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jeong\Desktop\NodeXL\"/>
    </mc:Choice>
  </mc:AlternateContent>
  <bookViews>
    <workbookView xWindow="0" yWindow="0" windowWidth="11640" windowHeight="7056" firstSheet="4" activeTab="6"/>
  </bookViews>
  <sheets>
    <sheet name="ch_final" sheetId="8" r:id="rId1"/>
    <sheet name="Edges" sheetId="1" r:id="rId2"/>
    <sheet name="Vertices" sheetId="3" r:id="rId3"/>
    <sheet name="Do Not Delete" sheetId="4" state="hidden" r:id="rId4"/>
    <sheet name="Groups" sheetId="5" r:id="rId5"/>
    <sheet name="Group Vertices" sheetId="6" r:id="rId6"/>
    <sheet name="Overall Metrics" sheetId="7" r:id="rId7"/>
    <sheet name="Misc" sheetId="2" state="hidden"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fileRecoveryPr repairLoad="1"/>
</workbook>
</file>

<file path=xl/calcChain.xml><?xml version="1.0" encoding="utf-8"?>
<calcChain xmlns="http://schemas.openxmlformats.org/spreadsheetml/2006/main">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2" i="7" l="1"/>
  <c r="B141" i="7"/>
  <c r="P57" i="7"/>
  <c r="Q57" i="7" s="1"/>
  <c r="P2" i="7"/>
  <c r="B139" i="7" s="1"/>
  <c r="B156" i="7"/>
  <c r="B155" i="7"/>
  <c r="R57" i="7"/>
  <c r="S57" i="7" s="1"/>
  <c r="R2" i="7"/>
  <c r="B153" i="7" s="1"/>
  <c r="B128" i="7"/>
  <c r="B127" i="7"/>
  <c r="N57" i="7"/>
  <c r="O57" i="7" s="1"/>
  <c r="N2" i="7"/>
  <c r="B125" i="7" s="1"/>
  <c r="B114" i="7"/>
  <c r="B113" i="7"/>
  <c r="L57" i="7"/>
  <c r="M57" i="7" s="1"/>
  <c r="L2" i="7"/>
  <c r="B111" i="7" s="1"/>
  <c r="B100" i="7"/>
  <c r="B99" i="7"/>
  <c r="J57" i="7"/>
  <c r="K57" i="7" s="1"/>
  <c r="J2" i="7"/>
  <c r="B97" i="7" s="1"/>
  <c r="B86" i="7"/>
  <c r="B85" i="7"/>
  <c r="H57" i="7"/>
  <c r="I57" i="7" s="1"/>
  <c r="H2" i="7"/>
  <c r="B83" i="7" s="1"/>
  <c r="B72" i="7"/>
  <c r="B71" i="7"/>
  <c r="F57" i="7"/>
  <c r="G57" i="7" s="1"/>
  <c r="F2" i="7"/>
  <c r="B69" i="7" s="1"/>
  <c r="B56" i="7"/>
  <c r="B55" i="7"/>
  <c r="B58" i="7"/>
  <c r="B57" i="7"/>
  <c r="T57" i="7"/>
  <c r="T2" i="7"/>
  <c r="B126" i="7" l="1"/>
  <c r="B112" i="7"/>
  <c r="B98" i="7"/>
  <c r="B154" i="7"/>
  <c r="B140" i="7"/>
  <c r="B84" i="7"/>
  <c r="B70"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E57" i="7" s="1"/>
  <c r="D2" i="7"/>
  <c r="U57" i="7"/>
  <c r="P40" i="7" l="1"/>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28" i="7"/>
  <c r="U40"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<sst xmlns="http://schemas.openxmlformats.org/spreadsheetml/2006/main" count="21131" uniqueCount="8490">
  <si>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</si>
  <si>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</si>
  <si>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</si>
  <si>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</si>
  <si>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</si>
  <si>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</si>
  <si>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</si>
  <si>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</si>
  <si>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</si>
  <si>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</si>
  <si>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</si>
  <si>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</si>
  <si>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</si>
  <si>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</si>
  <si>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</si>
  <si>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</si>
  <si>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</si>
  <si>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</si>
  <si>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</si>
  <si>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Vertex Shape</t>
  </si>
  <si>
    <t>Vertex Color</t>
  </si>
  <si>
    <t>Table Name</t>
  </si>
  <si>
    <t>Column Name</t>
  </si>
  <si>
    <t>Selected Minimum</t>
  </si>
  <si>
    <t>Selected Maximum</t>
  </si>
  <si>
    <t>Add Your Own Columns Here</t>
  </si>
  <si>
    <t>Layout Order</t>
  </si>
  <si>
    <t>Polar R</t>
  </si>
  <si>
    <t>Polar Angle</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</si>
  <si>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</si>
  <si>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</si>
  <si>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</si>
  <si>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</si>
  <si>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</si>
  <si>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</si>
  <si>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</si>
  <si>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</si>
  <si>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</si>
  <si>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</si>
  <si>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</si>
  <si>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</si>
  <si>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</si>
  <si>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</si>
  <si>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</si>
  <si>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</si>
  <si>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</si>
  <si>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</si>
  <si>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</si>
  <si>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</si>
  <si>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</si>
  <si>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</si>
  <si>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</si>
  <si>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</si>
  <si>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</si>
  <si>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</si>
  <si>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</si>
  <si>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</si>
  <si>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</si>
  <si>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</si>
  <si>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</si>
  <si>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</si>
  <si>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</si>
  <si>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</si>
  <si>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</si>
  <si>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</si>
  <si>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</si>
  <si>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</si>
  <si>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</si>
  <si>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</si>
  <si>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</si>
  <si>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</si>
  <si>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</si>
  <si>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</si>
  <si>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</si>
  <si>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</si>
  <si>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</si>
  <si>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</si>
  <si>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</si>
  <si>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</si>
  <si>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</si>
  <si>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</si>
  <si>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</si>
  <si>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</si>
  <si>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</si>
  <si>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</si>
  <si>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</si>
  <si>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</si>
  <si>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</si>
  <si>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</si>
  <si>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</si>
  <si>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</si>
  <si>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</si>
  <si>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</si>
  <si>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</si>
  <si>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</si>
  <si>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</si>
  <si>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</si>
  <si>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</si>
  <si>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</si>
  <si>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</si>
  <si>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</si>
  <si>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</si>
  <si>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</si>
  <si>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</si>
  <si>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</si>
  <si>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</si>
  <si>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</si>
  <si>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</si>
  <si>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</si>
  <si>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</si>
  <si>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</si>
  <si>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</si>
  <si>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</si>
  <si>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</si>
  <si>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</si>
  <si>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</si>
  <si>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</si>
  <si>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</si>
  <si>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</si>
  <si>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</si>
  <si>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</si>
  <si>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</si>
  <si>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</si>
  <si>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</si>
  <si>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</si>
  <si>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</si>
  <si>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</si>
  <si>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</si>
  <si>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</si>
  <si>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</si>
  <si>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</si>
  <si>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</si>
  <si>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</si>
  <si>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</si>
  <si>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</si>
  <si>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</si>
  <si>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</si>
  <si>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</si>
  <si>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</si>
  <si>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</si>
  <si>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</si>
  <si>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</si>
  <si>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</si>
  <si>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</si>
  <si>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</si>
  <si>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</si>
  <si>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</si>
  <si>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</si>
  <si>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</si>
  <si>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</si>
  <si>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</si>
  <si>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</si>
  <si>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</si>
  <si>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</si>
  <si>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</si>
  <si>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</si>
  <si>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</si>
  <si>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</si>
  <si>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</si>
  <si>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</si>
  <si>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</si>
  <si>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</si>
  <si>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</si>
  <si>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</si>
  <si>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</si>
  <si>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</si>
  <si>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</si>
  <si>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</si>
  <si>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</si>
  <si>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phoneticPr fontId="14" type="noConversion"/>
  </si>
  <si>
    <t>Workbook Settings Cell Count</t>
    <phoneticPr fontId="14" type="noConversion"/>
  </si>
  <si>
    <t>밴쯔</t>
  </si>
  <si>
    <t>밴쯔의 ASMR</t>
  </si>
  <si>
    <t>영국남자 Korean Englishman</t>
  </si>
  <si>
    <t>JOLLY</t>
  </si>
  <si>
    <t>떵개떵</t>
  </si>
  <si>
    <t>SANDBOX NETWORK (샌드박스 네트워크)</t>
  </si>
  <si>
    <t>도티 TV</t>
  </si>
  <si>
    <t>잠뜰 TV</t>
  </si>
  <si>
    <t>허팝Heopop</t>
  </si>
  <si>
    <t>HeopopGames 허팝게임</t>
  </si>
  <si>
    <t>[Awesome Haeun]어썸하은</t>
  </si>
  <si>
    <t>어썸하은TV [Awesome Haeun TV]</t>
  </si>
  <si>
    <t>대도서관TV (buzzbean11)</t>
  </si>
  <si>
    <t>윰댕(yum-cast)</t>
  </si>
  <si>
    <t>ToyFamily</t>
  </si>
  <si>
    <t>토이몬스터</t>
  </si>
  <si>
    <t>양띵 유튜브</t>
  </si>
  <si>
    <t>TToy또이</t>
  </si>
  <si>
    <t>공대생 변승주</t>
  </si>
  <si>
    <t>HANA 김하나</t>
  </si>
  <si>
    <t>SonicToy소닉토이</t>
  </si>
  <si>
    <t>슈기님</t>
  </si>
  <si>
    <t>돼지런한 생활 Let Eat Be</t>
  </si>
  <si>
    <t>딩고 뮤직 / dingo music</t>
  </si>
  <si>
    <t>Dingo Town</t>
  </si>
  <si>
    <t>디바제시카DeevaJessica</t>
  </si>
  <si>
    <t>디바제니Deeva Jenny</t>
  </si>
  <si>
    <t>악어 유튜브</t>
  </si>
  <si>
    <t>악어의사생활</t>
  </si>
  <si>
    <t>GOD-TUK</t>
  </si>
  <si>
    <t>ACCA AGENCY</t>
  </si>
  <si>
    <t>꿀키honeykki</t>
  </si>
  <si>
    <t>꿀키하우스</t>
  </si>
  <si>
    <t>섭이는못말려</t>
  </si>
  <si>
    <t>억섭호</t>
  </si>
  <si>
    <t>회사원A</t>
  </si>
  <si>
    <t>회사원B</t>
  </si>
  <si>
    <t>철구형 (CHULTUBE)</t>
  </si>
  <si>
    <t>외질혜 (OzilTube)</t>
  </si>
  <si>
    <t>성수커플 - S.S Couple</t>
  </si>
  <si>
    <t>난쟁이성현</t>
  </si>
  <si>
    <t>악동 김블루</t>
  </si>
  <si>
    <t>연다</t>
  </si>
  <si>
    <t>딩고 스토리 / dingo story</t>
  </si>
  <si>
    <t>딩고 / dingo</t>
  </si>
  <si>
    <t>Lia Kim</t>
  </si>
  <si>
    <t>1MILLION Dance Studio</t>
  </si>
  <si>
    <t>StimBoy스팀보이</t>
  </si>
  <si>
    <t>Blue Marvel</t>
  </si>
  <si>
    <t>엠브로</t>
  </si>
  <si>
    <t>HONG SOUND</t>
  </si>
  <si>
    <t>LENA</t>
  </si>
  <si>
    <t>뷰티학개론 Beautiology</t>
  </si>
  <si>
    <t>달려라치킨 Dalchi</t>
  </si>
  <si>
    <t>달려라치킨이야기</t>
  </si>
  <si>
    <t>유준호</t>
  </si>
  <si>
    <t>TV대정령</t>
  </si>
  <si>
    <t>TV퐁쨩</t>
  </si>
  <si>
    <t>한별Hanbyul</t>
  </si>
  <si>
    <t>두번째별2Byul</t>
  </si>
  <si>
    <t>러너 꽃빈TV</t>
  </si>
  <si>
    <t>러빈채아</t>
  </si>
  <si>
    <t>여정을떠난여정</t>
  </si>
  <si>
    <t>STOPHWAN-스탑환</t>
  </si>
  <si>
    <t>PrettyHerb</t>
  </si>
  <si>
    <t>태경 TV</t>
  </si>
  <si>
    <t>최고기본채널</t>
  </si>
  <si>
    <t>최고기 Magic Trick</t>
  </si>
  <si>
    <t>일반인들의 소름돋는 라이브 / Best covers</t>
  </si>
  <si>
    <t>딩고 푸드</t>
  </si>
  <si>
    <t>국가비GabieKook</t>
  </si>
  <si>
    <t>걸스빌리지 (GIRLS VILLAGE)</t>
  </si>
  <si>
    <t>보이즈빌리지 (BOYS VILLAGE)</t>
  </si>
  <si>
    <t>띠미 ddimmi</t>
  </si>
  <si>
    <t>예씨 yessii</t>
  </si>
  <si>
    <t>/공대생네 가족</t>
  </si>
  <si>
    <t>양띵TV삼식</t>
  </si>
  <si>
    <t>마이린 TV</t>
  </si>
  <si>
    <t>간니닌니 다이어리</t>
  </si>
  <si>
    <t>양띵TV서넹</t>
  </si>
  <si>
    <t>수상한녀석들</t>
  </si>
  <si>
    <t>내셔널지오그래픽 - National Geographic Korea</t>
  </si>
  <si>
    <t>제이제이 튜브 [JJ Tube]</t>
  </si>
  <si>
    <t>NY Toys [뉴욕이랑 놀자]</t>
  </si>
  <si>
    <t>써리의 영상툰</t>
  </si>
  <si>
    <t>테드TV</t>
  </si>
  <si>
    <t>겜브링 GGAM BRING</t>
  </si>
  <si>
    <t>피키픽처스 Piki Pictures</t>
  </si>
  <si>
    <t>Pikicast피키캐스트</t>
  </si>
  <si>
    <t>왓더펀 What The Fun</t>
  </si>
  <si>
    <t>망가녀 Manganyeo</t>
  </si>
  <si>
    <t>Hemtube (햄튜브)</t>
  </si>
  <si>
    <t>콬TV</t>
  </si>
  <si>
    <t>킼TV</t>
  </si>
  <si>
    <t>TV램램</t>
  </si>
  <si>
    <t>김뚜띠</t>
  </si>
  <si>
    <t>다영 DAYEONG</t>
  </si>
  <si>
    <t>무파사 키우기</t>
  </si>
  <si>
    <t>퀸톨 TV</t>
  </si>
  <si>
    <t>웃소 Wootso</t>
  </si>
  <si>
    <t>피글로그 Pigle's Vlog</t>
  </si>
  <si>
    <t>헤이즐 Heizle</t>
  </si>
  <si>
    <t>머독방송</t>
  </si>
  <si>
    <t>뷜랑 Bullant</t>
  </si>
  <si>
    <t>B Man 삐맨</t>
  </si>
  <si>
    <t>리플레이</t>
  </si>
  <si>
    <t>소녀의행성GirlsPlanet</t>
  </si>
  <si>
    <t>밤하느리ASMR</t>
  </si>
  <si>
    <t>깜찍한 진혁이</t>
  </si>
  <si>
    <t>똘킹</t>
  </si>
  <si>
    <t>YouTube에렌디라</t>
  </si>
  <si>
    <t>늪지대에서 생긴 일</t>
  </si>
  <si>
    <t>세야Seya</t>
  </si>
  <si>
    <t>TV용느님</t>
  </si>
  <si>
    <t>더스쿱The SCOOP</t>
  </si>
  <si>
    <t>대문 밖 장난감 [Toy Out the Door]</t>
  </si>
  <si>
    <t>키키 - KiKi Surprise</t>
  </si>
  <si>
    <t>양띵TV눈꽃</t>
  </si>
  <si>
    <t>텔론</t>
  </si>
  <si>
    <t>세치혀</t>
  </si>
  <si>
    <t>멋사유튜브</t>
  </si>
  <si>
    <t>지니키즈 Genikids (인기 동요?동화)</t>
  </si>
  <si>
    <t>지니키즈 어드벤쳐Genikids Adventure</t>
  </si>
  <si>
    <t>희바HEEBA</t>
  </si>
  <si>
    <t>KOREAとぎもち 토기모치</t>
  </si>
  <si>
    <t>とぎもちセカンドチャンネル／토기모치2</t>
  </si>
  <si>
    <t>Made in Mia 미아</t>
  </si>
  <si>
    <t>미아의 티타임</t>
  </si>
  <si>
    <t>홀리</t>
  </si>
  <si>
    <t>LeoJ Makeup</t>
  </si>
  <si>
    <t>세바시 강연</t>
  </si>
  <si>
    <t>성장문답</t>
  </si>
  <si>
    <t>설레임 에디션 ♬</t>
  </si>
  <si>
    <t>하나나</t>
  </si>
  <si>
    <t>영어 알려주는 남자</t>
  </si>
  <si>
    <t>DICKHUNTER딕헌터??</t>
  </si>
  <si>
    <t>파투 TV</t>
  </si>
  <si>
    <t>초코맨</t>
  </si>
  <si>
    <t>양띵TV루태</t>
  </si>
  <si>
    <t>YOU TUBE공갈</t>
  </si>
  <si>
    <t>썩쏘TV</t>
  </si>
  <si>
    <t>핑맨유튜브</t>
  </si>
  <si>
    <t>이승인 YISEUNGIN</t>
  </si>
  <si>
    <t>삼승인 YISEUNGIN second</t>
  </si>
  <si>
    <t>Yoo True</t>
  </si>
  <si>
    <t>yoovlog</t>
  </si>
  <si>
    <t>만수의일상</t>
  </si>
  <si>
    <t>Sound떵순</t>
  </si>
  <si>
    <t>코아 TV</t>
  </si>
  <si>
    <t>Heopoplife 허팝일기</t>
  </si>
  <si>
    <t>헬로카봇 - hello carbot official</t>
  </si>
  <si>
    <t>버블디아</t>
  </si>
  <si>
    <t>MariAndFriends</t>
  </si>
  <si>
    <t>MariAndGames</t>
  </si>
  <si>
    <t>MariAndKids</t>
  </si>
  <si>
    <t>장삐쭈</t>
  </si>
  <si>
    <t>꽃핀</t>
  </si>
  <si>
    <t>빅헤드</t>
  </si>
  <si>
    <t>양띵의 사생활</t>
  </si>
  <si>
    <t>양띵TV콩콩</t>
  </si>
  <si>
    <t>Oops Mazk</t>
  </si>
  <si>
    <t>Oops Channy</t>
  </si>
  <si>
    <t>소프</t>
  </si>
  <si>
    <t>백설양</t>
  </si>
  <si>
    <t>스윗더미 . Sweet The MI</t>
  </si>
  <si>
    <t>흥민이 [HEUNGTUBE]</t>
  </si>
  <si>
    <t>쿠쿠크루 - Cuckoo Crew</t>
  </si>
  <si>
    <t>지기 브로스 - ZiGi Bros</t>
  </si>
  <si>
    <t>브라보키즈_BRAVO KIDS</t>
  </si>
  <si>
    <t>안재억FUNNYLIFE</t>
  </si>
  <si>
    <t>Mimine Miniature 미미네 미니어쳐</t>
  </si>
  <si>
    <t>딩가의 회전목마 DINGA</t>
  </si>
  <si>
    <t>윰꽃</t>
  </si>
  <si>
    <t>부리부리 방범대</t>
  </si>
  <si>
    <t>빅민 GAME</t>
  </si>
  <si>
    <t>Megan Bowen</t>
  </si>
  <si>
    <t>휘트니 whitneybae</t>
  </si>
  <si>
    <t>마재TV</t>
  </si>
  <si>
    <t>견자희 스튜디오</t>
  </si>
  <si>
    <t>시발낙지</t>
  </si>
  <si>
    <t>비누TV</t>
  </si>
  <si>
    <t>KKONGJI 꽁지</t>
  </si>
  <si>
    <t>서윤BJ</t>
  </si>
  <si>
    <t>김왼팔</t>
  </si>
  <si>
    <t>드림텔러(DreamTeller)</t>
  </si>
  <si>
    <t>김시선</t>
  </si>
  <si>
    <t>잉여맨 유튜브</t>
  </si>
  <si>
    <t>단미호유튜브</t>
  </si>
  <si>
    <t>쥐 moonbowzz</t>
  </si>
  <si>
    <t>쟈니타임</t>
  </si>
  <si>
    <t>서길룡</t>
  </si>
  <si>
    <t>필메FM</t>
  </si>
  <si>
    <t>ARIKITCHEN (아리키친)</t>
  </si>
  <si>
    <t>훈토이TV</t>
  </si>
  <si>
    <t>Joan Kim</t>
  </si>
  <si>
    <t>abesfigures</t>
  </si>
  <si>
    <t>떠니 떠니</t>
  </si>
  <si>
    <t>우왁굳의게임방송</t>
  </si>
  <si>
    <t>YouTube천양</t>
  </si>
  <si>
    <t>찬이TV</t>
  </si>
  <si>
    <t>엔단TV</t>
  </si>
  <si>
    <t>김창옥의 이런 십장생</t>
  </si>
  <si>
    <t>스튜디오V [ STUDIO V ]</t>
  </si>
  <si>
    <t>지라라</t>
  </si>
  <si>
    <t>김짱돌</t>
  </si>
  <si>
    <t>김스카이의 하늘담</t>
  </si>
  <si>
    <t>YOOTRUE ON AIR</t>
  </si>
  <si>
    <t>재미어트</t>
  </si>
  <si>
    <t>캐리TV CarrieTV</t>
  </si>
  <si>
    <t>CarrieTV_Play</t>
  </si>
  <si>
    <t>화려한팀</t>
  </si>
  <si>
    <t>딩고 트래블 / dingo travel</t>
  </si>
  <si>
    <t>사나이 김기훈</t>
  </si>
  <si>
    <t>OOPS GUMBALL</t>
  </si>
  <si>
    <t>하나네 가족 Hana's family</t>
  </si>
  <si>
    <t>이제이레시피EJ recipe</t>
  </si>
  <si>
    <t>비콘 TV</t>
  </si>
  <si>
    <t>딩고 스타일 / dingo style</t>
  </si>
  <si>
    <t>울산큰고래</t>
  </si>
  <si>
    <t>울큰고 종합게임</t>
  </si>
  <si>
    <t>메도우이헌터</t>
  </si>
  <si>
    <t>Dingo KPOP</t>
  </si>
  <si>
    <t>파파독 클럽</t>
  </si>
  <si>
    <t>바위골렘</t>
  </si>
  <si>
    <t>PePaPuToys - 캐릭온TV</t>
  </si>
  <si>
    <t>콩순이?시크릿 쥬쥬 (Kongsuni?Secret Jouju)</t>
  </si>
  <si>
    <t>sanggung상궁</t>
  </si>
  <si>
    <t>쥐늑대 유튜브</t>
  </si>
  <si>
    <t>신별 ShinByul</t>
  </si>
  <si>
    <t>빨강도깨비</t>
  </si>
  <si>
    <t>거의없다</t>
  </si>
  <si>
    <t>찬이네</t>
  </si>
  <si>
    <t>유라야놀자(Let's play YURA)</t>
  </si>
  <si>
    <t>토이롤(Toy LOL)</t>
  </si>
  <si>
    <t>왕쥬 Wangju</t>
  </si>
  <si>
    <t>대듀TV (Daedue TV)</t>
  </si>
  <si>
    <t>캡틴피터</t>
  </si>
  <si>
    <t>중력유튜브</t>
  </si>
  <si>
    <t>개복어</t>
  </si>
  <si>
    <t>소피루비 - SofyRuby Official</t>
  </si>
  <si>
    <t>각별 TV</t>
  </si>
  <si>
    <t>CarrieTV_Books</t>
  </si>
  <si>
    <t>dingo freestyle</t>
  </si>
  <si>
    <t>최고다윽박</t>
  </si>
  <si>
    <t>조마문</t>
  </si>
  <si>
    <t>Oops Buron</t>
  </si>
  <si>
    <t>풍월량</t>
  </si>
  <si>
    <t>NALU</t>
  </si>
  <si>
    <t>PONY Syndrome</t>
  </si>
  <si>
    <t>StimMarvel</t>
  </si>
  <si>
    <t>스위트헤일리</t>
  </si>
  <si>
    <t>[토이팩토리] ToyFactory(장난감TV)</t>
  </si>
  <si>
    <t>토이스페이스ToySpace</t>
  </si>
  <si>
    <t>파쇄축</t>
  </si>
  <si>
    <t>유깻잎</t>
  </si>
  <si>
    <t>딩고 맘 / dingo mom</t>
  </si>
  <si>
    <t>양띵TV후추</t>
  </si>
  <si>
    <t>허준의 허튜브</t>
  </si>
  <si>
    <t>남순Namsoon</t>
  </si>
  <si>
    <t>푸린TV</t>
  </si>
  <si>
    <t>천재이승국 GeniusSKLee</t>
  </si>
  <si>
    <t>YESOON</t>
  </si>
  <si>
    <t>애컨스튜디오</t>
  </si>
  <si>
    <t>발없는새</t>
  </si>
  <si>
    <t>라더</t>
  </si>
  <si>
    <t>염보성TV</t>
  </si>
  <si>
    <t>SINCOOK - 신쿡</t>
  </si>
  <si>
    <t>애니한TV AnnieHan</t>
  </si>
  <si>
    <t>너불유튜브</t>
  </si>
  <si>
    <t>DmonkTV</t>
  </si>
  <si>
    <t>만득유튜브</t>
  </si>
  <si>
    <t>친절한혜강씨</t>
  </si>
  <si>
    <t>창현거리노래방 쏭카페KPOP COVER STREET KARAOKE</t>
  </si>
  <si>
    <t>수탉</t>
  </si>
  <si>
    <t>Oops Banana</t>
  </si>
  <si>
    <t>YouTube개구몽</t>
  </si>
  <si>
    <t>Maangchi</t>
  </si>
  <si>
    <t>솔잎이네 육아일기</t>
  </si>
  <si>
    <t>Talk To Me In Korean 톡투미 인 코리안</t>
  </si>
  <si>
    <t>Minji Teaches Korean 민지 티치 코리안</t>
  </si>
  <si>
    <t>잘익은꽃대하</t>
  </si>
  <si>
    <t>요루루유튜브</t>
  </si>
  <si>
    <t>고탱의 비디오 (Goteng)</t>
  </si>
  <si>
    <t>김카이Kai Kim</t>
  </si>
  <si>
    <t>ZICO TV커맨더지코</t>
  </si>
  <si>
    <t>sini시니</t>
  </si>
  <si>
    <t>Nektwork</t>
  </si>
  <si>
    <t>베리의 헬로토이 Berry's Hellotoy</t>
  </si>
  <si>
    <t>슬래피 SLAPY</t>
  </si>
  <si>
    <t>남욱이의 욱기는 일상</t>
  </si>
  <si>
    <t>양띵TV다주</t>
  </si>
  <si>
    <t>딩고 뷰티 / dingo beauty</t>
  </si>
  <si>
    <t>초의 데일리쿡Cho's daily cook</t>
  </si>
  <si>
    <t>ToyparkTv 토이파크</t>
  </si>
  <si>
    <t>빅민 TV</t>
  </si>
  <si>
    <t>에드머 Edmmer</t>
  </si>
  <si>
    <t>이수건유튜브</t>
  </si>
  <si>
    <t>SUNBA선바</t>
  </si>
  <si>
    <t>백수골방</t>
  </si>
  <si>
    <t>메이비TV</t>
  </si>
  <si>
    <t>왕군게임국</t>
  </si>
  <si>
    <t>나도Nado</t>
  </si>
  <si>
    <t>수닝유튜브</t>
  </si>
  <si>
    <t>YT Apple</t>
  </si>
  <si>
    <t>코코일기양졍맘</t>
  </si>
  <si>
    <t>DaDa뷰티</t>
  </si>
  <si>
    <t>따규햅번TV</t>
  </si>
  <si>
    <t>쪼선생 JJO TEACHER</t>
  </si>
  <si>
    <t>최군TV funny</t>
  </si>
  <si>
    <t>운학 TV</t>
  </si>
  <si>
    <t>밥님BOB</t>
  </si>
  <si>
    <t>이춘향 GAME</t>
  </si>
  <si>
    <t>고탱 브이로그 Goteng Vlogs</t>
  </si>
  <si>
    <t>필름에빠지다</t>
  </si>
  <si>
    <t>디어유Dearyou</t>
  </si>
  <si>
    <t>리타유튜브</t>
  </si>
  <si>
    <t>은우 EUNWOO</t>
  </si>
  <si>
    <t>팀유통기한</t>
  </si>
  <si>
    <t>#nebyvlogs</t>
  </si>
  <si>
    <t>HelloRabbit헬로토끼</t>
  </si>
  <si>
    <t>마일드</t>
  </si>
  <si>
    <t>최케빈</t>
  </si>
  <si>
    <t>Things (띵즈)</t>
  </si>
  <si>
    <t>GENIE MUSIC</t>
  </si>
  <si>
    <t>RAIN's Official Channel</t>
  </si>
  <si>
    <t>오버워치 롤큐</t>
  </si>
  <si>
    <t>함군의게임방송</t>
  </si>
  <si>
    <t>안소 YouTube</t>
  </si>
  <si>
    <t>플레르TV</t>
  </si>
  <si>
    <t>마요</t>
  </si>
  <si>
    <t>두칠이의게임방송</t>
  </si>
  <si>
    <t>369랑께 YouTube</t>
  </si>
  <si>
    <t>Directed</t>
  </si>
  <si>
    <t>Graph Type</t>
  </si>
  <si>
    <t>Modularity</t>
  </si>
  <si>
    <t>NodeXL Version</t>
  </si>
  <si>
    <t>Not Applicable</t>
  </si>
  <si>
    <t>1.0.1.403</t>
  </si>
  <si>
    <t>LayoutAlgorithm░The graph was laid out using the Fruchterman-Reingold layout algorithm.▓GraphDirectedness░The graph is directed.</t>
  </si>
  <si>
    <t>지호토이TV JIHOTOY</t>
  </si>
  <si>
    <t>[루피토이] Ruppy Toy</t>
  </si>
  <si>
    <t>눈쟁이</t>
  </si>
  <si>
    <t>최군TV [무삭제 풀영상]</t>
  </si>
  <si>
    <t>Edmmer Music</t>
  </si>
  <si>
    <t>TV블루위키</t>
  </si>
  <si>
    <t>(MUTUBE)와꾸대장봉준</t>
  </si>
  <si>
    <t>기뉴다GINEWDA</t>
  </si>
  <si>
    <t>ITSub잇섭</t>
  </si>
  <si>
    <t>양띵TV옴므</t>
  </si>
  <si>
    <t>FEVER</t>
  </si>
  <si>
    <t>니얼굴윤겔라(geltube)</t>
  </si>
  <si>
    <t>엔젤 유튜브</t>
  </si>
  <si>
    <t>준콩 Joon-Peanut</t>
  </si>
  <si>
    <t>Susan 조수잔</t>
  </si>
  <si>
    <t>Team Universe 팀 유니버스</t>
  </si>
  <si>
    <t>딕스Dix</t>
  </si>
  <si>
    <t>푸디보이 FoodieBoy</t>
  </si>
  <si>
    <t>홍개의 게임 리뷰</t>
  </si>
  <si>
    <t>drighk fancam 2015</t>
  </si>
  <si>
    <t>drighk</t>
  </si>
  <si>
    <t>허만두의 야무진 하루</t>
  </si>
  <si>
    <t>KOREAN BROS</t>
  </si>
  <si>
    <t>코리안브로스 KOREAN BROS ENT</t>
  </si>
  <si>
    <t>랑말TV</t>
  </si>
  <si>
    <t>떡호떡</t>
  </si>
  <si>
    <t>알짜</t>
  </si>
  <si>
    <t>알짜 Rzza</t>
  </si>
  <si>
    <t>묘송이MyosongE</t>
  </si>
  <si>
    <t>로첼리Rochelli</t>
  </si>
  <si>
    <t>김무비 KIM MOVIE</t>
  </si>
  <si>
    <t>김영화 KIM YOUNG HWA</t>
  </si>
  <si>
    <t>TV카이바군</t>
  </si>
  <si>
    <t>노돌리</t>
  </si>
  <si>
    <t>사이다님</t>
  </si>
  <si>
    <t>강 지</t>
  </si>
  <si>
    <t>이초홍</t>
  </si>
  <si>
    <t>사모장의 게임채널</t>
  </si>
  <si>
    <t>사모장</t>
  </si>
  <si>
    <t>녕짱</t>
  </si>
  <si>
    <t>YoonRoot</t>
  </si>
  <si>
    <t>Dingception</t>
  </si>
  <si>
    <t>모모토이즈</t>
  </si>
  <si>
    <t>쭈노 TV</t>
  </si>
  <si>
    <t>Coco Riley</t>
  </si>
  <si>
    <t>more RILEY</t>
  </si>
  <si>
    <t>팡이요</t>
  </si>
  <si>
    <t>TV효근</t>
  </si>
  <si>
    <t>보니티비보니</t>
  </si>
  <si>
    <t>KD키드</t>
  </si>
  <si>
    <t>아빠킹</t>
  </si>
  <si>
    <t>채널 좀비왕</t>
  </si>
  <si>
    <t>리루미 Chan a lirum</t>
  </si>
  <si>
    <t>봉짱채널</t>
  </si>
  <si>
    <t>Umi's cooking우미스쿠킹</t>
  </si>
  <si>
    <t>우미스베이킹Umi's baking</t>
  </si>
  <si>
    <t>김용녀TV</t>
  </si>
  <si>
    <t>녹두로 월드</t>
  </si>
  <si>
    <t>수님</t>
  </si>
  <si>
    <t>키즈노리</t>
  </si>
  <si>
    <t>따효니DDaHyoNi</t>
  </si>
  <si>
    <t>예쁘린 Yeprin</t>
  </si>
  <si>
    <t>안영미 강유미의 미미채널</t>
  </si>
  <si>
    <t>미운 상무네 새끼들</t>
  </si>
  <si>
    <t>김호랭</t>
  </si>
  <si>
    <t>도애니 DO animation</t>
  </si>
  <si>
    <t>저펄이</t>
  </si>
  <si>
    <t>Gundam Holic TV</t>
  </si>
  <si>
    <t>Figure Holic TV</t>
  </si>
  <si>
    <t>돼지빈</t>
  </si>
  <si>
    <t>설레임 TV</t>
  </si>
  <si>
    <t>보물창고TV</t>
  </si>
  <si>
    <t>보물창고리뷰</t>
  </si>
  <si>
    <t>마이구미Gumhee TV</t>
  </si>
  <si>
    <t>윤아라YoonAra</t>
  </si>
  <si>
    <t>넷마블 TV</t>
  </si>
  <si>
    <t>세븐나이츠 TV</t>
  </si>
  <si>
    <t>VR&amp;GAME무결</t>
  </si>
  <si>
    <t>YouTube후즈</t>
  </si>
  <si>
    <t>한반지 영화 예고편 처리장</t>
  </si>
  <si>
    <t>형독방송</t>
  </si>
  <si>
    <t>갱복치</t>
  </si>
  <si>
    <t>피노키오 TV</t>
  </si>
  <si>
    <t>류으미</t>
  </si>
  <si>
    <t>제동TV[ JaeDongTV ] 이제동</t>
  </si>
  <si>
    <t>콩두컴퍼니</t>
  </si>
  <si>
    <t>거제폭격기 [김영환]</t>
  </si>
  <si>
    <t>에엑샤</t>
  </si>
  <si>
    <t>주민이야기</t>
  </si>
  <si>
    <t>규링유튜브</t>
  </si>
  <si>
    <t>흑열전구</t>
  </si>
  <si>
    <t>메탈킴</t>
  </si>
  <si>
    <t>닝겐자이라</t>
  </si>
  <si>
    <t>해물파전TV</t>
  </si>
  <si>
    <t>호빵 TV</t>
  </si>
  <si>
    <t>태림♥나래</t>
  </si>
  <si>
    <t>narae나래</t>
  </si>
  <si>
    <t>SOSO1SANG_김형진</t>
  </si>
  <si>
    <t>무비몬스터</t>
  </si>
  <si>
    <t>ADBC TV _ 예능리뷰종합채널</t>
  </si>
  <si>
    <t>케인 TV</t>
  </si>
  <si>
    <t>렐라 게임채널</t>
  </si>
  <si>
    <t>타로</t>
  </si>
  <si>
    <t>Anyone Can Make</t>
  </si>
  <si>
    <t>MIGO - 미고</t>
  </si>
  <si>
    <t>스튜디오쿠독</t>
  </si>
  <si>
    <t>COOKAT KOREA - 쿠캣 코리아</t>
  </si>
  <si>
    <t>러블리미니</t>
  </si>
  <si>
    <t>GameDO</t>
  </si>
  <si>
    <t>산초</t>
  </si>
  <si>
    <t>애니몬스터</t>
  </si>
  <si>
    <t>소피 TV</t>
  </si>
  <si>
    <t>채널이동했어요</t>
  </si>
  <si>
    <t>마인드스파이 Mindspy</t>
  </si>
  <si>
    <t>minddo여신민또</t>
  </si>
  <si>
    <t>HATSAE 핫새</t>
  </si>
  <si>
    <t>Pani</t>
  </si>
  <si>
    <t>Lea 레아</t>
  </si>
  <si>
    <t>Hamster 레아네 햄스터</t>
  </si>
  <si>
    <t>툭 툭</t>
  </si>
  <si>
    <t>SSo LEE</t>
  </si>
  <si>
    <t>SSoLEE C.D.P.F.</t>
  </si>
  <si>
    <t>정키라TV</t>
  </si>
  <si>
    <t>donglegolf</t>
  </si>
  <si>
    <t>굿샷김프로</t>
  </si>
  <si>
    <t>유니크룡</t>
  </si>
  <si>
    <t>기승전세나</t>
  </si>
  <si>
    <t>철면수심</t>
  </si>
  <si>
    <t>갓보기 Godboki</t>
  </si>
  <si>
    <t>체대언니</t>
  </si>
  <si>
    <t>EnTube강은호</t>
  </si>
  <si>
    <t>오메킴승현2 [SEUNGTUBE]</t>
  </si>
  <si>
    <t>뉴들</t>
  </si>
  <si>
    <t>퍼피 puppy</t>
  </si>
  <si>
    <t>모두의마블 TV</t>
  </si>
  <si>
    <t>skyPetpark</t>
  </si>
  <si>
    <t>skyTV 스카이티브이</t>
  </si>
  <si>
    <t>남자들의 동영상</t>
  </si>
  <si>
    <t>기미티</t>
  </si>
  <si>
    <t>Tiffany Lynn</t>
  </si>
  <si>
    <t>Je Hae Gwon</t>
  </si>
  <si>
    <t>Pet Holic TV</t>
  </si>
  <si>
    <t>Stone Age The Legendary Pet 스톤에이지</t>
  </si>
  <si>
    <t>Master Hungryapp</t>
  </si>
  <si>
    <t>유노 Unoh</t>
  </si>
  <si>
    <t>박넴o</t>
  </si>
  <si>
    <t>Koon Universe</t>
  </si>
  <si>
    <t>무능한</t>
  </si>
  <si>
    <t>리니지2 레볼루션</t>
  </si>
  <si>
    <t>Purple Pot-퍼플팟</t>
  </si>
  <si>
    <t>김낙타</t>
  </si>
  <si>
    <t>고수 평범해도 괜찮아 GOSOO Vlog</t>
  </si>
  <si>
    <t>고수뷰티 GOSOO BEAUTY</t>
  </si>
  <si>
    <t>달콤살벌한 영화 이야기</t>
  </si>
  <si>
    <t>승끼</t>
  </si>
  <si>
    <t>신기루 Shin ki roo</t>
  </si>
  <si>
    <t>플레인 Plain</t>
  </si>
  <si>
    <t>YoonSu TV ( 윤수티비 )</t>
  </si>
  <si>
    <t>신속SinSock</t>
  </si>
  <si>
    <t>Official_감기</t>
  </si>
  <si>
    <t>브레이든 TV</t>
  </si>
  <si>
    <t>어스키 Tv</t>
  </si>
  <si>
    <t>Hi Ro</t>
  </si>
  <si>
    <t>요리사벨미스</t>
  </si>
  <si>
    <t>포기브</t>
  </si>
  <si>
    <t>실크로</t>
  </si>
  <si>
    <t>HOWCOW uuu</t>
  </si>
  <si>
    <t>석이닭</t>
  </si>
  <si>
    <t>W Korea 더블유 코리아</t>
  </si>
  <si>
    <t>VOGUE KOREA</t>
  </si>
  <si>
    <t>윌리엄</t>
  </si>
  <si>
    <t>cabincrew story</t>
  </si>
  <si>
    <t>Ashley</t>
  </si>
  <si>
    <t>각목</t>
  </si>
  <si>
    <t>리화거북이</t>
  </si>
  <si>
    <t>미국친구 Michin Alex</t>
  </si>
  <si>
    <t>KatChats</t>
  </si>
  <si>
    <t>노리NORI</t>
  </si>
  <si>
    <t>시바x노리NORI</t>
  </si>
  <si>
    <t>금앙</t>
  </si>
  <si>
    <t>푸아</t>
  </si>
  <si>
    <t>빈피디/BEAN</t>
  </si>
  <si>
    <t>kkang TV</t>
  </si>
  <si>
    <t>고뎅</t>
  </si>
  <si>
    <t>dodo도도</t>
  </si>
  <si>
    <t>찌워니의 삶</t>
  </si>
  <si>
    <t>PlayersCUT</t>
  </si>
  <si>
    <t>겐지혜성TV</t>
  </si>
  <si>
    <t>솔그린</t>
  </si>
  <si>
    <t>KCM TV</t>
  </si>
  <si>
    <t>MEDIABRIDGE TV</t>
  </si>
  <si>
    <t>민초의난 MINCHO</t>
  </si>
  <si>
    <t>육사시미</t>
  </si>
  <si>
    <t>맛카롱</t>
  </si>
  <si>
    <t>현이</t>
  </si>
  <si>
    <t>라피</t>
  </si>
  <si>
    <t>아랑비</t>
  </si>
  <si>
    <t>야호 유튜브</t>
  </si>
  <si>
    <t>갓파 TV</t>
  </si>
  <si>
    <t>Flour Wars</t>
  </si>
  <si>
    <t>철구크루(Beagles)</t>
  </si>
  <si>
    <t>제씨의 TryThis2That</t>
  </si>
  <si>
    <t>Yoon Johnny</t>
  </si>
  <si>
    <t>마스</t>
  </si>
  <si>
    <t>honjayori혼자요</t>
  </si>
  <si>
    <t>침착맨</t>
  </si>
  <si>
    <t>효니양hyoniyang</t>
  </si>
  <si>
    <t>알려줌 지식</t>
  </si>
  <si>
    <t>알려줌 팬질 (ALZ Fanzeel)</t>
  </si>
  <si>
    <t>나쁜녀석들</t>
  </si>
  <si>
    <t>성시영</t>
  </si>
  <si>
    <t>SY ASMR 성시영</t>
  </si>
  <si>
    <t>Krazy HK</t>
  </si>
  <si>
    <t>쿡과대표</t>
  </si>
  <si>
    <t>블로그브랜딩BlogBranding</t>
  </si>
  <si>
    <t>aili n</t>
  </si>
  <si>
    <t>라장유튜브</t>
  </si>
  <si>
    <t>챨리</t>
  </si>
  <si>
    <t>도타02</t>
  </si>
  <si>
    <t>콘텐츠노트</t>
  </si>
  <si>
    <t>오스카 엔터테인먼트</t>
  </si>
  <si>
    <t>Landing TV</t>
  </si>
  <si>
    <t>패밀리빌리지 (FAMILY VILLAGE)</t>
  </si>
  <si>
    <t>게임몬스터</t>
  </si>
  <si>
    <t>꾸기꾸기</t>
  </si>
  <si>
    <t>SMC프로덕션 허현우감독 김선형TV</t>
  </si>
  <si>
    <t>소희짱</t>
  </si>
  <si>
    <t>Sissel AB</t>
  </si>
  <si>
    <t>ssin 씬기록</t>
  </si>
  <si>
    <t>thin 씬님</t>
  </si>
  <si>
    <t>진정크랫TV</t>
  </si>
  <si>
    <t>품추남</t>
  </si>
  <si>
    <t>듬아</t>
  </si>
  <si>
    <t>롤선생</t>
  </si>
  <si>
    <t>허샘</t>
  </si>
  <si>
    <t>캡틴라미</t>
  </si>
  <si>
    <t>유상무TV</t>
  </si>
  <si>
    <t>기무기훈tv</t>
  </si>
  <si>
    <t>이용덕</t>
  </si>
  <si>
    <t>Yuno GT</t>
  </si>
  <si>
    <t>똥그랩</t>
  </si>
  <si>
    <t>Plan A (플랜에이)</t>
  </si>
  <si>
    <t>HuhGak (허각)</t>
  </si>
  <si>
    <t>코브</t>
  </si>
  <si>
    <t>게임넛 GAMENUT</t>
  </si>
  <si>
    <t>화니의 주방</t>
  </si>
  <si>
    <t>정프로의 클라쓰</t>
  </si>
  <si>
    <t>혜성 HYESEONG</t>
  </si>
  <si>
    <t>홍사샤</t>
  </si>
  <si>
    <t>교주[GoZoo]</t>
  </si>
  <si>
    <t>하여리</t>
  </si>
  <si>
    <t>MAMONDE 마몽드 KOREA</t>
  </si>
  <si>
    <t>아리따움ARITAUM</t>
  </si>
  <si>
    <t>김즈타 TV</t>
  </si>
  <si>
    <t>황금통로</t>
  </si>
  <si>
    <t>쪼성환</t>
  </si>
  <si>
    <t>루도빅</t>
  </si>
  <si>
    <t>TV동희</t>
  </si>
  <si>
    <t>라노RANO</t>
  </si>
  <si>
    <t>TV슨미</t>
  </si>
  <si>
    <t>하늘희</t>
  </si>
  <si>
    <t>김나성</t>
  </si>
  <si>
    <t>호양이</t>
  </si>
  <si>
    <t>루킷 Lookit</t>
  </si>
  <si>
    <t>BJ야메쌤 yamhessam</t>
  </si>
  <si>
    <t>서대문이대길</t>
  </si>
  <si>
    <t>Beaver Cha</t>
  </si>
  <si>
    <t>파우곰의일상게임</t>
  </si>
  <si>
    <t>보물창고</t>
  </si>
  <si>
    <t>클래시 로얄</t>
  </si>
  <si>
    <t>Double Trouble en Corea</t>
  </si>
  <si>
    <t>더로그 The Log</t>
  </si>
  <si>
    <t>카이</t>
  </si>
  <si>
    <t>MinTube 민크스TV</t>
  </si>
  <si>
    <t>새로 채널팜</t>
  </si>
  <si>
    <t>달나dalna</t>
  </si>
  <si>
    <t>식신로드 4</t>
  </si>
  <si>
    <t>더 프렌즈 (The Friends)</t>
  </si>
  <si>
    <t>빡센TV</t>
  </si>
  <si>
    <t>배룡 TV</t>
  </si>
  <si>
    <t>JUNE준이</t>
  </si>
  <si>
    <t>EXBC entertainment</t>
  </si>
  <si>
    <t>주영JUDAENG</t>
  </si>
  <si>
    <t>김펰하_kimpeckha_</t>
  </si>
  <si>
    <t>미술탐험대 ArtOdysseyTV</t>
  </si>
  <si>
    <t>Chiro 치로와 친구들</t>
  </si>
  <si>
    <t>이제이군</t>
  </si>
  <si>
    <t>일상페이지DailyLifePage</t>
  </si>
  <si>
    <t>EPY-T.D</t>
  </si>
  <si>
    <t>미소</t>
  </si>
  <si>
    <t>KOO TV</t>
  </si>
  <si>
    <t>Khoa Tieng Viet</t>
  </si>
  <si>
    <t>클래시 오브 클랜</t>
  </si>
  <si>
    <t>OGN PLUS</t>
  </si>
  <si>
    <t>Flowering Heart 플라워링하트</t>
  </si>
  <si>
    <t>LookSam</t>
  </si>
  <si>
    <t>토이천국[Toy Heaven]</t>
  </si>
  <si>
    <t>꼬꼬스토이 CoCosToy</t>
  </si>
  <si>
    <t>고추참치 YouTube</t>
  </si>
  <si>
    <t>허언 빽형</t>
  </si>
  <si>
    <t>Stork송병구 [BANGTUBE]</t>
  </si>
  <si>
    <t>정질의 NL TV</t>
  </si>
  <si>
    <t>이매진</t>
  </si>
  <si>
    <t>CREKERS DIGITAL STUDIO</t>
  </si>
  <si>
    <t>hanabono하나보노</t>
  </si>
  <si>
    <t>악녀</t>
  </si>
  <si>
    <t>라이너TV</t>
  </si>
  <si>
    <t>밀크캣milkcat</t>
  </si>
  <si>
    <t>프리메라primera</t>
  </si>
  <si>
    <t>대민</t>
  </si>
  <si>
    <t>썬더Thunder</t>
  </si>
  <si>
    <t>빠꿈군 BBaGGooM</t>
  </si>
  <si>
    <t>도대체 뭐 하는거니???</t>
  </si>
  <si>
    <t>궁궁이와제이백</t>
  </si>
  <si>
    <t>팔삼씨 엔터테인먼트 - FaL3C Entertainment</t>
  </si>
  <si>
    <t>야매CG토마스V</t>
  </si>
  <si>
    <t>Durim Go</t>
  </si>
  <si>
    <t>Graph History</t>
    <phoneticPr fontId="14" type="noConversion"/>
  </si>
  <si>
    <t>subs</t>
    <phoneticPr fontId="14" type="noConversion"/>
  </si>
  <si>
    <t>카테고리</t>
  </si>
  <si>
    <t>채널명</t>
  </si>
  <si>
    <t>구독자</t>
  </si>
  <si>
    <t>Instagram</t>
  </si>
  <si>
    <t>Facebook</t>
  </si>
  <si>
    <t>Google+</t>
  </si>
  <si>
    <t>NaverCafe</t>
  </si>
  <si>
    <t>NaverBlog</t>
  </si>
  <si>
    <t>Tistory</t>
  </si>
  <si>
    <t>Afreeca</t>
  </si>
  <si>
    <t>Youtube</t>
  </si>
  <si>
    <t>Tumblur</t>
  </si>
  <si>
    <t>Others</t>
  </si>
  <si>
    <t>추천 채널</t>
  </si>
  <si>
    <t>키즈</t>
  </si>
  <si>
    <t>[토이푸딩] ToyPudding TV</t>
  </si>
  <si>
    <t>ToyPudding Friends</t>
  </si>
  <si>
    <t>[토딩TV] Toding Toys</t>
  </si>
  <si>
    <t>https://www.youtube.com/channel/UCSurcJiD_l3lnV8RsnQTmVQ</t>
  </si>
  <si>
    <t>또봇 V (Tobot V)</t>
  </si>
  <si>
    <t>https://www.youtube.com/user/TOBOTYOUNGTOYS</t>
  </si>
  <si>
    <t>Robocar POLI TV</t>
  </si>
  <si>
    <t>https://www.youtube.com/user/roivisual</t>
  </si>
  <si>
    <t>엔터테인먼트</t>
  </si>
  <si>
    <t>1MILLION Life</t>
  </si>
  <si>
    <t>https://www.youtube.com/channel/UCAM0QUF7BOA6h-LGagiayqw</t>
  </si>
  <si>
    <t>https://www.youtube.com/user/funkyliakim</t>
  </si>
  <si>
    <t>May J Lee</t>
  </si>
  <si>
    <t>https://www.youtube.com/user/onesmay2013</t>
  </si>
  <si>
    <t>Mina Myoung</t>
  </si>
  <si>
    <t>https://www.youtube.com/user/insanebrainMINA</t>
  </si>
  <si>
    <t>Junsun Yoo</t>
  </si>
  <si>
    <t>https://www.youtube.com/user/bipsjimba</t>
  </si>
  <si>
    <t>Sori Na</t>
  </si>
  <si>
    <t>https://www.youtube.com/user/soriscake</t>
  </si>
  <si>
    <t>Eunho Kim</t>
  </si>
  <si>
    <t>https://www.youtube.com/channel/UC03ReVF5a69c84OmZ1aVQrA</t>
  </si>
  <si>
    <t>Kris Jiyeon White</t>
  </si>
  <si>
    <t>https://www.youtube.com/channel/UC-VIMgviibjiqtBz34jvbLA</t>
  </si>
  <si>
    <t>TRAILA MUSIC</t>
  </si>
  <si>
    <t>https://www.youtube.com/channel/UCYEaAcVZxA3lwQe1J0-_ACw</t>
  </si>
  <si>
    <t>1MILLION TV</t>
  </si>
  <si>
    <t>https://www.youtube.com/channel/UC4QaVyLbkL2dF-SVmfS5QlA</t>
  </si>
  <si>
    <t>뮤직</t>
  </si>
  <si>
    <t>JFlaMusic</t>
  </si>
  <si>
    <t>Featured Channels</t>
  </si>
  <si>
    <t>Caitlin De Ville</t>
  </si>
  <si>
    <t>https://www.youtube.com/user/caitlindotcodotza</t>
  </si>
  <si>
    <t>Karim Kamar</t>
  </si>
  <si>
    <t>https://www.youtube.com/user/KarimsyBOoBoOman</t>
  </si>
  <si>
    <t>BTWN US</t>
  </si>
  <si>
    <t>https://www.youtube.com/user/crissangel1234</t>
  </si>
  <si>
    <t>Sungha Jung</t>
  </si>
  <si>
    <t>David Sides</t>
  </si>
  <si>
    <t>https://www.youtube.com/user/kemlye1</t>
  </si>
  <si>
    <t>Boegershausen</t>
  </si>
  <si>
    <t>https://www.youtube.com/user/Boegershausen</t>
  </si>
  <si>
    <t>soYmartino</t>
  </si>
  <si>
    <t>https://www.youtube.com/user/soymartino</t>
  </si>
  <si>
    <t>한남걸</t>
  </si>
  <si>
    <t>https://www.youtube.com/user/RGC5203</t>
  </si>
  <si>
    <t>Jacqueline Mannering</t>
  </si>
  <si>
    <t>https://www.youtube.com/user/Jacqueline92</t>
  </si>
  <si>
    <t>Igor Presnyakov</t>
  </si>
  <si>
    <t>https://www.youtube.com/user/Iggypres</t>
  </si>
  <si>
    <t>big2839</t>
  </si>
  <si>
    <t>https://www.youtube.com/user/big2839</t>
  </si>
  <si>
    <t>Youngho Jung</t>
  </si>
  <si>
    <t>https://www.youtube.com/user/acousticrain100</t>
  </si>
  <si>
    <t>Candyrat Records</t>
  </si>
  <si>
    <t>https://www.youtube.com/user/rpoland</t>
  </si>
  <si>
    <t>라이프스타일</t>
  </si>
  <si>
    <t>두두팝토이</t>
  </si>
  <si>
    <t>핑키팝토이</t>
  </si>
  <si>
    <t>https://www.youtube.com/channel/UCUf7BpZJOP4YnfF2iVDt-_Q</t>
  </si>
  <si>
    <t>토이마트 TV</t>
  </si>
  <si>
    <t>KidsTocToc</t>
  </si>
  <si>
    <t>https://www.youtube.com/channel/UC8BkSuettxye8vmyKLzkkKw</t>
  </si>
  <si>
    <t>ToyTocToc</t>
  </si>
  <si>
    <t>https://www.youtube.com/channel/UCRZPl8_4FXHeFhawbrtxdOQ</t>
  </si>
  <si>
    <t>Rainbow ToyTocToc</t>
  </si>
  <si>
    <t>https://www.youtube.com/channel/UCuWbqDI1CbUKp8myXh71jrw</t>
  </si>
  <si>
    <t>ToyPlus (Toy+)</t>
  </si>
  <si>
    <t>https://www.youtube.com/channel/UCJgKl81GR7SMPEUrCyzHTDA</t>
  </si>
  <si>
    <t>JellyPop - Kids Songs and Nursery Rhymes</t>
  </si>
  <si>
    <t>https://www.youtube.com/channel/UCT4mKPDEdzxaLm27Hlaj9Bw</t>
  </si>
  <si>
    <t>JellyPop - Learn Colors Kids</t>
  </si>
  <si>
    <t>https://www.youtube.com/channel/UCz3GDOHVsndXIvDvVod3vGg</t>
  </si>
  <si>
    <t>룰루팝 TV</t>
  </si>
  <si>
    <t>https://www.youtube.com/channel/UCdE0TG1k_U1wHjLD0AZ9dtg</t>
  </si>
  <si>
    <t>먹방</t>
  </si>
  <si>
    <t>밴쯔 추천채널</t>
  </si>
  <si>
    <t>https://www.youtube.com/channel/UCVFSrUkV0LTzi4bLICZ7SEw</t>
  </si>
  <si>
    <t>https://www.youtube.com/channel/UCYG-ZMCzmCzpA0nOz0WigiA</t>
  </si>
  <si>
    <t>https://www.youtube.com/channel/UCrFFbADYO1jrXxefP9MivWA</t>
  </si>
  <si>
    <t>푸드</t>
  </si>
  <si>
    <t>My Korean food vocab channel</t>
  </si>
  <si>
    <t>Maangchi's Korean Vocab</t>
  </si>
  <si>
    <t>https://www.youtube.com/user/maangchikorean</t>
  </si>
  <si>
    <t>기타</t>
  </si>
  <si>
    <t>Related Channels</t>
  </si>
  <si>
    <t>https://www.youtube.com/channel/UCOgGAfSUy5LvEyVS_LF5kdw</t>
  </si>
  <si>
    <t>https://www.youtube.com/user/gkook1</t>
  </si>
  <si>
    <t>Jipseekid</t>
  </si>
  <si>
    <t>https://www.youtube.com/channel/UCp9OcaJXW6s0znQHtpDTNMQ</t>
  </si>
  <si>
    <t>Boram Tube [보람튜브]</t>
  </si>
  <si>
    <t>게임</t>
  </si>
  <si>
    <t>The Oops CREATORY</t>
  </si>
  <si>
    <t>Vannie In Wonderland</t>
  </si>
  <si>
    <t>https://www.youtube.com/channel/UCGBPq6LpnA2mguZVnuKr_yA</t>
  </si>
  <si>
    <t>WOOSSI TV</t>
  </si>
  <si>
    <t>https://www.youtube.com/channel/UCUsk1z-BGZ7xAMmQ60eMLxQ</t>
  </si>
  <si>
    <t>CREATORY</t>
  </si>
  <si>
    <t>https://www.youtube.com/channel/UCM2NLQwTQlidj3ENfpClDxA</t>
  </si>
  <si>
    <t>TIPPY TV</t>
  </si>
  <si>
    <t>https://www.youtube.com/channel/UCso2OO0FsIlbV-aeHFNewag</t>
  </si>
  <si>
    <t>KL7</t>
  </si>
  <si>
    <t>https://www.youtube.com/channel/UCDEl0ahYjSqWOgaLveNAsKw</t>
  </si>
  <si>
    <t>MISTHY TV</t>
  </si>
  <si>
    <t>https://www.youtube.com/channel/UCctVE0w6y1AAwx7ueaN7bhg</t>
  </si>
  <si>
    <t>Oops Club TV</t>
  </si>
  <si>
    <t>https://www.youtube.com/channel/UCGmRI6aAWRb7IQ6sRme3n4w</t>
  </si>
  <si>
    <t>PEWPEW</t>
  </si>
  <si>
    <t>https://www.youtube.com/user/PlaydotaPP</t>
  </si>
  <si>
    <t>https://www.youtube.com/channel/UCSRJbfArr2TtR8Py_SQxk5A</t>
  </si>
  <si>
    <t>HYNAM TV</t>
  </si>
  <si>
    <t>https://www.youtube.com/channel/UCXDIgxSd1EJNuCmKsNGZjEA</t>
  </si>
  <si>
    <t>Raon Lee</t>
  </si>
  <si>
    <t>pellekofficial</t>
  </si>
  <si>
    <t>https://www.youtube.com/user/pellekofficial</t>
  </si>
  <si>
    <t>Dragon Stone</t>
  </si>
  <si>
    <t>https://www.youtube.com/channel/UCHej63OZm3dh16McbdieEFQ</t>
  </si>
  <si>
    <t>Dong Hyun Nam</t>
  </si>
  <si>
    <t>https://www.youtube.com/channel/UCoVYIkvAflQOdQxNjc0Tx3w</t>
  </si>
  <si>
    <t>미분류</t>
  </si>
  <si>
    <t>M2</t>
  </si>
  <si>
    <t>M2's Friends</t>
  </si>
  <si>
    <t>Mnet K-POP</t>
  </si>
  <si>
    <t>https://www.youtube.com/user/Mnet</t>
  </si>
  <si>
    <t>Mnet Official</t>
  </si>
  <si>
    <t>https://www.youtube.com/user/PlayMnet</t>
  </si>
  <si>
    <t>보겸 TV</t>
  </si>
  <si>
    <t>♥구독♥</t>
  </si>
  <si>
    <t>https://www.youtube.com/user/sandboxMCN</t>
  </si>
  <si>
    <t>https://www.youtube.com/channel/UCWunBeVPbztFbMlpE6k8RSA</t>
  </si>
  <si>
    <t>Ddeonggae</t>
  </si>
  <si>
    <t>https://www.youtube.com/channel/UCjSI4r-Gl0u1KNqiNcxuBSw</t>
  </si>
  <si>
    <t>ddungGaetv</t>
  </si>
  <si>
    <t>https://www.youtube.com/channel/UCI6ytcb827NwPne1tXj6bgg</t>
  </si>
  <si>
    <t>Evan Kids</t>
  </si>
  <si>
    <t>Evan Toys</t>
  </si>
  <si>
    <t>https://www.youtube.com/channel/UCW99_pwOr9JvzjZ81bMMjSg</t>
  </si>
  <si>
    <t>Toy Jelly</t>
  </si>
  <si>
    <t>https://www.youtube.com/channel/UClficNojymRrJdbdjsE7jgQ</t>
  </si>
  <si>
    <t>*Sandbox Network*</t>
  </si>
  <si>
    <t>https://www.youtube.com/user/sleepground</t>
  </si>
  <si>
    <t>https://www.youtube.com/channel/UCdmPH-DTjL52x5K3lRvHYQw</t>
  </si>
  <si>
    <t>쵸쵸우</t>
  </si>
  <si>
    <t>https://www.youtube.com/channel/UCzoP3s16B9hP7f_qIc6DReQ</t>
  </si>
  <si>
    <t>https://www.youtube.com/channel/UCDrAR1OWC2MD4s0JLetN0MA</t>
  </si>
  <si>
    <t>수현</t>
  </si>
  <si>
    <t>https://www.youtube.com/channel/UC6yT4x7x3ICRwD-BZEVfThA</t>
  </si>
  <si>
    <t>https://www.youtube.com/channel/UCLoVsjb2THJ4-76mR39BUgg</t>
  </si>
  <si>
    <t>샌드박스 에듀케이션</t>
  </si>
  <si>
    <t>https://www.youtube.com/channel/UCDgX-dbPxIhJHB-I_qxlZIA</t>
  </si>
  <si>
    <t>https://www.youtube.com/channel/UCQEvlqmTcqU6SbjNhsft2wg</t>
  </si>
  <si>
    <t>https://www.youtube.com/user/Unhak39</t>
  </si>
  <si>
    <t>https://www.youtube.com/user/heopopgames</t>
  </si>
  <si>
    <t>https://www.youtube.com/channel/UCzwkyBbrIg8PJ6W9L5SItfA</t>
  </si>
  <si>
    <t>Creatory Family</t>
  </si>
  <si>
    <t>Nh? Hexi TV</t>
  </si>
  <si>
    <t>https://www.youtube.com/channel/UC2rEdT6Ur-KvvbBgk68TKBg</t>
  </si>
  <si>
    <t>https://www.youtube.com/channel/UCuygBqDmC3r93ABO6BUMj6A</t>
  </si>
  <si>
    <t>Fanny Tr?n</t>
  </si>
  <si>
    <t>https://www.youtube.com/channel/UC_6Gevd1jYfNc-6G6WVb0Tg</t>
  </si>
  <si>
    <t>Win.D TV</t>
  </si>
  <si>
    <t>https://www.youtube.com/channel/UCDcAPLtyIA_XcunpyJCHqdQ</t>
  </si>
  <si>
    <t>https://www.youtube.com/user/McMineArmy</t>
  </si>
  <si>
    <t>어썸하은 [Awesome Haeun]</t>
  </si>
  <si>
    <t>https://www.youtube.com/channel/UCfsETdMYlnr6aSqur81gIMg</t>
  </si>
  <si>
    <t>키즈플래닛</t>
  </si>
  <si>
    <t>https://www.youtube.com/user/idols2188</t>
  </si>
  <si>
    <t>박영숙</t>
  </si>
  <si>
    <t>https://www.youtube.com/channel/UC9YqgXjh_v1iv3ppx12NKIg</t>
  </si>
  <si>
    <t>팅글리 [ TingGlees ]</t>
  </si>
  <si>
    <t>https://www.youtube.com/channel/UCsoAMpTk5pyNg3j3YZ_JueA</t>
  </si>
  <si>
    <t>키즈인댄스키즈댄스 키즈돌 NO.1</t>
  </si>
  <si>
    <t>https://www.youtube.com/channel/UCPBeCK59vrLJ47Gihm8N3cw</t>
  </si>
  <si>
    <t>서은이야기[SeoeunStory]</t>
  </si>
  <si>
    <t>서은일상이야기</t>
  </si>
  <si>
    <t>https://www.youtube.com/channel/UCraaN4FiNe7l3F4XR6s246A</t>
  </si>
  <si>
    <t>핑크퐁 (인기 동요?동화)</t>
  </si>
  <si>
    <t>Pinkfong! Kids' Songs &amp; Stories</t>
  </si>
  <si>
    <t>https://www.youtube.com/user/SmartBooksMedia</t>
  </si>
  <si>
    <t>ピンキッツ(PINKFONG ピンクフォン)</t>
  </si>
  <si>
    <t>https://www.youtube.com/channel/UCXt0PoqhaglDKov1JbIPFEg</t>
  </si>
  <si>
    <t>??狐 (兒童兒歌?故事)</t>
  </si>
  <si>
    <t>https://www.youtube.com/channel/UCrLO-yoAu4ZTzRSdmWqS53A</t>
  </si>
  <si>
    <t>Pinkfong! Canciones Infantiles</t>
  </si>
  <si>
    <t>https://www.youtube.com/channel/UCrYwqJZ-AnvnyF8vRndgvnA</t>
  </si>
  <si>
    <t>Пинкфонг! Детские Песни и Сказки</t>
  </si>
  <si>
    <t>https://www.youtube.com/channel/UC_9rjmD0cIPiXKB7yqvwEYg</t>
  </si>
  <si>
    <t>???????(Pinkfong) ????????????</t>
  </si>
  <si>
    <t>https://www.youtube.com/channel/UCjKVU1NouDYZHDvAdwLQwvg</t>
  </si>
  <si>
    <t>RISABAE</t>
  </si>
  <si>
    <t>이사백스테이지</t>
  </si>
  <si>
    <t>RealRISABAE 리얼리사배</t>
  </si>
  <si>
    <t>https://www.youtube.com/channel/UCWzchUeR9Yd-tJIVmyhZnrA</t>
  </si>
  <si>
    <t>CarrieTV_VietNam</t>
  </si>
  <si>
    <t>https://www.youtube.com/channel/UCgJ688KAIecY5-mCI8HiFAw</t>
  </si>
  <si>
    <t>Кэрри Детская песня</t>
  </si>
  <si>
    <t>https://www.youtube.com/channel/UC69iCRW-RxndCbLf6t9aLXg</t>
  </si>
  <si>
    <t>https://www.youtube.com/channel/UC9qPzGYgaNhx8ql4Nl46BBA</t>
  </si>
  <si>
    <t>https://www.youtube.com/channel/UCWagwPGESinCm58hOwmRvIg</t>
  </si>
  <si>
    <t>Carrie Lagu Anak</t>
  </si>
  <si>
    <t>https://www.youtube.com/channel/UCP_4cpIOY0agKVuU-fDMLjw</t>
  </si>
  <si>
    <t>?利?歌</t>
  </si>
  <si>
    <t>https://www.youtube.com/channel/UCcN6qs-wy7eizVy62xFGpoA</t>
  </si>
  <si>
    <t>愛麗和故事</t>
  </si>
  <si>
    <t>https://www.youtube.com/channel/UCgZ_rB5Ihqpn9CphB27o02Q</t>
  </si>
  <si>
    <t>凱利TV</t>
  </si>
  <si>
    <t>https://www.youtube.com/channel/UCRtOjCcTJVvqsB9j8IMwEUQ</t>
  </si>
  <si>
    <t>Carrie Kids Song</t>
  </si>
  <si>
    <t>https://www.youtube.com/channel/UCvLrF72yAnQ4mMxpM_yS2CQ</t>
  </si>
  <si>
    <t>凱文和遊?</t>
  </si>
  <si>
    <t>https://www.youtube.com/channel/UCGcTqGpTvvouEHu4-zxQOUQ</t>
  </si>
  <si>
    <t>Toymong tv 토이몽TV</t>
  </si>
  <si>
    <t>kiki toys</t>
  </si>
  <si>
    <t>팝업토이 popup toy</t>
  </si>
  <si>
    <t>https://www.youtube.com/channel/UC5G0wT484V2gGGemw7k_aMg</t>
  </si>
  <si>
    <t>https://www.youtube.com/user/yumcast11</t>
  </si>
  <si>
    <t>달콤대도</t>
  </si>
  <si>
    <t>https://www.youtube.com/channel/UC6ubsHOCM3Sv8xD67yMm6Eg</t>
  </si>
  <si>
    <t>ToyFamily &amp; friend</t>
  </si>
  <si>
    <t>https://www.youtube.com/channel/UCLGOpkME9pyo3gDzWWrJwqA</t>
  </si>
  <si>
    <t>Rainbow kid car TV</t>
  </si>
  <si>
    <t>https://www.youtube.com/channel/UC7erqgWVwxZLwLsyKLMDUmw</t>
  </si>
  <si>
    <t>Kine toy TV</t>
  </si>
  <si>
    <t>https://www.youtube.com/channel/UClbtgxBukEAepjAcJJcgd1Q</t>
  </si>
  <si>
    <t>Tivo Toy Art</t>
  </si>
  <si>
    <t>https://www.youtube.com/channel/UCRZ80QXzy5ccs6t3bMbfxzA</t>
  </si>
  <si>
    <t>양띵TV 추천채널</t>
  </si>
  <si>
    <t>https://www.youtube.com/user/thetoytoyworld</t>
  </si>
  <si>
    <t>깡졍일기</t>
  </si>
  <si>
    <t>https://www.youtube.com/channel/UC55V9wd4rmowhCvjPXiTmFA</t>
  </si>
  <si>
    <t>https://www.youtube.com/channel/UCGVyrK9Yf9AlkY2_gki0qPA</t>
  </si>
  <si>
    <t>https://www.youtube.com/channel/UCzjEp3u8RMkOJwpc3RzxmWg</t>
  </si>
  <si>
    <t>https://www.youtube.com/user/Doorong1</t>
  </si>
  <si>
    <t>https://www.youtube.com/channel/UCzPLwuw2vJgxtEQk2nM4TVg</t>
  </si>
  <si>
    <t>https://www.youtube.com/channel/UCGrphuRBJQJaERoCAkc_6Ow</t>
  </si>
  <si>
    <t>https://www.youtube.com/user/huchu69</t>
  </si>
  <si>
    <t>깡시</t>
  </si>
  <si>
    <t>https://www.youtube.com/channel/UCopZl2mr1D1l3hjGFM3uL6Q</t>
  </si>
  <si>
    <t>https://www.youtube.com/user/Hanseol21</t>
  </si>
  <si>
    <t>BEYBLADE BURST KOREA</t>
  </si>
  <si>
    <t>https://www.youtube.com/channel/UCb9QeMUewbmQ0Qzvmg6af1w</t>
  </si>
  <si>
    <t>두근두근 장난감 [TOYBOX]</t>
  </si>
  <si>
    <t>https://www.youtube.com/channel/UCiiG1udHyx1PpUBvVlPB7kw</t>
  </si>
  <si>
    <t>Kongsuni and Friends</t>
  </si>
  <si>
    <t>https://www.youtube.com/channel/UCI8RJKzD-Yo7X0hUwUdXt2w</t>
  </si>
  <si>
    <t>공대생 가족들</t>
  </si>
  <si>
    <t>https://www.youtube.com/channel/UCfTswP_uNy_h86pUjCU410A</t>
  </si>
  <si>
    <t>01커플 (부제:뚠뚠이들)</t>
  </si>
  <si>
    <t>https://www.youtube.com/channel/UC2Seus5wQUW44FM6hpNM1Rw</t>
  </si>
  <si>
    <t>https://www.youtube.com/channel/UC24BfKRQk_5uZomn0DxW2Ew</t>
  </si>
  <si>
    <t>https://www.youtube.com/channel/UCudHnr647v6z1f3E3DkOarw</t>
  </si>
  <si>
    <t>영도 (YOUNGDOE)</t>
  </si>
  <si>
    <t>https://www.youtube.com/channel/UCHN3H3SyCroRWtdrzZXHNMw</t>
  </si>
  <si>
    <t>https://www.youtube.com/user/NamwookKIM35</t>
  </si>
  <si>
    <t>심땅</t>
  </si>
  <si>
    <t>https://www.youtube.com/channel/UCje26hPjZXlF9wI-j-NZa6Q</t>
  </si>
  <si>
    <t>윤현</t>
  </si>
  <si>
    <t>https://www.youtube.com/channel/UCeCRyweH3_sHLHGFC1ew3Ew</t>
  </si>
  <si>
    <t>The World of Dave데이브</t>
  </si>
  <si>
    <t>The World of Erina에리나</t>
  </si>
  <si>
    <t>https://www.youtube.com/channel/UChtA94Vp7LxwHtmcCcwjlTg</t>
  </si>
  <si>
    <t>The World of Vai브아이</t>
  </si>
  <si>
    <t>https://www.youtube.com/channel/UCkXT1ud48Uavi_511smwExg</t>
  </si>
  <si>
    <t>Dave's Sesang 데이브의세상</t>
  </si>
  <si>
    <t>https://www.youtube.com/channel/UCBZqZdqsw7rO2jzN9qHdfiA</t>
  </si>
  <si>
    <t>덕영배 DYB</t>
  </si>
  <si>
    <t>https://www.youtube.com/channel/UCOnmeRpq6byS7mMOzlvxkeg</t>
  </si>
  <si>
    <t>ssin 씬님</t>
  </si>
  <si>
    <t>세컨드채널!</t>
  </si>
  <si>
    <t>Behind SSIN</t>
  </si>
  <si>
    <t>https://www.youtube.com/user/ssinvlog</t>
  </si>
  <si>
    <t>펫</t>
  </si>
  <si>
    <t>크림히어로즈</t>
  </si>
  <si>
    <t>크집사영어일기</t>
  </si>
  <si>
    <t>https://www.youtube.com/channel/UCmfhOLOuJxOd_7yFPZzib7g</t>
  </si>
  <si>
    <t>DD Vlogs</t>
  </si>
  <si>
    <t>https://www.youtube.com/channel/UCTZhDJG4P_ex9A40BKVSHoQ</t>
  </si>
  <si>
    <t>CreamHeroes Cats</t>
  </si>
  <si>
    <t>https://www.youtube.com/channel/UCkuA_gDjISfGgbdp02BUwyQ</t>
  </si>
  <si>
    <t>양우영YANG KPOPCOVER</t>
  </si>
  <si>
    <t>https://www.youtube.com/channel/UCop4nMdk_Yc_VK-a79-FMnw</t>
  </si>
  <si>
    <t>박형원</t>
  </si>
  <si>
    <t>https://www.youtube.com/channel/UCoQYd_3jc4UJQzjJswzSzOg</t>
  </si>
  <si>
    <t>유주환</t>
  </si>
  <si>
    <t>https://www.youtube.com/channel/UCHOpf6VZWP7L5clp9l-71Rw</t>
  </si>
  <si>
    <t>우현식</t>
  </si>
  <si>
    <t>https://www.youtube.com/channel/UClHwsn51vtdzhj_fulieb4A</t>
  </si>
  <si>
    <t>김두루한</t>
  </si>
  <si>
    <t>https://www.youtube.com/channel/UClACOEkQEijLhh7wLMAIuJA</t>
  </si>
  <si>
    <t>백다연</t>
  </si>
  <si>
    <t>https://www.youtube.com/channel/UCuwqlhB2uuT7Et305pzkoxg</t>
  </si>
  <si>
    <t>Kkangna강은아</t>
  </si>
  <si>
    <t>https://www.youtube.com/channel/UCNm6slF7eLVBZy1rG5zYRPA</t>
  </si>
  <si>
    <t>https://www.youtube.com/channel/UCbHN1sTuPySKpnqKSp0JHRQ</t>
  </si>
  <si>
    <t>https://www.youtube.com/user/chul9hyung</t>
  </si>
  <si>
    <t>https://www.youtube.com/user/tvddotty</t>
  </si>
  <si>
    <t>https://www.youtube.com/channel/UCZcD2iYy55-SkEbv3tcMZrg</t>
  </si>
  <si>
    <t>https://www.youtube.com/channel/UCDujSmC7qoEp89PE4ANN0vA</t>
  </si>
  <si>
    <t>포로</t>
  </si>
  <si>
    <t>https://www.youtube.com/channel/UCtCbAYgvL0-Hac1VFzIWiDw</t>
  </si>
  <si>
    <t>https://www.youtube.com/channel/UC0SVqB_1E2Kgh3cx3Y8xtfA</t>
  </si>
  <si>
    <t>꼬마버스 타요</t>
  </si>
  <si>
    <t>https://www.youtube.com/channel/UCxUZwdsqshu2iLQwdEE6e7Q</t>
  </si>
  <si>
    <t>ASMR PPOMO 뽀모</t>
  </si>
  <si>
    <t>VIVA DANCE STUDIO</t>
  </si>
  <si>
    <t>VIVA TUTORIAL</t>
  </si>
  <si>
    <t>https://www.youtube.com/channel/UCzQLnvg3pE4wlhXX0Fu9uDQ</t>
  </si>
  <si>
    <t>Jane Kim</t>
  </si>
  <si>
    <t>https://www.youtube.com/user/dbrud5234</t>
  </si>
  <si>
    <t>HAZEL</t>
  </si>
  <si>
    <t>https://www.youtube.com/channel/UCKOS8nFR-RaOrZu1RAbecQw</t>
  </si>
  <si>
    <t>K - LUCY</t>
  </si>
  <si>
    <t>https://www.youtube.com/channel/UCmP3Aq3i0a01-j46Ml9nOLg</t>
  </si>
  <si>
    <t>WENDY</t>
  </si>
  <si>
    <t>https://www.youtube.com/channel/UC4aUiXcMe21G9mmaUsT2Dkw</t>
  </si>
  <si>
    <t>LIGI</t>
  </si>
  <si>
    <t>https://www.youtube.com/channel/UCjNzNBLbHMeqPvEUXy-L4bw</t>
  </si>
  <si>
    <t>HANNA</t>
  </si>
  <si>
    <t>https://www.youtube.com/channel/UCvb6QoLdLty-B5U0AerD_UA</t>
  </si>
  <si>
    <t>Andrew Foy 앤디</t>
  </si>
  <si>
    <t>Check these channels out.</t>
  </si>
  <si>
    <t>Foy Fam</t>
  </si>
  <si>
    <t>https://www.youtube.com/channel/UCNLkPUZZan4h19wpSNQAk9Q</t>
  </si>
  <si>
    <t>Eddie van der Meer</t>
  </si>
  <si>
    <t>https://www.youtube.com/user/eddie2754</t>
  </si>
  <si>
    <t>Peter Gergely</t>
  </si>
  <si>
    <t>https://www.youtube.com/user/GPeti2</t>
  </si>
  <si>
    <t>플레이리스트</t>
  </si>
  <si>
    <t>PlayList Global</t>
  </si>
  <si>
    <t>https://www.youtube.com/channel/UCWh7Y7qan9WNxXOucn15O3A</t>
  </si>
  <si>
    <t>プレイリスト Playlist JAPAN</t>
  </si>
  <si>
    <t>https://www.youtube.com/channel/UCmRo7efBiJXHLMdgRiOLA5g</t>
  </si>
  <si>
    <t>꾹TV(Kkuk TV)</t>
  </si>
  <si>
    <t>꾹TV일상(Kkuk TV Life)</t>
  </si>
  <si>
    <t>https://www.youtube.com/channel/UChpPNI1iyM9yfT80O6YDR6w</t>
  </si>
  <si>
    <t>♥</t>
  </si>
  <si>
    <t>https://www.youtube.com/channel/UCXnXkf3DrZjdy1uwXO77drw</t>
  </si>
  <si>
    <t>https://www.youtube.com/channel/UCYNI5EUZG3WKBKkhxlASXrA</t>
  </si>
  <si>
    <t>https://www.youtube.com/channel/UCFbK0JW_N5RKajamSf5Cbcw</t>
  </si>
  <si>
    <t>https://www.youtube.com/user/ddungworld</t>
  </si>
  <si>
    <t>https://www.youtube.com/user/nunnaamo</t>
  </si>
  <si>
    <t>https://www.youtube.com/user/showmethejachui</t>
  </si>
  <si>
    <t>https://www.youtube.com/channel/UCAbd8xHBGObktNG6F4GeChA</t>
  </si>
  <si>
    <t>https://www.youtube.com/channel/UCWIyB84unq398yADVYW6acA</t>
  </si>
  <si>
    <t>https://www.youtube.com/channel/UCB8Fets2QTgay4SrwyHOzpA</t>
  </si>
  <si>
    <t>https://www.youtube.com/channel/UCLUtmYvLE94gdGrA7XAnKBQ</t>
  </si>
  <si>
    <t>딩고 헬스 / dingo fitness</t>
  </si>
  <si>
    <t>https://www.youtube.com/user/extremeknowhow</t>
  </si>
  <si>
    <t>재넌</t>
  </si>
  <si>
    <t>디바제시카 추천 채널</t>
  </si>
  <si>
    <t>https://www.youtube.com/channel/UCGhSqN5_AKbcrRkiGLj0GRA</t>
  </si>
  <si>
    <t>https://www.youtube.com/channel/UCw7ej35vkwxRMWvH8DeoCNQ</t>
  </si>
  <si>
    <t>Bubble Dia</t>
  </si>
  <si>
    <t>https://www.youtube.com/channel/UCiDgIi0yw3fePTC3uRfqlTA</t>
  </si>
  <si>
    <t>디바걸스</t>
  </si>
  <si>
    <t>https://www.youtube.com/channel/UCghP93LBNk1EGBr5gFJg20Q</t>
  </si>
  <si>
    <t>?? B?n b? c?a B? ??</t>
  </si>
  <si>
    <t>Lime Tube[라임튜브]</t>
  </si>
  <si>
    <t>Featured Channels &amp; Friends</t>
  </si>
  <si>
    <t>LimeAndToys</t>
  </si>
  <si>
    <t>https://www.youtube.com/channel/UCAd4H7Ze6OR1-T60M0TVwYg</t>
  </si>
  <si>
    <t>LimeAndColors</t>
  </si>
  <si>
    <t>https://www.youtube.com/channel/UCc47rJXm46lswZ1H2nxVE_g</t>
  </si>
  <si>
    <t>LimeAndArt[라임아트]</t>
  </si>
  <si>
    <t>https://www.youtube.com/channel/UCNBg4Cf6kf8bccKgYiYTbsA</t>
  </si>
  <si>
    <t>ToyPang</t>
  </si>
  <si>
    <t>https://www.youtube.com/channel/UC0Ad6vG8Y9RK80SsZ51AnCg</t>
  </si>
  <si>
    <t>퇴경아 약먹자</t>
  </si>
  <si>
    <t>늪지대 유튜브</t>
  </si>
  <si>
    <t>https://www.youtube.com/channel/UCkmzHPB67JpEf2S5Ux9bfDg</t>
  </si>
  <si>
    <t>https://www.youtube.com/user/bjacau2</t>
  </si>
  <si>
    <t>https://www.youtube.com/user/PPingMan</t>
  </si>
  <si>
    <t>https://www.youtube.com/user/ms213TV</t>
  </si>
  <si>
    <t>https://www.youtube.com/user/JungryeokTV</t>
  </si>
  <si>
    <t>https://www.youtube.com/channel/UCO9alhNmbVwxlVY05qOJP5Q</t>
  </si>
  <si>
    <t>https://www.youtube.com/channel/UCoyyHn7IvRY0psS42aw7Wpw</t>
  </si>
  <si>
    <t>https://www.youtube.com/channel/UCLFaCqu7-o7NGqn_-uyKPBQ</t>
  </si>
  <si>
    <t>https://www.youtube.com/user/030jjj</t>
  </si>
  <si>
    <t>https://www.youtube.com/channel/UC4i0dvptG3PokPjMx6r1zNQ</t>
  </si>
  <si>
    <t>https://www.youtube.com/channel/UC5Zhw5YVB0O6z7d_cw7qI6Q</t>
  </si>
  <si>
    <t>소진소진</t>
  </si>
  <si>
    <t>https://www.youtube.com/channel/UClSFlUAMQ-Yv002g8LlCqgQ</t>
  </si>
  <si>
    <t>꿀키의 두번째 채널</t>
  </si>
  <si>
    <t>https://www.youtube.com/channel/UCnZVTy-8apuEM2OR1j7LhRA</t>
  </si>
  <si>
    <t>lamuqe</t>
  </si>
  <si>
    <t>라뮤끄 채널</t>
  </si>
  <si>
    <t>람뀨</t>
  </si>
  <si>
    <t>https://www.youtube.com/channel/UCEb1AhCd6XNL5OlkslufP8w</t>
  </si>
  <si>
    <t>다또아Daddoa</t>
  </si>
  <si>
    <t>태경허브</t>
  </si>
  <si>
    <t>태경엄지</t>
  </si>
  <si>
    <t>https://www.youtube.com/user/gooutk</t>
  </si>
  <si>
    <t>https://www.youtube.com/user/prettyherbart</t>
  </si>
  <si>
    <t>https://www.youtube.com/channel/UC2WbWQ3tQNeCRyXBsAeqWhw</t>
  </si>
  <si>
    <t>https://www.youtube.com/user/Chbicon</t>
  </si>
  <si>
    <t>https://www.youtube.com/user/CHChans</t>
  </si>
  <si>
    <t>https://www.youtube.com/user/loven4862</t>
  </si>
  <si>
    <t>https://www.youtube.com/user/ChBigmin</t>
  </si>
  <si>
    <t>https://www.youtube.com/user/rainblueism</t>
  </si>
  <si>
    <t>https://www.youtube.com/channel/UCbNOWjJfkb_PcR04SK5HCNA</t>
  </si>
  <si>
    <t>새송 Saesong</t>
  </si>
  <si>
    <t>요기도 구독해주세요♥</t>
  </si>
  <si>
    <t>https://www.youtube.com/channel/UCXjOFPPXnUggIvpAD9c2EfQ</t>
  </si>
  <si>
    <t>https://www.youtube.com/user/nutellavoice</t>
  </si>
  <si>
    <t>https://www.youtube.com/user/jaeuk1990</t>
  </si>
  <si>
    <t>정선호</t>
  </si>
  <si>
    <t>With Kids[위드키즈]</t>
  </si>
  <si>
    <t>추천채널</t>
  </si>
  <si>
    <t>With Kids Playground [위드키즈 놀이터]</t>
  </si>
  <si>
    <t>https://www.youtube.com/channel/UCnHCaT79--qqZKBSWoJq_NA</t>
  </si>
  <si>
    <t>JREKML</t>
  </si>
  <si>
    <t>CHECK OUT MY GAMING CHANNEL!</t>
  </si>
  <si>
    <t>JREGaming</t>
  </si>
  <si>
    <t>https://www.youtube.com/user/JREKML2</t>
  </si>
  <si>
    <t>heyitsfeiii</t>
  </si>
  <si>
    <t>deuces, drink ma juices!</t>
  </si>
  <si>
    <t>itsfeiiiday</t>
  </si>
  <si>
    <t>https://www.youtube.com/channel/UC9GZRgB5x7YAUX5UAtSACJA</t>
  </si>
  <si>
    <t>[Dorothy]도로시</t>
  </si>
  <si>
    <t>MarIDEA Friends</t>
  </si>
  <si>
    <t>국민 KUKMIN</t>
  </si>
  <si>
    <t>https://www.youtube.com/channel/UCUcwXP12940I7Cap-INmurA</t>
  </si>
  <si>
    <t>https://www.youtube.com/channel/UCFt6SlUqvKDCwva8nzTBXUQ</t>
  </si>
  <si>
    <t>https://www.youtube.com/channel/UCPGFLUUESbnhkOTpIt71Awg</t>
  </si>
  <si>
    <t>MariAndToys</t>
  </si>
  <si>
    <t>https://www.youtube.com/channel/UCMY30BnMbn6wElwLvDgcajw</t>
  </si>
  <si>
    <t>https://www.youtube.com/user/leehyekang</t>
  </si>
  <si>
    <t>방구석편집자</t>
  </si>
  <si>
    <t>https://www.youtube.com/channel/UCVuiiq3gYUN6aSs2d2oUMsQ</t>
  </si>
  <si>
    <t>Bj엣지님 ?</t>
  </si>
  <si>
    <t>https://www.youtube.com/channel/UC9n7pI1ojiZPNzyc3aKlEAQ</t>
  </si>
  <si>
    <t>작약꽃TV</t>
  </si>
  <si>
    <t>https://www.youtube.com/channel/UCgx-QXn63mJalj-BX8kAGpg</t>
  </si>
  <si>
    <t>https://www.youtube.com/user/qkreotp</t>
  </si>
  <si>
    <t>취미</t>
  </si>
  <si>
    <t>헤이지니 Hey Jini</t>
  </si>
  <si>
    <t>채널</t>
  </si>
  <si>
    <t>럭키강이 LuckyKang i</t>
  </si>
  <si>
    <t>https://www.youtube.com/channel/UCDHIA4d_e4SOrODpU7nrVtA</t>
  </si>
  <si>
    <t>?基尼 Hey Jini</t>
  </si>
  <si>
    <t>https://www.youtube.com/channel/UCnuSAGgvMPKyuQ48-LI39mg</t>
  </si>
  <si>
    <t>회사원의 다른채널</t>
  </si>
  <si>
    <t>https://www.youtube.com/channel/UCKitX3MzbFuVJHoRiYQwEpw</t>
  </si>
  <si>
    <t>https://www.youtube.com/channel/UCIAH4FXl2DQ4HmLupsyFiug</t>
  </si>
  <si>
    <t>써니채널 Sunny's Channel</t>
  </si>
  <si>
    <t>써니데이즈 - SUNNYDAYS</t>
  </si>
  <si>
    <t>https://www.youtube.com/channel/UCp6aB8QoK0LQ2_hCqcz_O_w</t>
  </si>
  <si>
    <t>츄팝</t>
  </si>
  <si>
    <t>Slime Chu!</t>
  </si>
  <si>
    <t>https://www.youtube.com/channel/UCHjU64W6AgyH8knc8Nx3PBA</t>
  </si>
  <si>
    <t>Beagles구독!!!</t>
  </si>
  <si>
    <t>https://www.youtube.com/channel/UCWkG1bnN155y64Vq0VCh9Ng</t>
  </si>
  <si>
    <t>https://www.youtube.com/channel/UC9nFMAQcn0bqIrEV9vUdU1g</t>
  </si>
  <si>
    <t>https://www.youtube.com/channel/UCTuYTAcc8R_ONyOD7JXSAdg</t>
  </si>
  <si>
    <t>https://www.youtube.com/user/bjummma</t>
  </si>
  <si>
    <t>https://www.youtube.com/user/chzeustv</t>
  </si>
  <si>
    <t>https://www.youtube.com/channel/UCFITKqW12636TGi-BfQzVaA</t>
  </si>
  <si>
    <t>Creatorians !!!</t>
  </si>
  <si>
    <t>보물섬</t>
  </si>
  <si>
    <t>더블비</t>
  </si>
  <si>
    <t>https://www.youtube.com/channel/UCyCL5k8P1iUOc1EymhhMW1A</t>
  </si>
  <si>
    <t>싱싱한 싱호</t>
  </si>
  <si>
    <t>https://www.youtube.com/channel/UC1PNhKsPBvvHKfKLBetZpOw</t>
  </si>
  <si>
    <t>돌잼</t>
  </si>
  <si>
    <t>https://www.youtube.com/channel/UCoe_Vp6N4pBX0232Y5LpD5Q</t>
  </si>
  <si>
    <t>김이브님</t>
  </si>
  <si>
    <t>Solfa</t>
  </si>
  <si>
    <t>https://www.youtube.com/user/ytfsyou</t>
  </si>
  <si>
    <t>SisterSOON</t>
  </si>
  <si>
    <t>https://www.youtube.com/channel/UC24ZdEFJvYvQwqnWJodWzng</t>
  </si>
  <si>
    <t>나도나도NadoNado</t>
  </si>
  <si>
    <t>https://www.youtube.com/channel/UCh5Swfph2irzVHOoxwT8EQA</t>
  </si>
  <si>
    <t>FRAN</t>
  </si>
  <si>
    <t>JEKS Coreana</t>
  </si>
  <si>
    <t>한세HANSE</t>
  </si>
  <si>
    <t>Edward Avila</t>
  </si>
  <si>
    <t>Beauty Beasts</t>
  </si>
  <si>
    <t>https://www.youtube.com/channel/UCcBznN6NeTFgGi8_EjKUuxw</t>
  </si>
  <si>
    <t>?? ?????????S Club ??</t>
  </si>
  <si>
    <t>Oops Lucy</t>
  </si>
  <si>
    <t>https://www.youtube.com/channel/UCGeSBvuivTxI_GRiQb6OLMQ</t>
  </si>
  <si>
    <t>VAMPY TV</t>
  </si>
  <si>
    <t>https://www.youtube.com/channel/UCyNiO8qrzPumTa3R7qKxWUA</t>
  </si>
  <si>
    <t>https://www.youtube.com/channel/UCwZCb3I4DyH76IVmMdYVPPw</t>
  </si>
  <si>
    <t>Oops Zeros</t>
  </si>
  <si>
    <t>https://www.youtube.com/user/GBGamingMC</t>
  </si>
  <si>
    <t>Oh Eevee</t>
  </si>
  <si>
    <t>https://www.youtube.com/channel/UC_2b5YywQDYHrXlsVNk31LQ</t>
  </si>
  <si>
    <t>N?m Animation</t>
  </si>
  <si>
    <t>https://www.youtube.com/channel/UC3BZL4car22BsSyphqiOd2w</t>
  </si>
  <si>
    <t>방송</t>
  </si>
  <si>
    <t>버블디아 추천 채널</t>
  </si>
  <si>
    <t>https://www.youtube.com/user/deevajessica</t>
  </si>
  <si>
    <t>[추천채널]</t>
  </si>
  <si>
    <t>춘식이형</t>
  </si>
  <si>
    <t>https://www.youtube.com/channel/UCPCXGHR52Ricjza0rD012tQ</t>
  </si>
  <si>
    <t>https://www.youtube.com/user/Bjcherrypach</t>
  </si>
  <si>
    <t>https://www.youtube.com/user/JOMAMOON</t>
  </si>
  <si>
    <t>https://www.youtube.com/user/sutak0512</t>
  </si>
  <si>
    <t>https://www.youtube.com/user/uoujj</t>
  </si>
  <si>
    <t>꿀성대 고최고</t>
  </si>
  <si>
    <t>https://www.youtube.com/user/EtssGoForTheBest</t>
  </si>
  <si>
    <t>https://www.youtube.com/channel/UCNth1SaCfdjPg9WFQYtqAfw</t>
  </si>
  <si>
    <t>윤쨔미 YoonCharmi</t>
  </si>
  <si>
    <t>윤쨔미의 두번째 채널</t>
  </si>
  <si>
    <t>윤쨔미TV (YoonCharmiTV)</t>
  </si>
  <si>
    <t>https://www.youtube.com/channel/UCGTIzP7iiN1jESwW6FHZfmw</t>
  </si>
  <si>
    <t>Milana FamilyShow</t>
  </si>
  <si>
    <t>감스트GAMST</t>
  </si>
  <si>
    <t>K-Tigers TV</t>
  </si>
  <si>
    <t>테스터훈 TesterHoon</t>
  </si>
  <si>
    <t>악한 친구들</t>
  </si>
  <si>
    <t>https://www.youtube.com/channel/UCAJ-meoCh1TrPZ7La3UpPrw</t>
  </si>
  <si>
    <t>이레IRE</t>
  </si>
  <si>
    <t>https://www.youtube.com/channel/UCbTQvGbs9x5ERvE4ZmD47qw</t>
  </si>
  <si>
    <t>MEATRABBIT육식토끼</t>
  </si>
  <si>
    <t>https://www.youtube.com/channel/UCy1AUBBSZx81v9tpTBZCscQ</t>
  </si>
  <si>
    <t>https://www.youtube.com/channel/UC7vyTwJjcUdYsVQjiTHcPyg</t>
  </si>
  <si>
    <t>https://www.youtube.com/user/gosxo</t>
  </si>
  <si>
    <t>https://www.youtube.com/user/d7297ut</t>
  </si>
  <si>
    <t>https://www.youtube.com/user/ddddaju</t>
  </si>
  <si>
    <t>The Oops Club</t>
  </si>
  <si>
    <t>https://www.youtube.com/channel/UC4oM-4FykbtkMf-ie_8ukkQ</t>
  </si>
  <si>
    <t>공포라디오0.4MHz 쌈무이</t>
  </si>
  <si>
    <t>https://www.youtube.com/user/ssammui</t>
  </si>
  <si>
    <t>쥬팬더TV</t>
  </si>
  <si>
    <t>https://www.youtube.com/user/jupandaBJ</t>
  </si>
  <si>
    <t>https://www.youtube.com/user/hanryang1125</t>
  </si>
  <si>
    <t>https://www.youtube.com/user/myzet1990</t>
  </si>
  <si>
    <t>https://www.youtube.com/user/sn400wja</t>
  </si>
  <si>
    <t>https://www.youtube.com/user/chKoonTV</t>
  </si>
  <si>
    <t>소닉TV</t>
  </si>
  <si>
    <t>https://www.youtube.com/user/bjsonicleague</t>
  </si>
  <si>
    <t>아프리카TV (AfreecaTV)</t>
  </si>
  <si>
    <t>https://www.youtube.com/user/AfreecaTV</t>
  </si>
  <si>
    <t>Dingo Family</t>
  </si>
  <si>
    <t>https://www.youtube.com/channel/UCtCiO5t2voB14CmZKTkIzPQ</t>
  </si>
  <si>
    <t>https://www.youtube.com/channel/UCMWjW6pofWn1f988jGd4-xw</t>
  </si>
  <si>
    <t>https://www.youtube.com/channel/UCEVWWLde1NF_nJMp_bb91jA</t>
  </si>
  <si>
    <t>김재원의 즐거운게임 세상</t>
  </si>
  <si>
    <t>Canales</t>
  </si>
  <si>
    <t>Carli Bybel</t>
  </si>
  <si>
    <t>https://www.youtube.com/user/CarliBel55</t>
  </si>
  <si>
    <t>Jenn Im</t>
  </si>
  <si>
    <t>https://www.youtube.com/user/clothesencounters</t>
  </si>
  <si>
    <t>Brendon.com</t>
  </si>
  <si>
    <t>https://www.youtube.com/user/BrendonBurchard</t>
  </si>
  <si>
    <t>https://www.youtube.com/channel/UCT-_4GqC-yLY1xtTHhwY0hA</t>
  </si>
  <si>
    <t>https://www.youtube.com/user/Maangchi</t>
  </si>
  <si>
    <t>LA DIVAZA</t>
  </si>
  <si>
    <t>https://www.youtube.com/user/divazashow</t>
  </si>
  <si>
    <t>https://www.youtube.com/user/ChoNunMigookSaram</t>
  </si>
  <si>
    <t>https://www.youtube.com/channel/UCmcOMiiFPkBTx3UK2yfUekQ</t>
  </si>
  <si>
    <t>윰댕이 추천하는 채널</t>
  </si>
  <si>
    <t>https://www.youtube.com/user/BuzzBean11</t>
  </si>
  <si>
    <t>윰댕의맛공</t>
  </si>
  <si>
    <t>https://www.youtube.com/channel/UCDGKH7mgrFwgxsbaWWS6SOw</t>
  </si>
  <si>
    <t>https://www.youtube.com/channel/UCa3NwxZMcXTmRVUx-pVVbaQ</t>
  </si>
  <si>
    <t>https://www.youtube.com/channel/UCw8ZhLPdQ0u_Y-TLKd61hGA</t>
  </si>
  <si>
    <t>★하나 +1 꿀잼영상★</t>
  </si>
  <si>
    <t>https://www.youtube.com/channel/UChE5nZAIhWS5vYTRjsUgRpQ</t>
  </si>
  <si>
    <t>DongDongE 김동현</t>
  </si>
  <si>
    <t>https://www.youtube.com/channel/UCTywCfelc8J9KRP0IkQGI9A</t>
  </si>
  <si>
    <t>여기도 구독해주세요♡</t>
  </si>
  <si>
    <t>https://www.youtube.com/user/StimMercy</t>
  </si>
  <si>
    <t>StimboyGames겜팀보이</t>
  </si>
  <si>
    <t>https://www.youtube.com/channel/UCyX27EKNGRAURgz4746DPOA</t>
  </si>
  <si>
    <t>StimGirl스팀걸</t>
  </si>
  <si>
    <t>https://www.youtube.com/channel/UCWzf-tSfK_hmIiIjo7A5Qlw</t>
  </si>
  <si>
    <t>https://www.youtube.com/user/StimMarvelTeam</t>
  </si>
  <si>
    <t>스윗더미 2 . Sweet The Mi 2</t>
  </si>
  <si>
    <t>https://www.youtube.com/channel/UCPMgZOfyHaFKhnxIEeak14Q</t>
  </si>
  <si>
    <t>https://www.youtube.com/user/J1HminiWorld</t>
  </si>
  <si>
    <t>https://www.youtube.com/channel/UCAsIWngtJwMJWuXhv8-e92Q</t>
  </si>
  <si>
    <t>https://www.youtube.com/user/SweeeetHailey</t>
  </si>
  <si>
    <t>Simple Life OnAir</t>
  </si>
  <si>
    <t>https://www.youtube.com/channel/UCftsLEOulW8hWwaAqD0tN0Q</t>
  </si>
  <si>
    <t>https://www.youtube.com/user/chodailycook</t>
  </si>
  <si>
    <t>https://www.youtube.com/user/honeykkicook</t>
  </si>
  <si>
    <t>https://www.youtube.com/channel/UCrEhjhZS6XUaZQ0_xgKPkRQ</t>
  </si>
  <si>
    <t>https://www.youtube.com/user/heopopfamily</t>
  </si>
  <si>
    <t>케이디펀베이킹</t>
  </si>
  <si>
    <t>https://www.youtube.com/user/kdkidcakes</t>
  </si>
  <si>
    <t>Cooking tree 쿠킹트리</t>
  </si>
  <si>
    <t>올리버쌤</t>
  </si>
  <si>
    <t>리아루아 RiaRua</t>
  </si>
  <si>
    <t>RiaRua Channel</t>
  </si>
  <si>
    <t>RiaRua</t>
  </si>
  <si>
    <t>https://www.youtube.com/channel/UCbdLwIoIcjMTUx1W2I_u2mQ</t>
  </si>
  <si>
    <t>RiaRua ES</t>
  </si>
  <si>
    <t>https://www.youtube.com/channel/UCz_69gRaETPYMAR_xfa_XUw</t>
  </si>
  <si>
    <t>RiaRua FR</t>
  </si>
  <si>
    <t>https://www.youtube.com/channel/UCBSgfQyWVh1xYuuCK6BN8FQ</t>
  </si>
  <si>
    <t>RiaRua CN</t>
  </si>
  <si>
    <t>https://www.youtube.com/channel/UCFarXpL77r-WUycmA_uyGCw</t>
  </si>
  <si>
    <t>RiaRua JP</t>
  </si>
  <si>
    <t>https://www.youtube.com/channel/UCTqAnFygno-gxINTeDFE2mQ</t>
  </si>
  <si>
    <t>RiaRua ID</t>
  </si>
  <si>
    <t>https://www.youtube.com/channel/UCQdS--cZC0w6fUnP_kv2PZw</t>
  </si>
  <si>
    <t>리아루아 웹만화</t>
  </si>
  <si>
    <t>https://www.youtube.com/channel/UCN_Y-GwdVQSNrS5G7_2br4A</t>
  </si>
  <si>
    <t>조재원</t>
  </si>
  <si>
    <t>교육/강의</t>
  </si>
  <si>
    <t>땅끄부부</t>
  </si>
  <si>
    <t>엠브로친구</t>
  </si>
  <si>
    <t>https://www.youtube.com/channel/UCBIoXzDldCnpbM_7uyG0_Tg</t>
  </si>
  <si>
    <t>https://www.youtube.com/channel/UC4RnXXqFyHGH_p4xgjLNwjw</t>
  </si>
  <si>
    <t>각자들의 채널</t>
  </si>
  <si>
    <t>김지민의 예술극장</t>
  </si>
  <si>
    <t>https://www.youtube.com/channel/UCToISqIKMjZx7Wfk7iIBOHw</t>
  </si>
  <si>
    <t>https://www.youtube.com/user/CuckooCrewsecund</t>
  </si>
  <si>
    <t>젠틀낚시 - Gentle fishing</t>
  </si>
  <si>
    <t>https://www.youtube.com/channel/UCjfN4mxvz-TGe4nC2KruUwg</t>
  </si>
  <si>
    <t>kimsexu김준수</t>
  </si>
  <si>
    <t>https://www.youtube.com/user/kimsexu</t>
  </si>
  <si>
    <t>소근커플 S.K.Couple</t>
  </si>
  <si>
    <t>[ My Favorites ]</t>
  </si>
  <si>
    <t>https://www.youtube.com/channel/UCjOslp-74AgL4gaUWvojZbw</t>
  </si>
  <si>
    <t>키즈스타TV가 좋다면?</t>
  </si>
  <si>
    <t>내친구 코리리_MY FRIEND KORIRI</t>
  </si>
  <si>
    <t>https://www.youtube.com/channel/UCrRFnxPnra1_6o_jZX9otkg</t>
  </si>
  <si>
    <t>터닝메카드 - turning mecard official</t>
  </si>
  <si>
    <t>https://www.youtube.com/channel/UC1j6nb2iknMNZAOgel2OIAA</t>
  </si>
  <si>
    <t>https://www.youtube.com/channel/UCh9Uoo1GnL5WSAsKlwGEA9g</t>
  </si>
  <si>
    <t>공룡메카드 - DINO MECARD OFFICIAL</t>
  </si>
  <si>
    <t>https://www.youtube.com/channel/UC0I-_TJVRKxI8dhz7ZNUWYQ</t>
  </si>
  <si>
    <t>https://www.youtube.com/channel/UCMMRxhOov9iB3TI2SgDsbfw</t>
  </si>
  <si>
    <t>https://www.youtube.com/channel/UCDlyymC9yUfqR6XmStSltwg</t>
  </si>
  <si>
    <t>요괴메카드_GHOST MECARD</t>
  </si>
  <si>
    <t>https://www.youtube.com/channel/UCcdIoGXMgihT5H7UbNArlXw</t>
  </si>
  <si>
    <t>https://www.youtube.com/channel/UCeOzxT83EwMPjqL6enE8Olw</t>
  </si>
  <si>
    <t>수리노을SuriNoel</t>
  </si>
  <si>
    <t>우주소년 SpaceKid</t>
  </si>
  <si>
    <t>https://www.youtube.com/channel/UCMH7mRZY7SxaL_KktMj9ziQ</t>
  </si>
  <si>
    <t>치순이</t>
  </si>
  <si>
    <t>https://www.youtube.com/channel/UCaaq1rwYN1DkS6bgL7wTaBw</t>
  </si>
  <si>
    <t>로이조 TV</t>
  </si>
  <si>
    <t>Our Main Channel</t>
  </si>
  <si>
    <t>https://www.youtube.com/user/koreanenglishman</t>
  </si>
  <si>
    <t>에이핑크.</t>
  </si>
  <si>
    <t>Apink (에이핑크)</t>
  </si>
  <si>
    <t>https://www.youtube.com/user/acubeent</t>
  </si>
  <si>
    <t>끼리끼리</t>
  </si>
  <si>
    <t>https://www.youtube.com/user/whtjq007</t>
  </si>
  <si>
    <t>Edu car toy school</t>
  </si>
  <si>
    <t>https://www.youtube.com/channel/UC3dt8G_iIiZXijtaaLgo1HA</t>
  </si>
  <si>
    <t>[장난감티비]TOYTV</t>
  </si>
  <si>
    <t>https://www.youtube.com/channel/UCtzr07Iifce7-48Kw1phdzg</t>
  </si>
  <si>
    <t>Jelly Pong</t>
  </si>
  <si>
    <t>https://www.youtube.com/channel/UC8N8oYG39qu0c1UMs-kk9jA</t>
  </si>
  <si>
    <t>https://www.youtube.com/channel/UCB89VdFsWxBsUBy2O2lB5og</t>
  </si>
  <si>
    <t>Toybox</t>
  </si>
  <si>
    <t>https://www.youtube.com/channel/UCR3rHpatQ69g1uiGfGp60rw</t>
  </si>
  <si>
    <t>https://www.youtube.com/channel/UCAPVYRwD-6yYx85oqgFnqCw</t>
  </si>
  <si>
    <t>ToyLand토이랜드</t>
  </si>
  <si>
    <t>https://www.youtube.com/user/toylandkr</t>
  </si>
  <si>
    <t>ToyPop</t>
  </si>
  <si>
    <t>https://www.youtube.com/channel/UC04HFRn2tsc20GmAstWqZqw</t>
  </si>
  <si>
    <t>https://www.youtube.com/user/kepinpark</t>
  </si>
  <si>
    <t>익곰TV</t>
  </si>
  <si>
    <t>https://www.youtube.com/user/GomTV91</t>
  </si>
  <si>
    <t>로아TV</t>
  </si>
  <si>
    <t>https://www.youtube.com/channel/UCcpAAfKWfnVXViVwfjc2q-A</t>
  </si>
  <si>
    <t>https://www.youtube.com/user/9RKLK</t>
  </si>
  <si>
    <t>Label Partners</t>
  </si>
  <si>
    <t>YG ENTERTAINMENT</t>
  </si>
  <si>
    <t>https://www.youtube.com/user/YGEntertainment</t>
  </si>
  <si>
    <t>안테나 Antenna</t>
  </si>
  <si>
    <t>https://www.youtube.com/user/Antennamusictube</t>
  </si>
  <si>
    <t>Starempireofficial</t>
  </si>
  <si>
    <t>https://www.youtube.com/user/Starempireofficial</t>
  </si>
  <si>
    <t>MAGIC STRAWBERRY SOUND</t>
  </si>
  <si>
    <t>https://www.youtube.com/user/msberrysound</t>
  </si>
  <si>
    <t>TheCANENT</t>
  </si>
  <si>
    <t>https://www.youtube.com/user/TheCANENT</t>
  </si>
  <si>
    <t>STONESHIP</t>
  </si>
  <si>
    <t>https://www.youtube.com/user/stoneshipkr</t>
  </si>
  <si>
    <t>MUSICWORKSOFFICIAL</t>
  </si>
  <si>
    <t>https://www.youtube.com/user/MUSICWORKSOFFICIAL</t>
  </si>
  <si>
    <t>RAINZ Official</t>
  </si>
  <si>
    <t>https://www.youtube.com/channel/UCsVxMjz5rEFZ9OxNmOrFvpQ</t>
  </si>
  <si>
    <t>https://www.youtube.com/user/rainyent</t>
  </si>
  <si>
    <t>WALTZSOFA RECORDS</t>
  </si>
  <si>
    <t>https://www.youtube.com/channel/UCrw755EM3bPW2J4D2_GJxBA</t>
  </si>
  <si>
    <t>More Hanbyul</t>
  </si>
  <si>
    <t>https://www.youtube.com/channel/UCzhyI5oQvC0odnzB7SCOpeQ</t>
  </si>
  <si>
    <t>Pri. Estrella</t>
  </si>
  <si>
    <t>https://www.youtube.com/channel/UC92zse7e_QVclVN_m6AakCQ</t>
  </si>
  <si>
    <t>엔조이커플enjoycouple</t>
  </si>
  <si>
    <t>Dingo FAMILY</t>
  </si>
  <si>
    <t>https://www.youtube.com/user/moncastwebdong</t>
  </si>
  <si>
    <t>Sibongtv 시봉tv</t>
  </si>
  <si>
    <t>김마메</t>
  </si>
  <si>
    <t>https://www.youtube.com/user/kimmame2013</t>
  </si>
  <si>
    <t>https://www.youtube.com/channel/UC_TSipLXGlfnrHdZubDzHpQ</t>
  </si>
  <si>
    <t>Wishtrend TV</t>
  </si>
  <si>
    <t>관련채널</t>
  </si>
  <si>
    <t>Wish Beauty Lab</t>
  </si>
  <si>
    <t>https://www.youtube.com/user/WishtrendBeautyLab</t>
  </si>
  <si>
    <t>Wishtrend TV Global</t>
  </si>
  <si>
    <t>https://www.youtube.com/user/wishtrendtvglobal</t>
  </si>
  <si>
    <t>https://www.youtube.com/channel/UCwRZajcqhNZ2O4hnpZR1LdQ</t>
  </si>
  <si>
    <t>yeondukong 연두콩</t>
  </si>
  <si>
    <t>연두콩의 또다른채널</t>
  </si>
  <si>
    <t>zzokkomang쪼꼬망</t>
  </si>
  <si>
    <t>https://www.youtube.com/channel/UC-HZs4tpHg9Zn15ySLSb45w</t>
  </si>
  <si>
    <t>imlisarhee</t>
  </si>
  <si>
    <t>이거도 봐유~</t>
  </si>
  <si>
    <t>https://www.youtube.com/channel/UCvj8E2-Gh14_0koba0h_7Dg</t>
  </si>
  <si>
    <t>https://www.youtube.com/channel/UCX1MoM8rgpuQBV_OsH-K2Qw</t>
  </si>
  <si>
    <t>https://www.youtube.com/user/VIDEOVILLAGEkr</t>
  </si>
  <si>
    <t>8-(: 쁘허태경</t>
  </si>
  <si>
    <t>https://www.youtube.com/channel/UCb0bXw-hR78brxpagWBAS_Q</t>
  </si>
  <si>
    <t>Youtube삐까뻔쩍</t>
  </si>
  <si>
    <t>https://www.youtube.com/channel/UCrEKhaUgMYu7yqyNYnojHNA</t>
  </si>
  <si>
    <t>최고기의 추천채널</t>
  </si>
  <si>
    <t>https://www.youtube.com/channel/UClnrP3qpx9Iq_V2e3SzG9Ow</t>
  </si>
  <si>
    <t>최고기 뮤직채널</t>
  </si>
  <si>
    <t>https://www.youtube.com/channel/UCUbkEwl-mWdKCBiqeCfSiAw</t>
  </si>
  <si>
    <t>최고기 게임채널</t>
  </si>
  <si>
    <t>https://www.youtube.com/channel/UCwSaqJ5GT5fAUAJUedIg5zg</t>
  </si>
  <si>
    <t>https://www.youtube.com/channel/UClNtQT7MUBNnBMVp5Xya-hQ</t>
  </si>
  <si>
    <t>https://www.youtube.com/channel/UCmfB_Z2X1mxe4kwmKFl_XOw</t>
  </si>
  <si>
    <t>https://www.youtube.com/user/EDMMER</t>
  </si>
  <si>
    <t>https://www.youtube.com/channel/UCixrquO9hnl0ImoUfL4-7UA</t>
  </si>
  <si>
    <t>기리TV</t>
  </si>
  <si>
    <t>Cheri Hyeri 체리 혜리</t>
  </si>
  <si>
    <t>https://www.youtube.com/user/mswomenvideos</t>
  </si>
  <si>
    <t>family channel</t>
  </si>
  <si>
    <t>단앤조엘 Dan and Joel</t>
  </si>
  <si>
    <t>https://www.youtube.com/channel/UCQstdMawQNSGBTlaP8FyIFA</t>
  </si>
  <si>
    <t>Featured channels</t>
  </si>
  <si>
    <t>HallyuBack</t>
  </si>
  <si>
    <t>https://www.youtube.com/user/HallyuBack</t>
  </si>
  <si>
    <t>https://www.youtube.com/user/absoluteB2UTY</t>
  </si>
  <si>
    <t>Your Neighbor Amos</t>
  </si>
  <si>
    <t>https://www.youtube.com/user/famousamos</t>
  </si>
  <si>
    <t>charlycheer</t>
  </si>
  <si>
    <t>https://www.youtube.com/user/charlycheer</t>
  </si>
  <si>
    <t>https://www.youtube.com/channel/UC-Kyt7UqHYktBZtmHttwtAw</t>
  </si>
  <si>
    <t>https://www.youtube.com/channel/UCuSaFvVbK9QpZlbn8Vf34RA</t>
  </si>
  <si>
    <t>비디오빌리지 (VIDEO VILLAGE)</t>
  </si>
  <si>
    <t>https://www.youtube.com/channel/UCENi3E1IyV0nvIIrha8GIvQ</t>
  </si>
  <si>
    <t>https://www.youtube.com/channel/UCrjVVhXZjmylRHEKvie-rWQ</t>
  </si>
  <si>
    <t>꿀잼 예스잼</t>
  </si>
  <si>
    <t>https://www.youtube.com/channel/UCVyMrl0N9SMwqaa2OHcJOkA</t>
  </si>
  <si>
    <t>냐무</t>
  </si>
  <si>
    <t>https://www.youtube.com/channel/UClsmFFVxoJ9tqG4VC4DFoFw</t>
  </si>
  <si>
    <t>홍일홍이</t>
  </si>
  <si>
    <t>https://www.youtube.com/channel/UCtcJEBqARUIetrcdLeHADNA</t>
  </si>
  <si>
    <t>Shoot for Love 슛포러브</t>
  </si>
  <si>
    <t>대생이네 가족</t>
  </si>
  <si>
    <t>양띵TV YOUTUBE</t>
  </si>
  <si>
    <t>https://www.youtube.com/user/d7297ut2</t>
  </si>
  <si>
    <t>ARTROOM 오센</t>
  </si>
  <si>
    <t>https://www.youtube.com/channel/UCheUrz35Jd0ivVtOkc8fafg</t>
  </si>
  <si>
    <t>뚜봉스 패밀리</t>
  </si>
  <si>
    <t>https://www.youtube.com/channel/UCKXdnLdElhEuuuKGWszSuDA</t>
  </si>
  <si>
    <t>https://www.youtube.com/channel/UCfo5uQjcvpD7M3V29pgINnA</t>
  </si>
  <si>
    <t>울창인생</t>
  </si>
  <si>
    <t>https://www.youtube.com/channel/UC057BaEa61a5qf8QERWWNWg</t>
  </si>
  <si>
    <t>조효진 Hyojin</t>
  </si>
  <si>
    <t>#D-POP STUDIO</t>
  </si>
  <si>
    <t>DREAM VOCAL&amp;DANCE 드림보컬 &amp; 댄스</t>
  </si>
  <si>
    <t>https://www.youtube.com/channel/UChguAk-lMKy1GufFZrhND5A</t>
  </si>
  <si>
    <t>AshleyMariee</t>
  </si>
  <si>
    <t>Cool People</t>
  </si>
  <si>
    <t>Ashley Mariee</t>
  </si>
  <si>
    <t>https://www.youtube.com/user/AshleyMarieeVlogs</t>
  </si>
  <si>
    <t>OMGitsfirefoxx</t>
  </si>
  <si>
    <t>https://www.youtube.com/user/OMGitsfirefox</t>
  </si>
  <si>
    <t>TheZombiUnicorn</t>
  </si>
  <si>
    <t>https://www.youtube.com/user/TheZombiUnicorn</t>
  </si>
  <si>
    <t>Cib</t>
  </si>
  <si>
    <t>https://www.youtube.com/user/CibSeption</t>
  </si>
  <si>
    <t>LDShadowLady</t>
  </si>
  <si>
    <t>https://www.youtube.com/user/ldshadowlady</t>
  </si>
  <si>
    <t>SmallishBeans</t>
  </si>
  <si>
    <t>https://www.youtube.com/user/SmallishBeans</t>
  </si>
  <si>
    <t>TheOrionSound</t>
  </si>
  <si>
    <t>https://www.youtube.com/user/TheOrionSound</t>
  </si>
  <si>
    <t>마이린TV 추천 채널</t>
  </si>
  <si>
    <t>https://www.youtube.com/channel/UCucybMZtilvYSg2_f3eAIHg</t>
  </si>
  <si>
    <t>양띵TV멤버 YOUTUBE</t>
  </si>
  <si>
    <t>https://www.youtube.com/user/3castle1</t>
  </si>
  <si>
    <t>https://www.youtube.com/user/natgeokorea</t>
  </si>
  <si>
    <t>Primitive Technology</t>
  </si>
  <si>
    <t>https://www.youtube.com/channel/UCAL3JXZSzSm8AlZyD3nQdBA</t>
  </si>
  <si>
    <t>https://www.youtube.com/channel/UChEwXdVqiTrVOBiq4rOzfGA</t>
  </si>
  <si>
    <t>JJtoyTV</t>
  </si>
  <si>
    <t>https://www.youtube.com/channel/UCYI8bStXODl8VJT3bNg-0qQ</t>
  </si>
  <si>
    <t>JJ toys</t>
  </si>
  <si>
    <t>https://www.youtube.com/channel/UCjUMIFEDu1WRnU0GiymoGTg</t>
  </si>
  <si>
    <t>JJ game</t>
  </si>
  <si>
    <t>https://www.youtube.com/channel/UCwoUwLNRWS6LBhskZ_E2dtg</t>
  </si>
  <si>
    <t>No.1 스포츠채널 불양TV</t>
  </si>
  <si>
    <t>https://www.youtube.com/user/TheBullyang</t>
  </si>
  <si>
    <t>https://www.youtube.com/channel/UCBvkQFBskQR9NeOoDYR8ckA</t>
  </si>
  <si>
    <t>https://www.youtube.com/user/MedouiHunter</t>
  </si>
  <si>
    <t>https://www.youtube.com/channel/UCknnfn7OgYornAGZuP7EElQ</t>
  </si>
  <si>
    <t>sunnydahye</t>
  </si>
  <si>
    <t>MY OTHER CHANNEL:</t>
  </si>
  <si>
    <t>SunnydahyeIn</t>
  </si>
  <si>
    <t>https://www.youtube.com/channel/UCO5p-c9u1-fi3E6EeRQKJig</t>
  </si>
  <si>
    <t>https://www.youtube.com/channel/UCEJGbc0KhEwHbceC4bSHE1g</t>
  </si>
  <si>
    <t>히욤어리</t>
  </si>
  <si>
    <t>https://www.youtube.com/channel/UCKJDvBXbpMt4uHGGjdRHhmQ</t>
  </si>
  <si>
    <t>https://www.youtube.com/channel/UCSOeJWyByeoBHpmrm0NnlLw</t>
  </si>
  <si>
    <t>https://www.youtube.com/user/beenutv</t>
  </si>
  <si>
    <t>https://www.youtube.com/channel/UCYwV9dJhAQSFrFU9JyQ5t1g</t>
  </si>
  <si>
    <t>https://www.youtube.com/channel/UC4MWu5kA2lDXXvKzHkLnBXA</t>
  </si>
  <si>
    <t>HONG SOUND PLUS</t>
  </si>
  <si>
    <t>https://www.youtube.com/channel/UCe8eXpQCaLaEiXOh2RxU_3A</t>
  </si>
  <si>
    <t>HONG SOUND MUSIC</t>
  </si>
  <si>
    <t>https://www.youtube.com/channel/UCZ0S35Rtik9CdLmMm9UHtrg</t>
  </si>
  <si>
    <t>DIA TV</t>
  </si>
  <si>
    <t>https://www.youtube.com/channel/UC8rM1w44Q-pWl1hTxJC0o2A</t>
  </si>
  <si>
    <t>(????)*야레야레</t>
  </si>
  <si>
    <t>https://www.youtube.com/channel/UCPydsWBQpnXGICE-XWGNdow</t>
  </si>
  <si>
    <t>https://www.youtube.com/channel/UC3BAK7QIJ1BE9TlxTW1i0yg</t>
  </si>
  <si>
    <t>PewDiePie</t>
  </si>
  <si>
    <t>https://www.youtube.com/user/PewDiePie</t>
  </si>
  <si>
    <t>이성현의 추천채널</t>
  </si>
  <si>
    <t>https://www.youtube.com/channel/UCkzI8yaQ6q2aDKS70EzJCLw</t>
  </si>
  <si>
    <t>Ripple_S</t>
  </si>
  <si>
    <t>https://www.youtube.com/channel/UCCjJV_nxuPQ_fWGkAkA46fA</t>
  </si>
  <si>
    <t>https://www.youtube.com/channel/UC_ZGfQ1Iw9uk8Avr8ohjSdg</t>
  </si>
  <si>
    <t>WHYNOT TV</t>
  </si>
  <si>
    <t>https://www.youtube.com/channel/UCw2LXKY_0FbI8-BS4qf-bHg</t>
  </si>
  <si>
    <t>에바EVA</t>
  </si>
  <si>
    <t>Recommended Channels</t>
  </si>
  <si>
    <t>Hyunwoo Sun</t>
  </si>
  <si>
    <t>https://www.youtube.com/user/ever4one</t>
  </si>
  <si>
    <t>Kyeong-eun Choi</t>
  </si>
  <si>
    <t>https://www.youtube.com/user/kyeongeunchoi</t>
  </si>
  <si>
    <t>진석진</t>
  </si>
  <si>
    <t>https://www.youtube.com/user/jinseokjin</t>
  </si>
  <si>
    <t>Learn Korean with GO! Billy Korean</t>
  </si>
  <si>
    <t>https://www.youtube.com/user/GoBillyKorean</t>
  </si>
  <si>
    <t>https://www.youtube.com/channel/UCT4rIm6Ibb-Jb8Vj23Ur3BA</t>
  </si>
  <si>
    <t>Korean Unnie 한국언니</t>
  </si>
  <si>
    <t>https://www.youtube.com/channel/UCcA88_Z7wQWMoQ9bKwjuanA</t>
  </si>
  <si>
    <t>지혜의 추천 채널</t>
  </si>
  <si>
    <t>https://www.youtube.com/channel/UC3W3kEmrLrRfec2qNrE6w4A</t>
  </si>
  <si>
    <t>꿀잼</t>
  </si>
  <si>
    <t>https://www.youtube.com/user/jhk0408</t>
  </si>
  <si>
    <t>피린</t>
  </si>
  <si>
    <t>https://www.youtube.com/channel/UC91nI_LpEUV3fsR3fdnMOyA</t>
  </si>
  <si>
    <t>무노</t>
  </si>
  <si>
    <t>https://www.youtube.com/channel/UCnJiK18d8932afVNwGfTGNg</t>
  </si>
  <si>
    <t>꼬예유Ch</t>
  </si>
  <si>
    <t>https://www.youtube.com/user/koyeyu</t>
  </si>
  <si>
    <t>YouTube늑</t>
  </si>
  <si>
    <t>https://www.youtube.com/channel/UCK7pQNS5M4DgezqV70fa2RQ</t>
  </si>
  <si>
    <t>김자칼</t>
  </si>
  <si>
    <t>https://www.youtube.com/channel/UCZLRiFVkiWPVOxjReIvF7Yg</t>
  </si>
  <si>
    <t>칸쵸</t>
  </si>
  <si>
    <t>https://www.youtube.com/channel/UC4Dqr5gYPWAQQetUO9qi23Q</t>
  </si>
  <si>
    <t>욘세 게임채널</t>
  </si>
  <si>
    <t>https://www.youtube.com/channel/UCfi9L4tIvS7XOj1jmTg7ilQ</t>
  </si>
  <si>
    <t>추천채널!</t>
  </si>
  <si>
    <t>김왼팔일상채널</t>
  </si>
  <si>
    <t>https://www.youtube.com/user/dmltjdzoq12</t>
  </si>
  <si>
    <t>https://www.youtube.com/user/dlrtj1004</t>
  </si>
  <si>
    <t>https://www.youtube.com/user/creategolem</t>
  </si>
  <si>
    <t>https://www.youtube.com/channel/UC7bcRlidTERRb_MKRHPVSnw</t>
  </si>
  <si>
    <t>https://www.youtube.com/channel/UCfs4lMt6baanai9cxN6NsdQ</t>
  </si>
  <si>
    <t>https://www.youtube.com/channel/UCsi8xzlmARKDK_ItRW8imyg</t>
  </si>
  <si>
    <t>https://www.youtube.com/user/konggaltv</t>
  </si>
  <si>
    <t>https://www.youtube.com/channel/UCdDbEyWg8a51191UuLFnDJQ</t>
  </si>
  <si>
    <t>https://www.youtube.com/channel/UCa-IaOPw5r1oQ4vuf3QjEPA</t>
  </si>
  <si>
    <t>https://www.youtube.com/channel/UCVI0Fob8f6SGfi7I3lrJiwg</t>
  </si>
  <si>
    <t>and Aubree Henny</t>
  </si>
  <si>
    <t>https://www.youtube.com/channel/UC9N9bdHAqW50knrtWp0QcCg</t>
  </si>
  <si>
    <t>AWESMR kids</t>
  </si>
  <si>
    <t>https://www.youtube.com/user/AwesomeDisneyToys</t>
  </si>
  <si>
    <t>뽀로로(Pororo)</t>
  </si>
  <si>
    <t>https://www.youtube.com/user/PororoTV</t>
  </si>
  <si>
    <t>https://www.youtube.com/user/JOUJUYOUNGTOYS</t>
  </si>
  <si>
    <t>Tayo the Little Bus</t>
  </si>
  <si>
    <t>https://www.youtube.com/user/Tayo</t>
  </si>
  <si>
    <t>Pretty girl &amp; toys</t>
  </si>
  <si>
    <t>https://www.youtube.com/channel/UCoaXFSbeH2K4HienjeOGcnw</t>
  </si>
  <si>
    <t>연예인</t>
  </si>
  <si>
    <t>Mera</t>
  </si>
  <si>
    <t>영화 유튜버</t>
  </si>
  <si>
    <t>SKOPF 스코프</t>
  </si>
  <si>
    <t>https://www.youtube.com/channel/UCB4ci3yFS_wSygSIzzIXsyw</t>
  </si>
  <si>
    <t>https://www.youtube.com/user/13neye</t>
  </si>
  <si>
    <t>https://www.youtube.com/channel/UCZUjLw9C0Tt3VECAhQO9buA</t>
  </si>
  <si>
    <t>https://www.youtube.com/channel/UCu3BjLd03jxTVHXTPqZ77iQ</t>
  </si>
  <si>
    <t>https://www.youtube.com/channel/UCxlv4aOnrRTXMRSL8bVJqEw</t>
  </si>
  <si>
    <t>https://www.youtube.com/user/Afterctrl</t>
  </si>
  <si>
    <t>리뷰엉이: Owl's Review</t>
  </si>
  <si>
    <t>https://www.youtube.com/channel/UCrBpV_pG2kyMMEHCMTNzjAQ</t>
  </si>
  <si>
    <t>고몽</t>
  </si>
  <si>
    <t>https://www.youtube.com/user/rladndgussla</t>
  </si>
  <si>
    <t>https://www.youtube.com/user/nofeetbird</t>
  </si>
  <si>
    <t>https://www.youtube.com/user/red12734</t>
  </si>
  <si>
    <t>잉여맨 가족 구독!!</t>
  </si>
  <si>
    <t>잉여로운 잉여맨</t>
  </si>
  <si>
    <t>https://www.youtube.com/channel/UC9v3mU-r_Rnp7ijeD9pa0Gg</t>
  </si>
  <si>
    <t>https://www.youtube.com/user/bjloling</t>
  </si>
  <si>
    <t>https://www.youtube.com/channel/UCugJ9oXLc7a_6B0yyCHdpSA</t>
  </si>
  <si>
    <t>태택이유튜브</t>
  </si>
  <si>
    <t>https://www.youtube.com/channel/UCoW6W-kg1ues2HaVXNU0TuQ</t>
  </si>
  <si>
    <t>https://www.youtube.com/channel/UCXCa03lRK6tlntZoJ7TUWRw</t>
  </si>
  <si>
    <t>https://www.youtube.com/channel/UClOMW882aumXpGrFCTssBrA</t>
  </si>
  <si>
    <t>군림보</t>
  </si>
  <si>
    <t>마이펫티비 - My Pet TV</t>
  </si>
  <si>
    <t>https://www.youtube.com/user/mypettvngc</t>
  </si>
  <si>
    <t>트래블로그 - Travlog</t>
  </si>
  <si>
    <t>https://www.youtube.com/channel/UCA9iW7L7fkoZ-GxdUqeYzHQ</t>
  </si>
  <si>
    <t>Violinist Jenny Yun 제니윤</t>
  </si>
  <si>
    <t>Jenny's Sub Channel</t>
  </si>
  <si>
    <t>with Jenny미드나잇라디오</t>
  </si>
  <si>
    <t>https://www.youtube.com/channel/UCo7jcbW5tEbzGVgIreQ3Gkg</t>
  </si>
  <si>
    <t>JennyYun Violin_kids</t>
  </si>
  <si>
    <t>https://www.youtube.com/channel/UCk8izqvmkT3jgNHNRHPOr5g</t>
  </si>
  <si>
    <t>JennyYun violin_adult</t>
  </si>
  <si>
    <t>https://www.youtube.com/channel/UCFqzNEoNCjaxRyKMnLUtoLw</t>
  </si>
  <si>
    <t>고요TV</t>
  </si>
  <si>
    <t>https://www.youtube.com/channel/UCac_cr3_26_MVb1oxK6nEWw</t>
  </si>
  <si>
    <t>쫀득TV</t>
  </si>
  <si>
    <t>https://www.youtube.com/channel/UCmCNgLHdknmCdQelpwxQvvg</t>
  </si>
  <si>
    <t>https://www.youtube.com/channel/UCH-5Xjx6MuEySkb-lAdIEeg</t>
  </si>
  <si>
    <t>https://www.youtube.com/channel/UCwdZgECLGRyHszZemaxgXJA</t>
  </si>
  <si>
    <t>우감독 [Director Woo]</t>
  </si>
  <si>
    <t>https://www.youtube.com/user/SuperHDzzz</t>
  </si>
  <si>
    <t>고태후니</t>
  </si>
  <si>
    <t>https://www.youtube.com/channel/UCydpPyWKFJi3ljDX-4coz7Q</t>
  </si>
  <si>
    <t>디투 [D2MONSTAR]</t>
  </si>
  <si>
    <t>https://www.youtube.com/user/d2monstar</t>
  </si>
  <si>
    <t>https://www.youtube.com/user/gotengvideo</t>
  </si>
  <si>
    <t>https://www.youtube.com/user/Sunbaaking</t>
  </si>
  <si>
    <t>https://www.youtube.com/user/gotenghi</t>
  </si>
  <si>
    <t>황해리</t>
  </si>
  <si>
    <t>https://www.youtube.com/user/SeulGiHwang</t>
  </si>
  <si>
    <t>Liah Yoo</t>
  </si>
  <si>
    <t>Heizle's Favorite</t>
  </si>
  <si>
    <t>ASMR</t>
  </si>
  <si>
    <t>rappeler하쁠리</t>
  </si>
  <si>
    <t>박막례 할머니 Korea Grandma</t>
  </si>
  <si>
    <t>PlayToyBox</t>
  </si>
  <si>
    <t>춤추는곰돌</t>
  </si>
  <si>
    <t>양팡 YangPang</t>
  </si>
  <si>
    <t>양팡 생방송 다시보기 채널</t>
  </si>
  <si>
    <t>https://www.youtube.com/channel/UC5EB_zF48S_ZSuj8MkUtlAg</t>
  </si>
  <si>
    <t>쉐어하우스(ShareHows)</t>
  </si>
  <si>
    <t>대처법</t>
  </si>
  <si>
    <t>https://www.youtube.com/channel/UCBb9HTiHgieWmcX6GHp64dg</t>
  </si>
  <si>
    <t>퀵팁 | Life Hacks</t>
  </si>
  <si>
    <t>https://www.youtube.com/channel/UCrHK54bVFPC4C3fhv-Dl1pQ</t>
  </si>
  <si>
    <t>하우스메이트 - HowsMate</t>
  </si>
  <si>
    <t>https://www.youtube.com/user/Howsmate</t>
  </si>
  <si>
    <t>ShareHows</t>
  </si>
  <si>
    <t>https://www.youtube.com/channel/UCEsvoW0Ec95lmxPhSF0vWyg</t>
  </si>
  <si>
    <t>好思享 - ShareHows</t>
  </si>
  <si>
    <t>https://www.youtube.com/channel/UChPqwGsC39tNHHacpcAtk5w</t>
  </si>
  <si>
    <t>휘트니의 일상 채널 ♥ My Life in Korea!</t>
  </si>
  <si>
    <t>whitneybaeIRL 휘트니 생활</t>
  </si>
  <si>
    <t>https://www.youtube.com/user/whitneyiskorean</t>
  </si>
  <si>
    <t>공부의신 강성태</t>
  </si>
  <si>
    <t>이슈텔러 issueTeller</t>
  </si>
  <si>
    <t>친구 채널</t>
  </si>
  <si>
    <t>이슈텔러 #영화를빛다</t>
  </si>
  <si>
    <t>https://www.youtube.com/channel/UC14MPaO8vmqEVD5dhr-IFTg</t>
  </si>
  <si>
    <t>롤큐 멤버 채널</t>
  </si>
  <si>
    <t>소밍TV</t>
  </si>
  <si>
    <t>https://www.youtube.com/user/somyoung12</t>
  </si>
  <si>
    <t>시심이</t>
  </si>
  <si>
    <t>https://www.youtube.com/channel/UCN_dp1s662AQai4rNPcw0VA</t>
  </si>
  <si>
    <t>땡글이수달</t>
  </si>
  <si>
    <t>https://www.youtube.com/channel/UCIuBbLwJG7Eha2QHZpcMaIg</t>
  </si>
  <si>
    <t>넙적이 YouTube ::신지드 장인::</t>
  </si>
  <si>
    <t>https://www.youtube.com/channel/UCmTjMP2tpOFoFIuKzb4uEhw</t>
  </si>
  <si>
    <t>고래쉬</t>
  </si>
  <si>
    <t>https://www.youtube.com/channel/UCCWcDTQwUzYxxQNxP17F-Rw</t>
  </si>
  <si>
    <t>공파리파</t>
  </si>
  <si>
    <t>https://www.youtube.com/channel/UCQ_JKfRlczE8x304DRszrGA</t>
  </si>
  <si>
    <t>작은의자</t>
  </si>
  <si>
    <t>https://www.youtube.com/channel/UCzTj72CJG96rV5MLHTyS5Rg</t>
  </si>
  <si>
    <t>오목유튜브</t>
  </si>
  <si>
    <t>https://www.youtube.com/channel/UC_yxsHiFh1_j174x4AxICSg</t>
  </si>
  <si>
    <t>https://www.youtube.com/user/dmltjdzoq123</t>
  </si>
  <si>
    <t>Twitch류현</t>
  </si>
  <si>
    <t>https://www.youtube.com/channel/UC8A4nImO6lsAhE11AWyo25Q</t>
  </si>
  <si>
    <t>https://www.youtube.com/user/rjstkdnsem</t>
  </si>
  <si>
    <t>https://www.youtube.com/user/mouseissocute</t>
  </si>
  <si>
    <t>머독이네Murdoc`s Home</t>
  </si>
  <si>
    <t>https://www.youtube.com/channel/UC6Rj3uGchwWXZ3aIPNUwXkg</t>
  </si>
  <si>
    <t>https://www.youtube.com/channel/UCNzn4cWu4ygeWTxXfP4ufug</t>
  </si>
  <si>
    <t>https://www.youtube.com/channel/UCuStgIu_NAts1Kk3y0IydJA</t>
  </si>
  <si>
    <t>민호타우르스</t>
  </si>
  <si>
    <t>https://www.youtube.com/channel/UCiiC3grOarOVIg5LZgXJnWw</t>
  </si>
  <si>
    <t>https://www.youtube.com/channel/UCnu0x4pMnp6u8xEkfCm0ouQ</t>
  </si>
  <si>
    <t>https://www.youtube.com/user/imyouralba</t>
  </si>
  <si>
    <t>https://www.youtube.com/channel/UCJfthTE-ACoZJPVgwyw_hsw</t>
  </si>
  <si>
    <t>이상훈TV</t>
  </si>
  <si>
    <t>https://www.youtube.com/channel/UCY-d9-BjGZtnETUVdWqOt4Q</t>
  </si>
  <si>
    <t>뭅이</t>
  </si>
  <si>
    <t>https://www.youtube.com/user/tmdals84</t>
  </si>
  <si>
    <t>https://www.youtube.com/channel/UCQeXy0FwvVQD1o0axg6x42A</t>
  </si>
  <si>
    <t>ChaeChae채채</t>
  </si>
  <si>
    <t>Beautifymeeh 뷰티파이미</t>
  </si>
  <si>
    <t>Check These Out! ♥</t>
  </si>
  <si>
    <t>BeautifymeehTV</t>
  </si>
  <si>
    <t>https://www.youtube.com/user/BeautifymeehTV</t>
  </si>
  <si>
    <t>에이든티비AIDENTV</t>
  </si>
  <si>
    <t>https://www.youtube.com/channel/UCgrfI8njqR1L8nBnDCbOZoA</t>
  </si>
  <si>
    <t>Ha Neul오늘의 하늘</t>
  </si>
  <si>
    <t>차진혁 패밀리</t>
  </si>
  <si>
    <t>https://www.youtube.com/channel/UCtfFKmkDeIxnZLPpSJSKU1g</t>
  </si>
  <si>
    <t>https://www.youtube.com/channel/UCUcIUXAGcXpnu8gH1HKL6Tw</t>
  </si>
  <si>
    <t>https://www.youtube.com/channel/UCTCYh96Ex4lRWMRg0YQvlIQ</t>
  </si>
  <si>
    <t>시식단TV</t>
  </si>
  <si>
    <t>https://www.youtube.com/channel/UChgXs-N_8q1REcV44qV0kow</t>
  </si>
  <si>
    <t>레이디버그TV</t>
  </si>
  <si>
    <t>삼지애니메이션</t>
  </si>
  <si>
    <t>키즈팡TV</t>
  </si>
  <si>
    <t>https://www.youtube.com/user/3dsamg</t>
  </si>
  <si>
    <t>미니특공대TV</t>
  </si>
  <si>
    <t>https://www.youtube.com/channel/UCx4IY_sYVTL6RQu30Cprm8A</t>
  </si>
  <si>
    <t>와치카TV</t>
  </si>
  <si>
    <t>https://www.youtube.com/channel/UCIKTgeRySM8cQWFDGA7aC9g</t>
  </si>
  <si>
    <t>미니팡TV</t>
  </si>
  <si>
    <t>https://www.youtube.com/channel/UCDuoZoikGpBAlX4BZBDdGtw</t>
  </si>
  <si>
    <t>CarrieTV_Song</t>
  </si>
  <si>
    <t>https://www.youtube.com/channel/UCTSBIZlNRJ-ZLUVPp0fEH9A</t>
  </si>
  <si>
    <t>엘리가 간다 EllieAndTour</t>
  </si>
  <si>
    <t>https://www.youtube.com/channel/UCDnXD0-ABYAj6JIOX6QqU2w</t>
  </si>
  <si>
    <t>https://www.youtube.com/channel/UCN106RQxroojNzkEMuRC0BA</t>
  </si>
  <si>
    <t>Bambigirl  밤비걸</t>
  </si>
  <si>
    <t>이설 LeeSeol</t>
  </si>
  <si>
    <t>★추천 채널 구독하기★</t>
  </si>
  <si>
    <t>이설 풀영상[무삭제]</t>
  </si>
  <si>
    <t>https://www.youtube.com/channel/UCpSKUkkL6pR30bTk4BDSh6A</t>
  </si>
  <si>
    <t>추천 유튜브 채널</t>
  </si>
  <si>
    <t>Every Frame a Painting</t>
  </si>
  <si>
    <t>https://www.youtube.com/user/everyframeapainting</t>
  </si>
  <si>
    <t>Nerdwriter1</t>
  </si>
  <si>
    <t>https://www.youtube.com/user/Nerdwriter1</t>
  </si>
  <si>
    <t>https://www.youtube.com/channel/UCKFakQUa9S6TXO15xjYA1Eg</t>
  </si>
  <si>
    <t>TEAM 곰끼당</t>
  </si>
  <si>
    <t>https://www.youtube.com/channel/UCeQFV-o9qBTwyw1NO78Ee1A</t>
  </si>
  <si>
    <t>편하네</t>
  </si>
  <si>
    <t>https://www.youtube.com/channel/UCNeWkpHcaAo3_8ttV6qZ-pw</t>
  </si>
  <si>
    <t>https://www.youtube.com/user/TwinkleMaybe</t>
  </si>
  <si>
    <t>남장</t>
  </si>
  <si>
    <t>https://www.youtube.com/channel/UCpuNMQyuTSjjK_QNkOs7TrA</t>
  </si>
  <si>
    <t>탄알</t>
  </si>
  <si>
    <t>https://www.youtube.com/channel/UCCR7qxs9-awNfEdHTRrtYww</t>
  </si>
  <si>
    <t>WWPW</t>
  </si>
  <si>
    <t>https://www.youtube.com/channel/UCuRZ7_jLvXJp-XmsQLBKgXw</t>
  </si>
  <si>
    <t>https://www.youtube.com/channel/UC6xWZn2suKPqAQkidOiMeHg</t>
  </si>
  <si>
    <t>https://www.youtube.com/channel/UCIc6gJeFWvVQr5IvYlv5fPw</t>
  </si>
  <si>
    <t>깨비키즈 [KEBIKIDS]</t>
  </si>
  <si>
    <t>REDMON Kids Songs &amp; Nursery Rhymes</t>
  </si>
  <si>
    <t>https://www.youtube.com/channel/UCr5xrLJTXjihG7KYAu7woig</t>
  </si>
  <si>
    <t>まめきゅん [MAMEKYUNN]</t>
  </si>
  <si>
    <t>https://www.youtube.com/channel/UCPHPAbhEODi5X4HP_zCRQ9w</t>
  </si>
  <si>
    <t>KIMDAX킴닥스</t>
  </si>
  <si>
    <t>디렉터 파이</t>
  </si>
  <si>
    <t>UNA 유나</t>
  </si>
  <si>
    <t>서노 SEONO</t>
  </si>
  <si>
    <t>https://www.youtube.com/channel/UCPMnOxwIFwkeoXeWat2RDXA</t>
  </si>
  <si>
    <t>추천 채널 고고싱!!</t>
  </si>
  <si>
    <t>https://www.youtube.com/channel/UC5pbeFWTPAUdKu65kBROsBg</t>
  </si>
  <si>
    <t>https://www.youtube.com/channel/UCqONn4EbAYzIVEGAoQxmZUA</t>
  </si>
  <si>
    <t>Red Tomato</t>
  </si>
  <si>
    <t>빨간토마토 프렌즈</t>
  </si>
  <si>
    <t>Bedtime TVshow</t>
  </si>
  <si>
    <t>https://www.youtube.com/channel/UC381iGk0H6aR1E8gPfzISMg</t>
  </si>
  <si>
    <t>혜서니</t>
  </si>
  <si>
    <t>https://www.youtube.com/user/bjacau1</t>
  </si>
  <si>
    <t>https://www.youtube.com/channel/UC-ocI5ifvumka2Jc8jgrjkQ</t>
  </si>
  <si>
    <t>https://www.youtube.com/user/qortmdcks1</t>
  </si>
  <si>
    <t>https://www.youtube.com/channel/UCcazXPmL0XAsaScA-kq-Akg</t>
  </si>
  <si>
    <t>https://www.youtube.com/user/commanderzico</t>
  </si>
  <si>
    <t>https://www.youtube.com/channel/UCg_lS-XS9Fh9I6Rl56Z8fpg</t>
  </si>
  <si>
    <t>https://www.youtube.com/channel/UC2jkfOUD5KNbIpkb77-chqQ</t>
  </si>
  <si>
    <t>STEELMAKER STUDIO.</t>
  </si>
  <si>
    <t>https://www.youtube.com/channel/UCq_Z6Pxk2g8b8CRXLMZjtTQ</t>
  </si>
  <si>
    <t>https://www.youtube.com/channel/UCRH7j5GsT7MWuEFwjORNlFg</t>
  </si>
  <si>
    <t>https://www.youtube.com/channel/UCTXuCSZxMDaneK7t6DVs21g</t>
  </si>
  <si>
    <t>https://www.youtube.com/channel/UCf9sl-IcwNXDqWwWwp4vEwg</t>
  </si>
  <si>
    <t>https://www.youtube.com/channel/UCVK1HfrfjuaIMefc0uWXZZQ</t>
  </si>
  <si>
    <t>곽토리 kwak tori</t>
  </si>
  <si>
    <t>coming soon</t>
  </si>
  <si>
    <t>곽톨2</t>
  </si>
  <si>
    <t>https://www.youtube.com/channel/UCMSYCF8Zu3H9sNpffGQMU1g</t>
  </si>
  <si>
    <t>강유미 yumi kang좋아서 하는 채널</t>
  </si>
  <si>
    <t>입짧은햇님</t>
  </si>
  <si>
    <t>sojoong쏘야쭝아</t>
  </si>
  <si>
    <t>장덕대와 친구들</t>
  </si>
  <si>
    <t>https://www.youtube.com/channel/UCfUbUYycmkR-T8CgR6JxCng</t>
  </si>
  <si>
    <t>https://www.youtube.com/channel/UC3ihyjIvubiIAieg8SlmtIQ</t>
  </si>
  <si>
    <t>TigerToyTV [타이거토이TV]</t>
  </si>
  <si>
    <t>https://www.youtube.com/channel/UC6Bs5xpC91x1hJo9VJ-0dmw</t>
  </si>
  <si>
    <t>셀프어쿠스틱selfacoustic</t>
  </si>
  <si>
    <t>수진네 일상 구경하기</t>
  </si>
  <si>
    <t>수진네</t>
  </si>
  <si>
    <t>https://www.youtube.com/channel/UCyVbDs38dtS_h6qZpULVyEA</t>
  </si>
  <si>
    <t>구독♡구독♡</t>
  </si>
  <si>
    <t>별난박TV(Wacky TV)</t>
  </si>
  <si>
    <t>https://www.youtube.com/channel/UCZ1qOcFaQcZVXs6OgMkrCIA</t>
  </si>
  <si>
    <t>Learn colors TV</t>
  </si>
  <si>
    <t>https://www.youtube.com/channel/UCAb2oY4aOa7YSFOUeSVG87w</t>
  </si>
  <si>
    <t>https://www.youtube.com/channel/UCzgst-b7bbFuBpGhyB8qQHw</t>
  </si>
  <si>
    <t>https://www.youtube.com/channel/UC1-jInqcAOkAHvp2CO8h1zg</t>
  </si>
  <si>
    <t>오빠까올리TV(?????????????TV)</t>
  </si>
  <si>
    <t>Music mania</t>
  </si>
  <si>
    <t>joanday</t>
  </si>
  <si>
    <t>https://www.youtube.com/channel/UCAo41QETLlwvJ-oqjmEPt8A</t>
  </si>
  <si>
    <t>https://www.youtube.com/channel/UCFalr8hACFCiiuMp_9nmthQ</t>
  </si>
  <si>
    <t>인스펄스꼬만</t>
  </si>
  <si>
    <t>https://www.youtube.com/channel/UCjoCx6q9aMwpAt4_EcKYS4g</t>
  </si>
  <si>
    <t>왕쥬꼬만부부</t>
  </si>
  <si>
    <t>https://www.youtube.com/channel/UCOFnvogfdfbaEc6Uup873xw</t>
  </si>
  <si>
    <t>https://www.youtube.com/user/ddtv0702</t>
  </si>
  <si>
    <t>양띵TV YouTube</t>
  </si>
  <si>
    <t>★텔론친구들★</t>
  </si>
  <si>
    <t>https://www.youtube.com/channel/UCEBN79bwwYNfRWcYYUzrkcw</t>
  </si>
  <si>
    <t>https://www.youtube.com/user/TVLS6311</t>
  </si>
  <si>
    <t>https://www.youtube.com/channel/UC1UtimqTCgBv2to4togsqAA</t>
  </si>
  <si>
    <t>o 션이 o</t>
  </si>
  <si>
    <t>https://www.youtube.com/user/syun246810</t>
  </si>
  <si>
    <t>https://www.youtube.com/channel/UC5DM0obdv6w2xXFQFDPra8A</t>
  </si>
  <si>
    <t>HelloTaniaChan</t>
  </si>
  <si>
    <t>DramaFever Latino</t>
  </si>
  <si>
    <t>https://www.youtube.com/user/DramaFeverLatino</t>
  </si>
  <si>
    <t>moonprism22</t>
  </si>
  <si>
    <t>https://www.youtube.com/user/moonprism22</t>
  </si>
  <si>
    <t>'^' ♥</t>
  </si>
  <si>
    <t>Featured Channel</t>
  </si>
  <si>
    <t>https://www.youtube.com/user/Genikids0</t>
  </si>
  <si>
    <t>지니키즈 역사★Genikids History</t>
  </si>
  <si>
    <t>https://www.youtube.com/channel/UCvkLnjWQIntS0pnreTEfP_g</t>
  </si>
  <si>
    <t>티디 인기동요 by 지니키즈</t>
  </si>
  <si>
    <t>https://www.youtube.com/channel/UCqvhycZ4nzxTHU4RxHjYgWQ</t>
  </si>
  <si>
    <t>Tidi Kids - Songs and Stories</t>
  </si>
  <si>
    <t>https://www.youtube.com/channel/UCKBf65MoED0REsuCTLAzJtw</t>
  </si>
  <si>
    <t>https://www.youtube.com/user/calarygirl</t>
  </si>
  <si>
    <t>지나가던 미나니팬1</t>
  </si>
  <si>
    <t>https://www.youtube.com/channel/UCIfY-9fVnpFFvfh5aDLFacg</t>
  </si>
  <si>
    <t>겜스터 Gamster</t>
  </si>
  <si>
    <t>로복</t>
  </si>
  <si>
    <t>https://www.youtube.com/user/bboyrobok</t>
  </si>
  <si>
    <t>https://www.youtube.com/user/ChunYangConsole</t>
  </si>
  <si>
    <t>https://www.youtube.com/user/DogSwellfish</t>
  </si>
  <si>
    <t>크헐헐</t>
  </si>
  <si>
    <t>https://www.youtube.com/user/KUHULHUL</t>
  </si>
  <si>
    <t>진호</t>
  </si>
  <si>
    <t>https://www.youtube.com/user/jangjh5409</t>
  </si>
  <si>
    <t>Charming_Jo 조매력</t>
  </si>
  <si>
    <t>https://www.youtube.com/user/jomaeryuck</t>
  </si>
  <si>
    <t>노지KOR NOZY</t>
  </si>
  <si>
    <t>https://www.youtube.com/user/KORNOZY1</t>
  </si>
  <si>
    <t>https://www.youtube.com/user/hamukoon</t>
  </si>
  <si>
    <t>https://www.youtube.com/user/kordogdo7</t>
  </si>
  <si>
    <t>희바가 추천하는 채널 :)</t>
  </si>
  <si>
    <t>쿠키런</t>
  </si>
  <si>
    <t>https://www.youtube.com/channel/UCr-Eaw_CBpAqKHbzV_GidQQ</t>
  </si>
  <si>
    <t>TV예삐</t>
  </si>
  <si>
    <t>https://www.youtube.com/user/cirij202</t>
  </si>
  <si>
    <t>https://www.youtube.com/user/Dogimonk</t>
  </si>
  <si>
    <t>https://www.youtube.com/user/apple3203</t>
  </si>
  <si>
    <t>https://www.youtube.com/user/AHNNsong</t>
  </si>
  <si>
    <t>https://www.youtube.com/user/The369ranggge</t>
  </si>
  <si>
    <t>JAYKEEOUT x VWVB</t>
  </si>
  <si>
    <t>:)</t>
  </si>
  <si>
    <t>jay x VWVB</t>
  </si>
  <si>
    <t>https://www.youtube.com/channel/UCBbppcsugT3A9J2zKU4dOcw</t>
  </si>
  <si>
    <t>VWVB, views__vibes</t>
  </si>
  <si>
    <t>https://www.youtube.com/channel/UCoBhOD_q_0RWD4SSsQ4Fiag</t>
  </si>
  <si>
    <t>킴성태TV</t>
  </si>
  <si>
    <t>요고어때</t>
  </si>
  <si>
    <t>https://www.youtube.com/channel/UCwjCkPEkDzkTUP8Vb1q5-yw</t>
  </si>
  <si>
    <t>수부님TV</t>
  </si>
  <si>
    <t>https://www.youtube.com/channel/UCJDVOuPDd5BSswaxsSgUXcw</t>
  </si>
  <si>
    <t>맛종욱</t>
  </si>
  <si>
    <t>https://www.youtube.com/channel/UCbZpls8xOCRgDMIWKdzUKLg</t>
  </si>
  <si>
    <t>깨박이</t>
  </si>
  <si>
    <t>https://www.youtube.com/channel/UC1L79yKbmVepsCYusa4KHLQ</t>
  </si>
  <si>
    <t>유튜브박사장</t>
  </si>
  <si>
    <t>https://www.youtube.com/channel/UCqbx_XBQEA80FHsnLQOKXrw</t>
  </si>
  <si>
    <t>이지상유튜브</t>
  </si>
  <si>
    <t>https://www.youtube.com/channel/UCppkVVjeO7IyztmRyX1v48w</t>
  </si>
  <si>
    <t>싸패TV</t>
  </si>
  <si>
    <t>https://www.youtube.com/channel/UCfycsfXKilVd-EBL9VC8RGA</t>
  </si>
  <si>
    <t>おすすめチャンネル</t>
  </si>
  <si>
    <t>https://www.youtube.com/channel/UCa8wiOHbH6jskgnizFlO5Qg</t>
  </si>
  <si>
    <t>영기TV</t>
  </si>
  <si>
    <t>Korean guys</t>
  </si>
  <si>
    <t>티타임??과 커플채널??</t>
  </si>
  <si>
    <t>https://www.youtube.com/channel/UC9pbQZkne0vp7aTYsM-cV1A</t>
  </si>
  <si>
    <t>방구망구네</t>
  </si>
  <si>
    <t>https://www.youtube.com/channel/UChOzXR5aZTCe4CmcDl_63bA</t>
  </si>
  <si>
    <t>풀 스트리밍 다시보기</t>
  </si>
  <si>
    <t>선바 스트리밍 다시보기</t>
  </si>
  <si>
    <t>https://www.youtube.com/user/sunbakim</t>
  </si>
  <si>
    <t>https://www.youtube.com/channel/UCnFFOjljp1_sacTz7PfIIyg</t>
  </si>
  <si>
    <t>홀남매</t>
  </si>
  <si>
    <t>https://www.youtube.com/user/qkslskthsu</t>
  </si>
  <si>
    <t>ROSEHA로즈하</t>
  </si>
  <si>
    <t>엔찬커플</t>
  </si>
  <si>
    <t>https://www.youtube.com/channel/UCzvNzHwyiJQumThm36iUJYA</t>
  </si>
  <si>
    <t>https://www.youtube.com/channel/UCwiCv-ym6TQhMWhN23jVQkA</t>
  </si>
  <si>
    <t>단군TV</t>
  </si>
  <si>
    <t>https://www.youtube.com/channel/UCUtSiRivCFZwJVv9keLZfFQ</t>
  </si>
  <si>
    <t>총몇명</t>
  </si>
  <si>
    <t>짤잼</t>
  </si>
  <si>
    <t>0zoo 영주</t>
  </si>
  <si>
    <t>이 채널도 구독해주시면 좋습니다!</t>
  </si>
  <si>
    <t>https://www.youtube.com/channel/UCN-9Ehv9GC5fFwveWWJ3ibg</t>
  </si>
  <si>
    <t>https://www.youtube.com/channel/UCIF4VVjQ5rm27AFvuNyy5_A</t>
  </si>
  <si>
    <t>cbstong</t>
  </si>
  <si>
    <t>https://www.youtube.com/user/cbstong</t>
  </si>
  <si>
    <t>비디오빌리지</t>
  </si>
  <si>
    <t>설레임♪</t>
  </si>
  <si>
    <t>https://www.youtube.com/channel/UCi3BnqSK4DPzRj8szUeLIQA</t>
  </si>
  <si>
    <t>https://www.youtube.com/user/ziraramovie</t>
  </si>
  <si>
    <t>JerryPop</t>
  </si>
  <si>
    <t>Ssot쏫</t>
  </si>
  <si>
    <t>쏫 Live</t>
  </si>
  <si>
    <t>https://www.youtube.com/channel/UCtYZSUPVuyyTCWCmqrp0uvw</t>
  </si>
  <si>
    <t>Favorito Channels</t>
  </si>
  <si>
    <t>https://www.youtube.com/user/sleepshin</t>
  </si>
  <si>
    <t>북한남자 탱고</t>
  </si>
  <si>
    <t>https://www.youtube.com/channel/UCGZ5SatfaQ2pE_w349obwAw</t>
  </si>
  <si>
    <t>진저 영어 Jinger English</t>
  </si>
  <si>
    <t>https://www.youtube.com/channel/UCyAQOTYHZAFAxrmK_GvbLIg</t>
  </si>
  <si>
    <t>Marzia</t>
  </si>
  <si>
    <t>https://www.youtube.com/user/CutiePieMarzia</t>
  </si>
  <si>
    <t>리수 Leesu Blooming</t>
  </si>
  <si>
    <t>Daily Busking</t>
  </si>
  <si>
    <t>구독 :)</t>
  </si>
  <si>
    <t>https://www.youtube.com/user/meBJchoco</t>
  </si>
  <si>
    <t>https://www.youtube.com/user/SsuckSso</t>
  </si>
  <si>
    <t>배추유튜브</t>
  </si>
  <si>
    <t>https://www.youtube.com/channel/UC5iM-A0Fvmu8JUQt-fpsVZA</t>
  </si>
  <si>
    <t>Batman4014 [ppattanam4014]</t>
  </si>
  <si>
    <t>https://www.youtube.com/channel/UCw2PrdOWEfcxIlT1bzj0YXg</t>
  </si>
  <si>
    <t>장엑셀</t>
  </si>
  <si>
    <t>https://www.youtube.com/channel/UC1q7erMoO3Pu0_1PBRlVIew</t>
  </si>
  <si>
    <t>공갈있슈</t>
  </si>
  <si>
    <t>https://www.youtube.com/channel/UCQyxwKimAFoloIEzaqVP16w</t>
  </si>
  <si>
    <t>https://www.youtube.com/user/mcrafterkevin</t>
  </si>
  <si>
    <t>가족</t>
  </si>
  <si>
    <t>DanoTV</t>
  </si>
  <si>
    <t>이승인의 또다른 채널</t>
  </si>
  <si>
    <t>https://www.youtube.com/channel/UCEyN4b4zGYLjZbS84Li4VmQ</t>
  </si>
  <si>
    <t>보라미 TV Borami TV</t>
  </si>
  <si>
    <t>무료구독하러가기</t>
  </si>
  <si>
    <t>Borami Kids Toys</t>
  </si>
  <si>
    <t>https://www.youtube.com/channel/UC8Uh9GeW4KCDr7-O2imwJUg</t>
  </si>
  <si>
    <t>Borami Toys 보라미 장난감</t>
  </si>
  <si>
    <t>https://www.youtube.com/channel/UClHUBQGrDEuGnh2zn8T1InQ</t>
  </si>
  <si>
    <t>유빙빙TV</t>
  </si>
  <si>
    <t>https://www.youtube.com/channel/UCA6HJSOT5I-J7nEJiC6W4Og</t>
  </si>
  <si>
    <t>보라미 패밀리 Borami Family</t>
  </si>
  <si>
    <t>https://www.youtube.com/channel/UCoXmsTfsMVvPtnSN6uSP8_Q</t>
  </si>
  <si>
    <t>https://www.youtube.com/channel/UCu6mog947IWOXL23AzKlImw</t>
  </si>
  <si>
    <t>Ari는 고양이 내가 주인  Ari is cat I’m the ju-in</t>
  </si>
  <si>
    <t>오늘은 너다 추천 채널</t>
  </si>
  <si>
    <t>https://www.youtube.com/channel/UCKvfTts0BCr0Zx6FWT_rtEw</t>
  </si>
  <si>
    <t>https://www.youtube.com/user/lime724</t>
  </si>
  <si>
    <t>YooTrue</t>
  </si>
  <si>
    <t>https://www.youtube.com/user/yootruevlog</t>
  </si>
  <si>
    <t>https://www.youtube.com/channel/UCZCvbWrBFGQeZwf5qczqLFg</t>
  </si>
  <si>
    <t>https://www.youtube.com/channel/UCsU2RlGgybcLzfmBqnTx-Rw</t>
  </si>
  <si>
    <t>smile -wA-</t>
  </si>
  <si>
    <t>smile -wA- / Dance</t>
  </si>
  <si>
    <t>https://www.youtube.com/channel/UCnz8kP87TVdKJHuvvnXYnPQ</t>
  </si>
  <si>
    <t>뉴스/정치</t>
  </si>
  <si>
    <t>So Young's Beauty Room ♥</t>
  </si>
  <si>
    <t>랩해도돼?RAPTUBE</t>
  </si>
  <si>
    <t>z a m</t>
  </si>
  <si>
    <t>areumsongee아름송이</t>
  </si>
  <si>
    <t>미니미니 MiniMini</t>
  </si>
  <si>
    <t>코아의 친구들</t>
  </si>
  <si>
    <t>https://www.youtube.com/user/phj1081</t>
  </si>
  <si>
    <t>https://www.youtube.com/channel/UCvXoedkUpd2frzLnZgpx1zw</t>
  </si>
  <si>
    <t>삼대장</t>
  </si>
  <si>
    <t>매드워니</t>
  </si>
  <si>
    <t>https://www.youtube.com/channel/UC_LM1sM5eSS2kSKwQU7oLyA</t>
  </si>
  <si>
    <t>배고푸드Baegofood</t>
  </si>
  <si>
    <t>https://www.youtube.com/channel/UCbLaBiJ4fDETddezqOC6N5g</t>
  </si>
  <si>
    <t>도타클로스</t>
  </si>
  <si>
    <t>https://www.youtube.com/channel/UCu4A_yutN99VZr89CaPTohA</t>
  </si>
  <si>
    <t>최홍철</t>
  </si>
  <si>
    <t>Best Channel 가족채널</t>
  </si>
  <si>
    <t>CoCosToy English</t>
  </si>
  <si>
    <t>https://www.youtube.com/user/beautynwoman</t>
  </si>
  <si>
    <t>JunkFoodTasterDotCom</t>
  </si>
  <si>
    <t>https://www.youtube.com/user/JunkFoodTasterDotCom</t>
  </si>
  <si>
    <t>SuperFunReviews</t>
  </si>
  <si>
    <t>https://www.youtube.com/user/SuperFunReviews</t>
  </si>
  <si>
    <t>Surprise Collector &amp; Sunshine</t>
  </si>
  <si>
    <t>https://www.youtube.com/user/SurpriseCollector</t>
  </si>
  <si>
    <t>Toy Wishlist</t>
  </si>
  <si>
    <t>https://www.youtube.com/user/TheAlmakos</t>
  </si>
  <si>
    <t>Trackmaster Toy Train Village</t>
  </si>
  <si>
    <t>https://www.youtube.com/user/TMBrewer1126</t>
  </si>
  <si>
    <t>Kidscoco Club</t>
  </si>
  <si>
    <t>https://www.youtube.com/channel/UC0HG_RXwktVyY61D30IkyOg</t>
  </si>
  <si>
    <t>https://www.youtube.com/channel/UCDphlnTc9BAXwMK5XA_xybg</t>
  </si>
  <si>
    <t>https://www.youtube.com/user/holicsquare</t>
  </si>
  <si>
    <t>NaoFun Toys</t>
  </si>
  <si>
    <t>https://www.youtube.com/user/Naodisneytoys</t>
  </si>
  <si>
    <t>https://www.youtube.com/channel/UCTkui-4wvMLxfSSJo7MIKaQ</t>
  </si>
  <si>
    <t>[토이디노] ToyDino TV</t>
  </si>
  <si>
    <t>https://www.youtube.com/channel/UCy7PtHS0_bX8kiSddrjrI5A</t>
  </si>
  <si>
    <t>[토이팜] ToyFarm TV</t>
  </si>
  <si>
    <t>https://www.youtube.com/channel/UCI51qjgdKcgmLkX9NhlWfhQ</t>
  </si>
  <si>
    <t>[토이카TV] Car Toys TV</t>
  </si>
  <si>
    <t>https://www.youtube.com/channel/UC1iG1djjveRRnL9AlqaGboA</t>
  </si>
  <si>
    <t>사운더토이TV _sounderTV</t>
  </si>
  <si>
    <t>https://www.youtube.com/user/cmnetq</t>
  </si>
  <si>
    <t>[Hippie's Toys] 히피스 토이즈</t>
  </si>
  <si>
    <t>https://www.youtube.com/channel/UCyXKQK7cqgMfTgPByxm43Qw</t>
  </si>
  <si>
    <t>루카스 레고lucas lego</t>
  </si>
  <si>
    <t>https://www.youtube.com/channel/UC-2a5NOq8y55A8Wi-Q8Arog</t>
  </si>
  <si>
    <t>Q2HAN</t>
  </si>
  <si>
    <t>2nd Channel</t>
  </si>
  <si>
    <t>Wakeup QQ</t>
  </si>
  <si>
    <t>https://www.youtube.com/channel/UCa7M3x8TsXlPA2Pz9z9FWXQ</t>
  </si>
  <si>
    <t>베스트 동영상 모음</t>
  </si>
  <si>
    <t>추천채널 Featured Channels</t>
  </si>
  <si>
    <t>와치모조 코리아</t>
  </si>
  <si>
    <t>https://www.youtube.com/channel/UCvBvQa_zBQeQdlZ0zkiHMtA</t>
  </si>
  <si>
    <t>도미새</t>
  </si>
  <si>
    <t>https://www.youtube.com/channel/UC0aPTezKC0S-31ohJvi-suw</t>
  </si>
  <si>
    <t>트수인생</t>
  </si>
  <si>
    <t>https://www.youtube.com/channel/UCQLKGhGS9c606WR-QeHH69g</t>
  </si>
  <si>
    <t>웃긴 동영상 모음</t>
  </si>
  <si>
    <t>https://www.youtube.com/channel/UCpbV6ZkCQXSyUQmovY2deIg</t>
  </si>
  <si>
    <t>여자들의 유튜브</t>
  </si>
  <si>
    <t>https://www.youtube.com/channel/UC3oBd3nrIUV3v48yzotZosw</t>
  </si>
  <si>
    <t>Dumb Genius</t>
  </si>
  <si>
    <t>https://www.youtube.com/user/TheBestVines</t>
  </si>
  <si>
    <t>Funny Vines</t>
  </si>
  <si>
    <t>https://www.youtube.com/user/VineAholic</t>
  </si>
  <si>
    <t>The Best Fails</t>
  </si>
  <si>
    <t>https://www.youtube.com/channel/UCuunebfqIi8uCzAs_fO1D6Q</t>
  </si>
  <si>
    <t>Funny Pet Videos</t>
  </si>
  <si>
    <t>https://www.youtube.com/user/tailsnfails</t>
  </si>
  <si>
    <t>Cute Funny Kids</t>
  </si>
  <si>
    <t>https://www.youtube.com/channel/UC7SK2sk4YhfbJs57vBg3UbQ</t>
  </si>
  <si>
    <t>샒의 삶Serim's life</t>
  </si>
  <si>
    <t>:B 추천 채널</t>
  </si>
  <si>
    <t>퍽픽</t>
  </si>
  <si>
    <t>https://www.youtube.com/channel/UCPDJxaOXL7jT3rI9hKV78rw</t>
  </si>
  <si>
    <t>눈쟁이 친구들</t>
  </si>
  <si>
    <t>https://www.youtube.com/channel/UCta_NRwnsUaew0t3VNxBNyg</t>
  </si>
  <si>
    <t>BJ 추천 채널</t>
  </si>
  <si>
    <t>더빙걸</t>
  </si>
  <si>
    <t>https://www.youtube.com/user/dubbinggirl</t>
  </si>
  <si>
    <t>홍방장</t>
  </si>
  <si>
    <t>https://www.youtube.com/user/game2eye</t>
  </si>
  <si>
    <t>https://www.youtube.com/user/royjotv</t>
  </si>
  <si>
    <t>Overwatch KR</t>
  </si>
  <si>
    <t>코이티비KOITV</t>
  </si>
  <si>
    <t>COGAI SKY</t>
  </si>
  <si>
    <t>https://www.youtube.com/channel/UC_Fxf0ZV2EOmvBv3h6C5s1w</t>
  </si>
  <si>
    <t>JaeYeol ASMR 재열</t>
  </si>
  <si>
    <t>핵꿀잼 유튜브 모음집 [절찬 판매]</t>
  </si>
  <si>
    <t>DAISY 데이지</t>
  </si>
  <si>
    <t>Chogoe</t>
  </si>
  <si>
    <t>https://www.youtube.com/user/ChorokMonster</t>
  </si>
  <si>
    <t>감자YT</t>
  </si>
  <si>
    <t>https://www.youtube.com/channel/UCtMompiB7UCRlQwYaH2wg7Q</t>
  </si>
  <si>
    <t>BlackBindy</t>
  </si>
  <si>
    <t>https://www.youtube.com/user/pso999</t>
  </si>
  <si>
    <t>알로에</t>
  </si>
  <si>
    <t>https://www.youtube.com/user/Aloe0722</t>
  </si>
  <si>
    <t>peaceful574</t>
  </si>
  <si>
    <t>https://www.youtube.com/user/peaceful574</t>
  </si>
  <si>
    <t>이루리 ILULIY</t>
  </si>
  <si>
    <t>뚜아뚜지TV</t>
  </si>
  <si>
    <t>오마쥬 TV</t>
  </si>
  <si>
    <t>https://www.youtube.com/channel/UCXg_HkuJi9DNxH-mspel4Rw</t>
  </si>
  <si>
    <t>DDUDDU PLAY 뚜뚜랑 놀자</t>
  </si>
  <si>
    <t>https://www.youtube.com/channel/UC3Jk08dcxY1eVxvsdWP0GoQ</t>
  </si>
  <si>
    <t>큐티뽀짝예콩이</t>
  </si>
  <si>
    <t>https://www.youtube.com/channel/UCZ55qC4VYhtjcadp4wO5Wwg</t>
  </si>
  <si>
    <t>Jella젤라</t>
  </si>
  <si>
    <t>부부젤라bubujella</t>
  </si>
  <si>
    <t>https://www.youtube.com/channel/UCkCAejqcyxGx8fyyJdWHBDw</t>
  </si>
  <si>
    <t>U.M.A.우마</t>
  </si>
  <si>
    <t>우마 2</t>
  </si>
  <si>
    <t>https://www.youtube.com/channel/UCXaYpHeNB0DjCNIcpE46-IQ</t>
  </si>
  <si>
    <t>No.1 DEF DANCE SKOOL</t>
  </si>
  <si>
    <t>DEF FAMILY OFFICIAL</t>
  </si>
  <si>
    <t>MOB RECORDS</t>
  </si>
  <si>
    <t>https://www.youtube.com/user/DHmusicENT</t>
  </si>
  <si>
    <t>DEF DANCE SKOOL NOWON 노원점 데프댄스스쿨 노원댄스학원</t>
  </si>
  <si>
    <t>https://www.youtube.com/channel/UCr33kpeRAAlbdiI4muw4qKA</t>
  </si>
  <si>
    <t>데프댄스스쿨</t>
  </si>
  <si>
    <t>https://www.youtube.com/channel/UC1X4OrIoeNxSDGFvvdEpoWA</t>
  </si>
  <si>
    <t>No.1 데프댄스스쿨 영등포점 DEF DANCE SKOOL</t>
  </si>
  <si>
    <t>https://www.youtube.com/channel/UCyP3OHhbk7EWWQ0MMSo63yA</t>
  </si>
  <si>
    <t>데프 연예인 트레이닝 DEF DANCE STAR TRAINING</t>
  </si>
  <si>
    <t>https://www.youtube.com/user/DefStarChannel</t>
  </si>
  <si>
    <t>DEF COMPANY Official 데프컴퍼니</t>
  </si>
  <si>
    <t>https://www.youtube.com/user/defcompanyofficial</t>
  </si>
  <si>
    <t>Def Dance Skool Def Music Academy Foreign Student Channel [데프댄스스쿨 데프실용음악학원 외국인 수강생 인터뷰영상]</t>
  </si>
  <si>
    <t>https://www.youtube.com/channel/UCpw0klNkDmiCB03Doc9U-iQ</t>
  </si>
  <si>
    <t>기획사 오디션 정보 데프댄스 실용음악학원</t>
  </si>
  <si>
    <t>https://www.youtube.com/channel/UC_jdMH9Xm0HERTDglv4lvHA</t>
  </si>
  <si>
    <t>No.1 데프실용음악학원 DEF MUSIC ACADEMY</t>
  </si>
  <si>
    <t>https://www.youtube.com/user/DefMusicAcademy</t>
  </si>
  <si>
    <t>데프수강생 인터뷰 DEF STUDENTS INTERVIEW</t>
  </si>
  <si>
    <t>https://www.youtube.com/user/DefStudentChannel</t>
  </si>
  <si>
    <t>Kyung Sun</t>
  </si>
  <si>
    <t>도로시Games</t>
  </si>
  <si>
    <t>비즈 BIZ</t>
  </si>
  <si>
    <t>https://www.youtube.com/channel/UChDWlT_UsaJA9aQTgb_kK5g</t>
  </si>
  <si>
    <t>메모리펫 Memory Pet</t>
  </si>
  <si>
    <t>https://www.youtube.com/channel/UCsKfCicWIZ8-Ov0zjabKgxg</t>
  </si>
  <si>
    <t>Jenny Crush</t>
  </si>
  <si>
    <t>남순이 추천 채널★</t>
  </si>
  <si>
    <t>나비언니의 맛깔리즘</t>
  </si>
  <si>
    <t>https://www.youtube.com/channel/UCOA0QJnDUVqMLqtdzjGyfSA</t>
  </si>
  <si>
    <t>BJ채원</t>
  </si>
  <si>
    <t>https://www.youtube.com/user/chawon1029</t>
  </si>
  <si>
    <t>https://www.youtube.com/channel/UCMVC92EOs9yDJG5JS-CMesQ</t>
  </si>
  <si>
    <t>BJ향이</t>
  </si>
  <si>
    <t>https://www.youtube.com/channel/UCVwlN6xhvpdYAZx3OeDPyzw</t>
  </si>
  <si>
    <t>파이월드TV</t>
  </si>
  <si>
    <t>https://www.youtube.com/channel/UCBZqXn7fw4pMwk9vFYkoDJQ</t>
  </si>
  <si>
    <t>도아</t>
  </si>
  <si>
    <t>https://www.youtube.com/channel/UCOqeF8PL2vH0vsRD_tnzY8Q</t>
  </si>
  <si>
    <t>https://www.youtube.com/channel/UCybNK7cXctF8Ws1FTgJX9VA</t>
  </si>
  <si>
    <t>풍월량 장르별 분류</t>
  </si>
  <si>
    <t>풍월량 공략게임</t>
  </si>
  <si>
    <t>https://www.youtube.com/channel/UCmVdYCj7s9iT_cBP9Ut02Yg</t>
  </si>
  <si>
    <t>풍월량 스토리게임</t>
  </si>
  <si>
    <t>https://www.youtube.com/channel/UCXB-tJ1rlRI27lLVH3WkmJQ</t>
  </si>
  <si>
    <t>풍월량 생존게임</t>
  </si>
  <si>
    <t>https://www.youtube.com/channel/UC8b9TJkzICeMLc3_Y9TrGtg</t>
  </si>
  <si>
    <t>풍월량 공포게임</t>
  </si>
  <si>
    <t>https://www.youtube.com/channel/UC1cecMvKxynqreZQ3XRvWtA</t>
  </si>
  <si>
    <t>풍월량 시뮬게임</t>
  </si>
  <si>
    <t>https://www.youtube.com/channel/UC5IoClBy9p5FLXngAKiY8gw</t>
  </si>
  <si>
    <t>풍월량 짧은게임</t>
  </si>
  <si>
    <t>https://www.youtube.com/channel/UCo2iDg8FMqggl4Kd5-YNFGw</t>
  </si>
  <si>
    <t>풍월량 슈팅/액션/스포츠게임</t>
  </si>
  <si>
    <t>https://www.youtube.com/channel/UCYfcEwaxbtwB5M3ABhE7ObA</t>
  </si>
  <si>
    <t>풍월량 온라인게임</t>
  </si>
  <si>
    <t>https://www.youtube.com/channel/UCarHc6tsnC24Me_xv7WchTA</t>
  </si>
  <si>
    <t>풍월량 일상수다방송</t>
  </si>
  <si>
    <t>https://www.youtube.com/channel/UC9kCQFqXFuUSdC6biYEWNEg</t>
  </si>
  <si>
    <t>[HoneyBee Tube] 꿀벌튜브</t>
  </si>
  <si>
    <t>leeanfilm리안</t>
  </si>
  <si>
    <t>snowbaby瑞雪</t>
  </si>
  <si>
    <t>닥터파이어</t>
  </si>
  <si>
    <t>코코TV</t>
  </si>
  <si>
    <t>대모TV daemotv</t>
  </si>
  <si>
    <t>https://www.youtube.com/channel/UCQGmrmlB7avHnmI62wl__Cg</t>
  </si>
  <si>
    <t>노래하는코트</t>
  </si>
  <si>
    <t>봐라</t>
  </si>
  <si>
    <t>귀요우밍</t>
  </si>
  <si>
    <t>https://www.youtube.com/channel/UCWTlfuEQa3rDMdIB_MYOrOw</t>
  </si>
  <si>
    <t>솜사탕</t>
  </si>
  <si>
    <t>https://www.youtube.com/channel/UClfxB3OFyNkolbCEXp-5v1w</t>
  </si>
  <si>
    <t>수이수이 SUISUI</t>
  </si>
  <si>
    <t>https://www.youtube.com/channel/UCfL_9TU8SYgAcG_gZFDCDMQ</t>
  </si>
  <si>
    <t>BIG_ASMR</t>
  </si>
  <si>
    <t>https://www.youtube.com/channel/UCnJAV3qov921ss1lTYcoxwA</t>
  </si>
  <si>
    <t>★꿀잼 추천 채널★</t>
  </si>
  <si>
    <t>https://www.youtube.com/channel/UCwGeidQWKEMdFIujQrz37qw</t>
  </si>
  <si>
    <t>술튜브</t>
  </si>
  <si>
    <t>https://www.youtube.com/channel/UCD8_BT_pX2ATQAjQpVbiWRQ</t>
  </si>
  <si>
    <t>별이와 풍이</t>
  </si>
  <si>
    <t>https://www.youtube.com/channel/UCVKpM5Rselb47h6atX-F1Iw</t>
  </si>
  <si>
    <t>https://www.youtube.com/channel/UCE0LfK3QPzCq_8udRiFM_MA</t>
  </si>
  <si>
    <t>안녕,화니 Hi, Hwanee</t>
  </si>
  <si>
    <t>https://www.youtube.com/channel/UCTHNTFT5iWuW43kSsKl6HXg</t>
  </si>
  <si>
    <t>PET Universe</t>
  </si>
  <si>
    <t>https://www.youtube.com/channel/UCSa3sEIIdB13Et7LUTUFr1Q</t>
  </si>
  <si>
    <t>억섭호 식구들♥</t>
  </si>
  <si>
    <t>Maru &amp; 마루TV</t>
  </si>
  <si>
    <t>삼시보</t>
  </si>
  <si>
    <t>* 콜라보했던 채널들 *</t>
  </si>
  <si>
    <t>연비생각</t>
  </si>
  <si>
    <t>https://www.youtube.com/channel/UCRBbjdhdwPVf4aE5Eape53g</t>
  </si>
  <si>
    <t>https://www.youtube.com/user/kdkidgame</t>
  </si>
  <si>
    <t>한팬</t>
  </si>
  <si>
    <t>https://www.youtube.com/channel/UCjT91T25rnfKpiL_dYcSdjw</t>
  </si>
  <si>
    <t>빛솔</t>
  </si>
  <si>
    <t>https://www.youtube.com/channel/UCqmESSgBPjdmzEBGwgpj1WA</t>
  </si>
  <si>
    <t>린아</t>
  </si>
  <si>
    <t>https://www.youtube.com/channel/UC54W3-Y2b_0O6ZNELibSU3A</t>
  </si>
  <si>
    <t>https://www.youtube.com/channel/UCiwOunGuqfKjcLIBsteAAJQ</t>
  </si>
  <si>
    <t>https://www.youtube.com/channel/UCjcjjOUxGWhGgrHM7kpTjyw</t>
  </si>
  <si>
    <t>NY Family [뉴욕이네 가족]</t>
  </si>
  <si>
    <t>https://www.youtube.com/channel/UCxUayFyqiLa5PbcspHsw9Ag</t>
  </si>
  <si>
    <t>NY Play</t>
  </si>
  <si>
    <t>https://www.youtube.com/channel/UCelIRlPkBpqpB70iOct7fRQ</t>
  </si>
  <si>
    <t>https://www.youtube.com/user/yeols102</t>
  </si>
  <si>
    <t>https://www.youtube.com/user/hommehj</t>
  </si>
  <si>
    <t>Featured ?</t>
  </si>
  <si>
    <t>https://www.youtube.com/channel/UC-QCqcLb_iMrL9dW1SqQstA</t>
  </si>
  <si>
    <t>IAER</t>
  </si>
  <si>
    <t>https://www.youtube.com/channel/UCyxA3sQ8mOKms17U852-2rg</t>
  </si>
  <si>
    <t>https://www.youtube.com/user/gogient</t>
  </si>
  <si>
    <t>https://www.youtube.com/channel/UCxfY61JvXj0JdUBSLkwwdJw</t>
  </si>
  <si>
    <t>꽈뚜룹</t>
  </si>
  <si>
    <t>https://www.youtube.com/channel/UCkQCwnkQfgSuPTTnw_Y7v7w</t>
  </si>
  <si>
    <t>모트라인 MOTline</t>
  </si>
  <si>
    <t>법륜스님의 즉문즉설</t>
  </si>
  <si>
    <t>jungtoTV</t>
  </si>
  <si>
    <t>https://www.youtube.com/user/jungtoTV</t>
  </si>
  <si>
    <t>dharma jungto</t>
  </si>
  <si>
    <t>https://www.youtube.com/user/jungtodharma</t>
  </si>
  <si>
    <t>법륜스님의 희망세상만들기</t>
  </si>
  <si>
    <t>https://www.youtube.com/user/jtinfo5</t>
  </si>
  <si>
    <t>꼬부기아빠 My Pet Diary</t>
  </si>
  <si>
    <t>IMJIA</t>
  </si>
  <si>
    <t>https://www.youtube.com/channel/UCbhHt_VCPknvYvD7IDaDaUQ</t>
  </si>
  <si>
    <t>말 없는 꼬부기아빠</t>
  </si>
  <si>
    <t>https://www.youtube.com/channel/UCLSJQR5CqvEmeGBKO8jMLOg</t>
  </si>
  <si>
    <t>Soy ASMR</t>
  </si>
  <si>
    <t>소이의 일상 채널</t>
  </si>
  <si>
    <t>또소이 리얼사운드 Ddosoy Realsound</t>
  </si>
  <si>
    <t>https://www.youtube.com/channel/UCrKyr9dRLO5x47LjUfqzQOQ</t>
  </si>
  <si>
    <t>가랏 혜수몬 Go Hyesumon</t>
  </si>
  <si>
    <t>??추천하는 채널??</t>
  </si>
  <si>
    <t>https://www.youtube.com/user/bluewiki1203</t>
  </si>
  <si>
    <t>우나까까 UNAKAKA</t>
  </si>
  <si>
    <t>https://www.youtube.com/channel/UC-o-udTGmHr3_Pbn3-ZOu5w</t>
  </si>
  <si>
    <t>https://www.youtube.com/channel/UCmi_1K0EhhgipONRw4dBJLg</t>
  </si>
  <si>
    <t>Hoodie</t>
  </si>
  <si>
    <t>https://www.youtube.com/channel/UCOjYGY8k0oQnR4nnacqWFqQ</t>
  </si>
  <si>
    <t>https://www.youtube.com/user/conanhihi</t>
  </si>
  <si>
    <t>프리즘 코믹스</t>
  </si>
  <si>
    <t>https://www.youtube.com/user/PRISMmedia14</t>
  </si>
  <si>
    <t>Banature - 바나뚜레</t>
  </si>
  <si>
    <t>POWER MOVIE</t>
  </si>
  <si>
    <t>남조선 동포들</t>
  </si>
  <si>
    <t>DOTORI BOX</t>
  </si>
  <si>
    <t>https://www.youtube.com/user/TheRlawjddn0332</t>
  </si>
  <si>
    <t>초천재 감성욱</t>
  </si>
  <si>
    <t>https://www.youtube.com/channel/UCpBcVpu-awiyieN4q3I9TSg</t>
  </si>
  <si>
    <t>heekkong희꽁</t>
  </si>
  <si>
    <t>희꽁이와 그리기</t>
  </si>
  <si>
    <t>https://www.youtube.com/channel/UCQOWyAtETRPmyg334FRio1g</t>
  </si>
  <si>
    <t>와우 엔터테인먼트</t>
  </si>
  <si>
    <t>WOW CREATORS</t>
  </si>
  <si>
    <t>https://www.youtube.com/channel/UC2o_y872S6YvaO1K8EYnoxg</t>
  </si>
  <si>
    <t>류리가람</t>
  </si>
  <si>
    <t>https://www.youtube.com/channel/UCkfDXRzy_b_pWg3gB-jzPFQ</t>
  </si>
  <si>
    <t>Hyowon 효크포크</t>
  </si>
  <si>
    <t>https://www.youtube.com/channel/UC_iY5S04dzWViz6cOgSUpjQ</t>
  </si>
  <si>
    <t>https://www.youtube.com/user/JungSeonho</t>
  </si>
  <si>
    <t>오마르의 삶</t>
  </si>
  <si>
    <t>https://www.youtube.com/channel/UCvdvPu_7TTcrZz1nGh98Sqg</t>
  </si>
  <si>
    <t>꽃보다유이</t>
  </si>
  <si>
    <t>https://www.youtube.com/channel/UCAgvvIOC5K6Vfcecr5y15hw</t>
  </si>
  <si>
    <t>하니쥬</t>
  </si>
  <si>
    <t>https://www.youtube.com/channel/UCGNh6eTbl7HomuOQC6OX2bA</t>
  </si>
  <si>
    <t>박민정 TV</t>
  </si>
  <si>
    <t>https://www.youtube.com/channel/UCtpvjPo11dYzvkIJ0ZbUjYA</t>
  </si>
  <si>
    <t>https://www.youtube.com/channel/UCENNpEHHCiZGb2dk1MHml7Q</t>
  </si>
  <si>
    <t>Sara Shang</t>
  </si>
  <si>
    <t>Aran TV</t>
  </si>
  <si>
    <t>세상의 모든 정보</t>
  </si>
  <si>
    <t>올티비 ALL TV</t>
  </si>
  <si>
    <t>https://www.youtube.com/channel/UCoN__qW7fnORf3JrR3Gy1Cw</t>
  </si>
  <si>
    <t>소개해주는 남자</t>
  </si>
  <si>
    <t>운토커플</t>
  </si>
  <si>
    <t>https://www.youtube.com/channel/UCQ0IwyVgVxrQUoMRV4rT1Kw</t>
  </si>
  <si>
    <t>Spinel CAM</t>
  </si>
  <si>
    <t>Spinel fancam</t>
  </si>
  <si>
    <t>https://www.youtube.com/user/spinel01</t>
  </si>
  <si>
    <t>남상미</t>
  </si>
  <si>
    <t>https://www.youtube.com/user/hsgkjk</t>
  </si>
  <si>
    <t>bbercalii</t>
  </si>
  <si>
    <t>https://www.youtube.com/user/bbercalii</t>
  </si>
  <si>
    <t>TheStudio Ades</t>
  </si>
  <si>
    <t>https://www.youtube.com/channel/UCuukwwEVYJ5ZKKWEDP5NaTQ</t>
  </si>
  <si>
    <t>허수아비</t>
  </si>
  <si>
    <t>https://www.youtube.com/channel/UC-8xPSlb0xDYqSuIWcdcPAQ</t>
  </si>
  <si>
    <t>오스카 TV Family</t>
  </si>
  <si>
    <t>데저트이글</t>
  </si>
  <si>
    <t>https://www.youtube.com/channel/UCOYC5dyftpdpnb5x2PL-9_A</t>
  </si>
  <si>
    <t>이상호</t>
  </si>
  <si>
    <t>https://www.youtube.com/channel/UCfIUuMA7U_jImP7oWfTe4Pw</t>
  </si>
  <si>
    <t>The shy</t>
  </si>
  <si>
    <t>https://www.youtube.com/channel/UCdeTtO1Gaqj_7g8KkmzEXIw</t>
  </si>
  <si>
    <t>https://www.youtube.com/user/LANIDNGTV</t>
  </si>
  <si>
    <t>https://www.youtube.com/user/fillco88</t>
  </si>
  <si>
    <t>https://www.youtube.com/user/bjpange</t>
  </si>
  <si>
    <t>official miya</t>
  </si>
  <si>
    <t>https://www.youtube.com/channel/UCfbd9LmpMKe8NFMOHK5ulLQ</t>
  </si>
  <si>
    <t>CLASH!</t>
  </si>
  <si>
    <t>https://www.youtube.com/channel/UCMsjY8EfFZNul-_7DvWe6Aw</t>
  </si>
  <si>
    <t>https://www.youtube.com/channel/UCgT2gPsXQ0jqb3poL5wN31Q</t>
  </si>
  <si>
    <t>새벽</t>
  </si>
  <si>
    <t>たかねんわ?るど。</t>
  </si>
  <si>
    <t>단비스 Toy</t>
  </si>
  <si>
    <t>단비스의 채널</t>
  </si>
  <si>
    <t>단비스 Food</t>
  </si>
  <si>
    <t>https://www.youtube.com/user/danbisw1</t>
  </si>
  <si>
    <t>단비스 IT</t>
  </si>
  <si>
    <t>https://www.youtube.com/user/danbisoft</t>
  </si>
  <si>
    <t>단비스 Game</t>
  </si>
  <si>
    <t>https://www.youtube.com/channel/UCLZ1Wqur6Z1-TzMwVOoVhKA</t>
  </si>
  <si>
    <t>단비스 Life</t>
  </si>
  <si>
    <t>https://www.youtube.com/user/danbisw2</t>
  </si>
  <si>
    <t>김정호</t>
  </si>
  <si>
    <t>https://www.youtube.com/user/danbisw0</t>
  </si>
  <si>
    <t>motionTV</t>
  </si>
  <si>
    <t>https://www.youtube.com/channel/UC8pVsfXp-oLKQQrqppwRMJA</t>
  </si>
  <si>
    <t>효니월드</t>
  </si>
  <si>
    <t>추천 채널 :D</t>
  </si>
  <si>
    <t>다주파 Youtube</t>
  </si>
  <si>
    <t>https://www.youtube.com/channel/UCwSyNOzt5PaeibjJX3cK3Cw</t>
  </si>
  <si>
    <t>닭갈비TV</t>
  </si>
  <si>
    <t>NAVI Toys</t>
  </si>
  <si>
    <t>Pong TV</t>
  </si>
  <si>
    <t>영선곰</t>
  </si>
  <si>
    <t>https://www.youtube.com/channel/UCxgpQGhTjbwqCxLINR04Xuw</t>
  </si>
  <si>
    <t>무엔터 YouTube</t>
  </si>
  <si>
    <t>https://www.youtube.com/channel/UCyJgLaAwEwGiLTl9ccd2haw</t>
  </si>
  <si>
    <t>https://www.youtube.com/channel/UC9rpMzC-SjMSrxhQElZDzTw</t>
  </si>
  <si>
    <t>빙튜브 [BINGTUBE]</t>
  </si>
  <si>
    <t>https://www.youtube.com/channel/UCwdVTrwxb6OuehnSqh18JVA</t>
  </si>
  <si>
    <t>https://www.youtube.com/channel/UCeudxdJJ4VtlP43Pv9l7f-A</t>
  </si>
  <si>
    <t>https://www.youtube.com/user/cocoa898</t>
  </si>
  <si>
    <t>채보미[BOMITUBE]</t>
  </si>
  <si>
    <t>https://www.youtube.com/channel/UC2aXlnSEz0DPEklkMEqr4YA</t>
  </si>
  <si>
    <t>1분과학</t>
  </si>
  <si>
    <t>BaeTube춘배</t>
  </si>
  <si>
    <t>https://www.youtube.com/channel/UCAFN-JAnYyGvlYto7uTjdrg</t>
  </si>
  <si>
    <t>임다TV</t>
  </si>
  <si>
    <t>냠냠패밀리</t>
  </si>
  <si>
    <t>https://www.youtube.com/channel/UCGnKkOVQbPn8KgKQNMNx8Ig</t>
  </si>
  <si>
    <t>쩡유 JJeong U</t>
  </si>
  <si>
    <t>ASMR JJU 쩡유</t>
  </si>
  <si>
    <t>https://www.youtube.com/channel/UCUU9hjUbeZpRzRbjUVginiw</t>
  </si>
  <si>
    <t>에밀튜브 - EmilTUBE</t>
  </si>
  <si>
    <t>Emil Price</t>
  </si>
  <si>
    <t>https://www.youtube.com/channel/UCKcEBC50jn7_aRdcwWh8neA</t>
  </si>
  <si>
    <t>Stigolas</t>
  </si>
  <si>
    <t>https://www.youtube.com/user/Stigolas</t>
  </si>
  <si>
    <t>iigggy</t>
  </si>
  <si>
    <t>https://www.youtube.com/channel/UCacNz3rGaNTo6xrN3YhMwxA</t>
  </si>
  <si>
    <t>niklas klabunde</t>
  </si>
  <si>
    <t>https://www.youtube.com/channel/UCyWc7TaTazeZYI0-1zE46jg</t>
  </si>
  <si>
    <t>에밀튜브 PC방</t>
  </si>
  <si>
    <t>https://www.youtube.com/channel/UC-2n1etl_6XbR16pDud3bYw</t>
  </si>
  <si>
    <t>TongTongTv 통통영상</t>
  </si>
  <si>
    <t>통통영상 리빙</t>
  </si>
  <si>
    <t>연합뉴스 Yonhapnews</t>
  </si>
  <si>
    <t>https://www.youtube.com/channel/UCj3_t5p4L4aFsvdW3uHjnnw</t>
  </si>
  <si>
    <t>NORTH KOREA NOW</t>
  </si>
  <si>
    <t>https://www.youtube.com/channel/UChX-Cgkfava-G-LlfwC9v_g</t>
  </si>
  <si>
    <t>TongTongTv 통통리빙</t>
  </si>
  <si>
    <t>https://www.youtube.com/channel/UC9iULDnKYrLSjDgekRw_n9w</t>
  </si>
  <si>
    <t>이선생</t>
  </si>
  <si>
    <t>https://www.youtube.com/channel/UC0TMdsyB2cpzDQ9BqdZjs4Q</t>
  </si>
  <si>
    <t>서든어택</t>
  </si>
  <si>
    <t>https://www.youtube.com/user/SuddenAttackmkt</t>
  </si>
  <si>
    <t>https://www.youtube.com/channel/UC2qm7lVDDnGuvNj6D9jHFkA</t>
  </si>
  <si>
    <t>임준영TV</t>
  </si>
  <si>
    <t>https://www.youtube.com/channel/UCFKPkkfLd9TX_tfLZKSjO2A</t>
  </si>
  <si>
    <t>https://www.youtube.com/channel/UCDgftAs1z_yO3v8HDPvt1gw</t>
  </si>
  <si>
    <t>TV김코치</t>
  </si>
  <si>
    <t>https://www.youtube.com/channel/UCIWd6aNqM6tGiCPpjRyTzdQ</t>
  </si>
  <si>
    <t>소희짱의 추천 채널</t>
  </si>
  <si>
    <t>소북이tv</t>
  </si>
  <si>
    <t>https://www.youtube.com/channel/UC3vrQO9_bxeOQPytZNqSn-g</t>
  </si>
  <si>
    <t>크리스피 스튜디오(Krispy Studio)</t>
  </si>
  <si>
    <t>https://www.youtube.com/user/fathertoyland</t>
  </si>
  <si>
    <t>아내의 식탁 Wife's Cuisine</t>
  </si>
  <si>
    <t>YAMMoo</t>
  </si>
  <si>
    <t>NEW! 1인칭 시점 먹방 채널</t>
  </si>
  <si>
    <t>YAMMoo POV</t>
  </si>
  <si>
    <t>https://www.youtube.com/channel/UCFoNr2u7xYHBwzxA7ljYvoQ</t>
  </si>
  <si>
    <t>Lina Woo</t>
  </si>
  <si>
    <t>유니온</t>
  </si>
  <si>
    <t>https://www.youtube.com/channel/UC0f_VZlcznpfAAaPk5-Lfgw</t>
  </si>
  <si>
    <t>https://www.youtube.com/user/mukyul</t>
  </si>
  <si>
    <t>https://www.youtube.com/channel/UCJVkX-srnsj-qyEIO0m7JCQ</t>
  </si>
  <si>
    <t>코렛트YouTube</t>
  </si>
  <si>
    <t>https://www.youtube.com/channel/UCvmHDocKuL6MVx1qRgqLV9g</t>
  </si>
  <si>
    <t>https://www.youtube.com/user/woowakgood</t>
  </si>
  <si>
    <t>조랭몬 YouTube</t>
  </si>
  <si>
    <t>https://www.youtube.com/channel/UC4vD5JpdxZRPy1bpRAdjhSA</t>
  </si>
  <si>
    <t>YouTube지누</t>
  </si>
  <si>
    <t>https://www.youtube.com/channel/UCJGww2K__Q3y-MtDi0XWH2w</t>
  </si>
  <si>
    <t>https://www.youtube.com/channel/UC-i2ywiuvjvpTy2zW-tXfkw</t>
  </si>
  <si>
    <t>대륙남TV [clark tv]</t>
  </si>
  <si>
    <t>pharkil 2015</t>
  </si>
  <si>
    <t>Soyoon소윤</t>
  </si>
  <si>
    <t>옆 동네</t>
  </si>
  <si>
    <t>https://www.youtube.com/channel/UChbE5OZQ6dRHECsX0tEPEZQ</t>
  </si>
  <si>
    <t>히어로 플래닛 HERO PLANET</t>
  </si>
  <si>
    <t>https://www.youtube.com/channel/UC2BEHBweEFXIY7HVaTygQmg</t>
  </si>
  <si>
    <t>https://www.youtube.com/channel/UCpCiIDf9UrfRqte55FHWlYQ</t>
  </si>
  <si>
    <t>R군</t>
  </si>
  <si>
    <t>https://www.youtube.com/user/i2krs2</t>
  </si>
  <si>
    <t>회색토끼Graybunny</t>
  </si>
  <si>
    <t>https://www.youtube.com/channel/UCI9nAPSPZv5ku84HgtqEIVA</t>
  </si>
  <si>
    <t>https://www.youtube.com/user/oneringtrailers</t>
  </si>
  <si>
    <t>영래기</t>
  </si>
  <si>
    <t>https://www.youtube.com/channel/UCcvKf8NxAw9i09hZw1MQPBQ</t>
  </si>
  <si>
    <t>Clevr TV [클레버티비]</t>
  </si>
  <si>
    <t>Clevr Green [클레버 그린]</t>
  </si>
  <si>
    <t>https://www.youtube.com/channel/UCQ6q-6t808gSMHhD0RI_MDA</t>
  </si>
  <si>
    <t>Clevr Yellow [클레버 옐로우]</t>
  </si>
  <si>
    <t>https://www.youtube.com/channel/UCVUwdSPo4OjpgFie1rfA_GA</t>
  </si>
  <si>
    <t>Clevr Kids [클레버 키즈]</t>
  </si>
  <si>
    <t>https://www.youtube.com/channel/UC7XP9QRNm1JcqGHp9LMlQHQ</t>
  </si>
  <si>
    <t>Kidnuts TV [키너츠TV]</t>
  </si>
  <si>
    <t>https://www.youtube.com/channel/UCW8tHB3QyoWwuKGXwlOHPVw</t>
  </si>
  <si>
    <t>제이제이살롱드핏</t>
  </si>
  <si>
    <t>박병진용사</t>
  </si>
  <si>
    <t>리도동동LeedoDongDong</t>
  </si>
  <si>
    <t>https://www.youtube.com/user/directedbyLeedo</t>
  </si>
  <si>
    <t>김뜻돌</t>
  </si>
  <si>
    <t>https://www.youtube.com/channel/UCIUbXhcpDmWajKpB7rOZcmg</t>
  </si>
  <si>
    <t>김달림과하마발 Darlim&amp;Hamabal</t>
  </si>
  <si>
    <t>https://www.youtube.com/channel/UC5Ce1XGat0JJOXcFWZl1jcg</t>
  </si>
  <si>
    <t>happysaea해피새아</t>
  </si>
  <si>
    <t>https://www.youtube.com/channel/UCG5CqnFPNgQlN8NmUqSNXxA</t>
  </si>
  <si>
    <t>오사카에사는사람들TV</t>
  </si>
  <si>
    <t>https://www.youtube.com/channel/UCsNfSIKbJ9QBAegU-2BnlXA</t>
  </si>
  <si>
    <t>정훈남JHN STUDIO</t>
  </si>
  <si>
    <t>https://www.youtube.com/channel/UCWvrB8eZ18wB5o7QnzMAdcA</t>
  </si>
  <si>
    <t>Aden Films</t>
  </si>
  <si>
    <t>https://www.youtube.com/channel/UCu9g5OmzcCpcJnmSYyHnIVw</t>
  </si>
  <si>
    <t>https://www.youtube.com/channel/UCt5e5QXzt_Ub5azmAk4ozAw</t>
  </si>
  <si>
    <t>https://www.youtube.com/user/MBtwitch</t>
  </si>
  <si>
    <t>가이코GK</t>
  </si>
  <si>
    <t>노브랜드 크루</t>
  </si>
  <si>
    <t>매덕GK</t>
  </si>
  <si>
    <t>https://www.youtube.com/channel/UCVpC14Zeet9JWmDuDYz0H_A</t>
  </si>
  <si>
    <t>강조</t>
  </si>
  <si>
    <t>https://www.youtube.com/channel/UCaNhWkKSjvQBhLmhB9gVoYg</t>
  </si>
  <si>
    <t>세븐유튜브</t>
  </si>
  <si>
    <t>https://www.youtube.com/channel/UCkWYD7r7wSCttn-xWa3hvSQ</t>
  </si>
  <si>
    <t>YouTube가그</t>
  </si>
  <si>
    <t>https://www.youtube.com/user/bjgag</t>
  </si>
  <si>
    <t>유튜브너구리</t>
  </si>
  <si>
    <t>https://www.youtube.com/channel/UCAPfhFvN-N0iGklktTuA1Bg</t>
  </si>
  <si>
    <t>평범T</t>
  </si>
  <si>
    <t>https://www.youtube.com/channel/UC1UkdNpEUdwRkjAjAjB2Fng</t>
  </si>
  <si>
    <t>FoxGreen여우그린</t>
  </si>
  <si>
    <t>https://www.youtube.com/channel/UCVt3t2AG9njfORK3R3BKNvA</t>
  </si>
  <si>
    <t>로어보이</t>
  </si>
  <si>
    <t>https://www.youtube.com/channel/UCOeh-w_eDO0Sjr6v3789HHQ</t>
  </si>
  <si>
    <t>소GK</t>
  </si>
  <si>
    <t>https://www.youtube.com/channel/UCrIk1ySyo38hzRnQex3dpow</t>
  </si>
  <si>
    <t>붐붐홈</t>
  </si>
  <si>
    <t>https://www.youtube.com/user/ob9809</t>
  </si>
  <si>
    <t>김메주와 고양이들Mejoo and Cats</t>
  </si>
  <si>
    <t>김메주의 개인채널</t>
  </si>
  <si>
    <t>HJ Log혜주로그</t>
  </si>
  <si>
    <t>https://www.youtube.com/user/HYEJOO100</t>
  </si>
  <si>
    <t>밥팅Babting Art Class</t>
  </si>
  <si>
    <t>밥팅의 일상채널</t>
  </si>
  <si>
    <t>밥팅365 Babting Vlog</t>
  </si>
  <si>
    <t>https://www.youtube.com/channel/UCpFrjbTfM6Np-nw9mg1aIfw</t>
  </si>
  <si>
    <t>KINDA COOL 아영</t>
  </si>
  <si>
    <t>https://www.youtube.com/channel/UC9edwufjEirbl9-2vns43VQ</t>
  </si>
  <si>
    <t>WONHEEFILM [지안]</t>
  </si>
  <si>
    <t>https://www.youtube.com/channel/UCeyNFvgkx5O2i515M1tIOAg</t>
  </si>
  <si>
    <t>https://www.youtube.com/channel/UC7buwq_navFjilxdYaGO0xw</t>
  </si>
  <si>
    <t>Wondin 원딘</t>
  </si>
  <si>
    <t>https://www.youtube.com/channel/UCeDKv396DYJbQ546TwQD6kg</t>
  </si>
  <si>
    <t>https://www.youtube.com/channel/UC8BN8ErZ-HIba808w5qRV0A</t>
  </si>
  <si>
    <t>패션브이로그 후니세탁소</t>
  </si>
  <si>
    <t>https://www.youtube.com/channel/UCFZT5UyefO5t73QJUf7L5Cg</t>
  </si>
  <si>
    <t>SANDBOX NETWORK</t>
  </si>
  <si>
    <t>우린</t>
  </si>
  <si>
    <t>요즘 우린 (일상 채널)</t>
  </si>
  <si>
    <t>요즘우린</t>
  </si>
  <si>
    <t>https://www.youtube.com/channel/UCe1QutlofqpH7DTAYp4rsHQ</t>
  </si>
  <si>
    <t>이것이 '유튜브' 다.</t>
  </si>
  <si>
    <t>https://www.youtube.com/channel/UCDRtZhASdfRnyhae7s-UemA</t>
  </si>
  <si>
    <t>LIEVICUS 라이비쿠스</t>
  </si>
  <si>
    <t>https://www.youtube.com/user/LIEVICUS</t>
  </si>
  <si>
    <t>비됴클래스</t>
  </si>
  <si>
    <t>https://www.youtube.com/user/wkwkwk1205</t>
  </si>
  <si>
    <t>영화의 식탁 Table in Movie</t>
  </si>
  <si>
    <t>https://www.youtube.com/channel/UCWcDLcxDu-cS9QD0IFMSzPw</t>
  </si>
  <si>
    <t>튜나</t>
  </si>
  <si>
    <t>https://www.youtube.com/user/taefal0724</t>
  </si>
  <si>
    <t>PopcornTree</t>
  </si>
  <si>
    <t>https://www.youtube.com/channel/UC_yhr_pEnNyY-hu-wEBXztQ</t>
  </si>
  <si>
    <t>PolymomoTea</t>
  </si>
  <si>
    <t>Check out my other channel</t>
  </si>
  <si>
    <t>Polymomo</t>
  </si>
  <si>
    <t>https://www.youtube.com/channel/UCncQzJXdKGu-uW65wsBl4vw</t>
  </si>
  <si>
    <t>샌박 ＆ 돼지 ＆ 돼지</t>
  </si>
  <si>
    <t>콘Con</t>
  </si>
  <si>
    <t>https://www.youtube.com/channel/UCysJttBHJ0A1mprjzvtDx9A</t>
  </si>
  <si>
    <t>빅보BB</t>
  </si>
  <si>
    <t>https://www.youtube.com/channel/UCw0LrezFBxx9DFkj3pwKBjg</t>
  </si>
  <si>
    <t>체인지 그라운드</t>
  </si>
  <si>
    <t>픽션월드</t>
  </si>
  <si>
    <t>https://www.youtube.com/channel/UCAxaLsT_FkWqr-3SfxQTjPA</t>
  </si>
  <si>
    <t>Learn &amp; Earn</t>
  </si>
  <si>
    <t>https://www.youtube.com/channel/UC_8MiXoImLOBMOEcsUctf9g</t>
  </si>
  <si>
    <t>♡My Fave Channels♡</t>
  </si>
  <si>
    <t>https://www.youtube.com/channel/UCO-7CJCtOqw1yqh3y8owGfg</t>
  </si>
  <si>
    <t>Ellen Fisher</t>
  </si>
  <si>
    <t>https://www.youtube.com/user/MangoIslandMamma1</t>
  </si>
  <si>
    <t>https://www.youtube.com/channel/UC9kmlDcqksaOnCkC_qzGacA</t>
  </si>
  <si>
    <t>알쿡 - R COOK</t>
  </si>
  <si>
    <t>초보아빠</t>
  </si>
  <si>
    <t>https://www.youtube.com/channel/UCVmOpH0gsHzkh3AJ2NKDdpg</t>
  </si>
  <si>
    <t>알라이프</t>
  </si>
  <si>
    <t>https://www.youtube.com/user/rmtvlife</t>
  </si>
  <si>
    <t>GCL - 게임 컬쳐 리더</t>
  </si>
  <si>
    <t>2KSquadTV</t>
  </si>
  <si>
    <t>haha ha</t>
  </si>
  <si>
    <t>Drawing Hands</t>
  </si>
  <si>
    <t>브라운걸(Brown Girl)</t>
  </si>
  <si>
    <t>아이스보이 IceBoy</t>
  </si>
  <si>
    <t>https://www.youtube.com/channel/UCtJSjikyVPkRowjGyymmXBg</t>
  </si>
  <si>
    <t>K?nh ?? H?p T?c :^)</t>
  </si>
  <si>
    <t>Jin Ju Official</t>
  </si>
  <si>
    <t>https://www.youtube.com/user/sjinzoo</t>
  </si>
  <si>
    <t>Treasure Hunter (트레져헌터)</t>
  </si>
  <si>
    <t>https://www.youtube.com/channel/UC_sQKstd7x2FIFrre4HQBfA</t>
  </si>
  <si>
    <t>https://www.youtube.com/channel/UCD3CYe6XKcgYPyAALLh0oRg</t>
  </si>
  <si>
    <t>Official Paul Kim</t>
  </si>
  <si>
    <t>https://www.youtube.com/channel/UCFjKZImEGGPqOz7P9UZ0IlQ</t>
  </si>
  <si>
    <t>ROLLING HALL</t>
  </si>
  <si>
    <t>https://www.youtube.com/channel/UC8bK4YsFXuaKBnwu1FnGn-Q</t>
  </si>
  <si>
    <t>HanQuocBros HQB</t>
  </si>
  <si>
    <t>https://www.youtube.com/channel/UCo_lI1SQyMp7U2_R4nkQ3Lg</t>
  </si>
  <si>
    <t>멜로디데이(MelodyDay)</t>
  </si>
  <si>
    <t>https://www.youtube.com/user/melodyday225</t>
  </si>
  <si>
    <t>터민</t>
  </si>
  <si>
    <t>https://www.youtube.com/user/uiop9017</t>
  </si>
  <si>
    <t>고양이를위한 편안한 음악 - 고양이를위한 편안한 음악</t>
  </si>
  <si>
    <t>고양이를 진정 시켜라 - 고양이를위한 음악과 TV를 편안하게해라.</t>
  </si>
  <si>
    <t>https://www.youtube.com/channel/UCseGhLmIfr9TSxw9xRafo1Q</t>
  </si>
  <si>
    <t>애완 동물 - 애완 동물 음악</t>
  </si>
  <si>
    <t>https://www.youtube.com/channel/UC0cHVVyWnIR9LDj51PISjTw</t>
  </si>
  <si>
    <t>개를 편안하게하는 개 - 편안한 음악</t>
  </si>
  <si>
    <t>https://www.youtube.com/user/relaxmydog</t>
  </si>
  <si>
    <t>진정 개</t>
  </si>
  <si>
    <t>https://www.youtube.com/channel/UCVqytdh_eTzWlh1K8Yst_rg</t>
  </si>
  <si>
    <t>RelaxingRecords - Study Music for Concentration</t>
  </si>
  <si>
    <t>https://www.youtube.com/user/relaxingrecords</t>
  </si>
  <si>
    <t>easysleepmusic - Sleep Music</t>
  </si>
  <si>
    <t>https://www.youtube.com/user/easysleepmusic</t>
  </si>
  <si>
    <t>concentrationmusic - study music</t>
  </si>
  <si>
    <t>https://www.youtube.com/user/concentrationmusic</t>
  </si>
  <si>
    <t>babysleepdreams - Baby Sleep Music</t>
  </si>
  <si>
    <t>https://www.youtube.com/user/babysleepdreams</t>
  </si>
  <si>
    <t>CREATORY FAMILY</t>
  </si>
  <si>
    <t>??Friends Channel</t>
  </si>
  <si>
    <t>♥내사랑♥</t>
  </si>
  <si>
    <t>김라임 YouTube</t>
  </si>
  <si>
    <t>https://www.youtube.com/channel/UCe6vsEFbUAEWarkfwQI4_nA</t>
  </si>
  <si>
    <t>YouTube주빙</t>
  </si>
  <si>
    <t>https://www.youtube.com/channel/UCFJwTZqZgzOzW56bOvZfRkw</t>
  </si>
  <si>
    <t>https://www.youtube.com/channel/UCnQRkIhRmXrxGrK4-8n-lVw</t>
  </si>
  <si>
    <t>COOKAT</t>
  </si>
  <si>
    <t>https://www.youtube.com/channel/UCBAYajvDy1-R8D0aaPaleaw</t>
  </si>
  <si>
    <t>젠엔콩 Jenandkong</t>
  </si>
  <si>
    <t>https://www.youtube.com/channel/UC_IiqY0Fe7sg4Fi9APyNJBA</t>
  </si>
  <si>
    <t>진주 JINJU</t>
  </si>
  <si>
    <t>https://www.youtube.com/channel/UC4M_n1H40dH2iW6IEbIozHw</t>
  </si>
  <si>
    <t>https://www.youtube.com/channel/UCO61Rl-jslhyeenfjt-NO4w</t>
  </si>
  <si>
    <t>하얀트리</t>
  </si>
  <si>
    <t>https://www.youtube.com/channel/UCqbpna45EO7qaARGv2vgjkg</t>
  </si>
  <si>
    <t>진니</t>
  </si>
  <si>
    <t>https://www.youtube.com/channel/UCXlNH-VhnVDiHh5QfgTSBRA</t>
  </si>
  <si>
    <t>찡COOK</t>
  </si>
  <si>
    <t>https://www.youtube.com/channel/UCjkTXX5PfbuynaLbKGytsbw</t>
  </si>
  <si>
    <t>알냥Rnyang</t>
  </si>
  <si>
    <t>https://www.youtube.com/channel/UC31TxjKzwBh7Y7xRaVTy9pA</t>
  </si>
  <si>
    <t>릴퀴진 - Lil Cuisine</t>
  </si>
  <si>
    <t>https://www.youtube.com/channel/UCCChCAt4j4dO10tXpXdkDCA</t>
  </si>
  <si>
    <t>주브 Juus' Brot</t>
  </si>
  <si>
    <t>https://www.youtube.com/channel/UCnnsYPEeuYHeVTzqqFbDBYw</t>
  </si>
  <si>
    <t>https://www.youtube.com/user/jkiraTV</t>
  </si>
  <si>
    <t>https://www.youtube.com/channel/UCRt_R1hRrJdGmzGrFZEYGiQ</t>
  </si>
  <si>
    <t>https://www.youtube.com/channel/UCbErjjRiLboO1q0ha-R0OGA</t>
  </si>
  <si>
    <t>이녕</t>
  </si>
  <si>
    <t>https://www.youtube.com/channel/UCLoGhS_8p-G_pzrkfgMi9NA</t>
  </si>
  <si>
    <t>호수 TV</t>
  </si>
  <si>
    <t>https://www.youtube.com/channel/UCitEY5fVDT6xT1DG6qECSMA</t>
  </si>
  <si>
    <t>행보긔</t>
  </si>
  <si>
    <t>https://www.youtube.com/channel/UCZcgAzoCrlDxw7nZ7TEaDlA</t>
  </si>
  <si>
    <t>정지차니</t>
  </si>
  <si>
    <t>https://www.youtube.com/channel/UCuXDZ5JI2f3hCiPVvyReTVQ</t>
  </si>
  <si>
    <t>더빙레이디</t>
  </si>
  <si>
    <t>https://www.youtube.com/channel/UCVPTh22MstSVobuvF7zQ3Sw</t>
  </si>
  <si>
    <t>탬탬버린</t>
  </si>
  <si>
    <t>https://www.youtube.com/channel/UCCA8UWUW80iHqK9ymdjRwPg</t>
  </si>
  <si>
    <t>https://www.youtube.com/channel/UCem8l1w4OWhkqpoOg1SB4_w</t>
  </si>
  <si>
    <t>투보</t>
  </si>
  <si>
    <t>https://www.youtube.com/channel/UCTSaxXnhUcrhv984bVpDr6Q</t>
  </si>
  <si>
    <t>Eunjomy 은조미</t>
  </si>
  <si>
    <t>??은조미 +1 꿀잼영상??</t>
  </si>
  <si>
    <t>맹채연구소</t>
  </si>
  <si>
    <t>https://www.youtube.com/channel/UCEwq4lvvcNHdVWmpW9Je2SQ</t>
  </si>
  <si>
    <t>https://www.youtube.com/user/miiiiiiim1</t>
  </si>
  <si>
    <t>설렌다</t>
  </si>
  <si>
    <t>https://www.youtube.com/channel/UCI0Ai1RoRD-b8i-qvRR0Yeg</t>
  </si>
  <si>
    <t>https://www.youtube.com/channel/UC-sn1taSI0CEWg8n4M7WDMQ</t>
  </si>
  <si>
    <t>려리Ryeori</t>
  </si>
  <si>
    <t>++++++++++++++++++</t>
  </si>
  <si>
    <t>https://www.youtube.com/user/kwaktori</t>
  </si>
  <si>
    <t>꿀탱탱</t>
  </si>
  <si>
    <t>Partner Channel</t>
  </si>
  <si>
    <t>임선비</t>
  </si>
  <si>
    <t>https://www.youtube.com/channel/UCC4QcwDnXG5poPg__kD4YmQ</t>
  </si>
  <si>
    <t>호진TV</t>
  </si>
  <si>
    <t>https://www.youtube.com/channel/UCZZEgBpbLP0ILVc4nGg39-w</t>
  </si>
  <si>
    <t>에프람</t>
  </si>
  <si>
    <t>https://www.youtube.com/channel/UCVgTydj9KUfDm_qmXPtx0FA</t>
  </si>
  <si>
    <t>저라뎃 JUSTLIKETHAT</t>
  </si>
  <si>
    <t>https://www.youtube.com/channel/UC1dG3vI9FfHnH3YgyeKUz_A</t>
  </si>
  <si>
    <t>탱비커플T.B Couple</t>
  </si>
  <si>
    <t>https://www.youtube.com/channel/UC5mWBl8Vg6sf-JSJYK1Xw8w</t>
  </si>
  <si>
    <t>클래시 로얄 리그 아시아</t>
  </si>
  <si>
    <t>https://www.youtube.com/channel/UCHckjM64zrnMdB-D8cvuPew</t>
  </si>
  <si>
    <t>JUNE</t>
  </si>
  <si>
    <t>https://www.youtube.com/channel/UCL_IvtOZo6sONpiydbzzHpA</t>
  </si>
  <si>
    <t>BBokTV</t>
  </si>
  <si>
    <t>https://www.youtube.com/channel/UCO5bdxKgKczSpjFbfsGykmA</t>
  </si>
  <si>
    <t>워리어 오락실 forwarrior</t>
  </si>
  <si>
    <t>https://www.youtube.com/channel/UCHO6HWKcfWVpNlLnahf8Mtg</t>
  </si>
  <si>
    <t>헤마군HAETUBE</t>
  </si>
  <si>
    <t>https://www.youtube.com/channel/UC-8g9H1v9f7zEhm0UqOf0ig</t>
  </si>
  <si>
    <t>TNT Clash Royale</t>
  </si>
  <si>
    <t>https://www.youtube.com/channel/UC7E56CaoLA8MlSiJSmtpcfw</t>
  </si>
  <si>
    <t>아진쌤</t>
  </si>
  <si>
    <t>https://www.youtube.com/channel/UClBSO_i7bqfTuRUmaspab-A</t>
  </si>
  <si>
    <t>DAZZLING</t>
  </si>
  <si>
    <t>Ranking World</t>
  </si>
  <si>
    <t>하코냥 Hakonyang</t>
  </si>
  <si>
    <t>하이예나 Hiyena</t>
  </si>
  <si>
    <t>https://www.youtube.com/user/drighk</t>
  </si>
  <si>
    <t>프레이 TV</t>
  </si>
  <si>
    <t>SWAMP</t>
  </si>
  <si>
    <t>BEST FRIENDS</t>
  </si>
  <si>
    <t>마플 마인크래프트 채널</t>
  </si>
  <si>
    <t>https://www.youtube.com/user/apple3857</t>
  </si>
  <si>
    <t>counter FG</t>
  </si>
  <si>
    <t>https://www.youtube.com/channel/UCN5Z4EkujWOl7UMbc4J-3Cw</t>
  </si>
  <si>
    <t>https://www.youtube.com/user/eodyd188</t>
  </si>
  <si>
    <t>Friends</t>
  </si>
  <si>
    <t>에이프롬 ?FROM</t>
  </si>
  <si>
    <t>https://www.youtube.com/channel/UCb3RcfZTXh4_ZMZy-sLaLPw</t>
  </si>
  <si>
    <t>우리는 밤샘 중</t>
  </si>
  <si>
    <t>https://www.youtube.com/channel/UCAUu2QHPHq-Twp7kiMaTDTA</t>
  </si>
  <si>
    <t>탁주 TV</t>
  </si>
  <si>
    <t>쪼꼬♥</t>
  </si>
  <si>
    <t>쪼꼬 TV</t>
  </si>
  <si>
    <t>https://www.youtube.com/channel/UClbr-sEK8sRRSG3q9DEZVAQ</t>
  </si>
  <si>
    <t>애니한TV의 친구들</t>
  </si>
  <si>
    <t>애니한TV 게임 AnnieHan Game</t>
  </si>
  <si>
    <t>https://www.youtube.com/channel/UC2CBOJb8M-Bv1a42IIJ1kjw</t>
  </si>
  <si>
    <t>애니한 ANNIEHAN</t>
  </si>
  <si>
    <t>https://www.youtube.com/channel/UC_RkFDJK6a2--tKoVbFWH8A</t>
  </si>
  <si>
    <t>카이제이 KAI-J</t>
  </si>
  <si>
    <t>https://www.youtube.com/channel/UCMEP3ouODGt9C8Ed4DbjZjQ</t>
  </si>
  <si>
    <t>wolsamuel</t>
  </si>
  <si>
    <t>https://www.youtube.com/user/wolsamuel</t>
  </si>
  <si>
    <t>https://www.youtube.com/channel/UCx8IhwapX8E7uooFYJIeVZw</t>
  </si>
  <si>
    <t>센츄리Century</t>
  </si>
  <si>
    <t>VIVO TV - 비보티비</t>
  </si>
  <si>
    <t>bobaepapa</t>
  </si>
  <si>
    <t>Yoo's Beauty</t>
  </si>
  <si>
    <t>G pictures</t>
  </si>
  <si>
    <t>이건 꼭 봐야해</t>
  </si>
  <si>
    <t>젤리플 : 쥐픽 Jellyple</t>
  </si>
  <si>
    <t>https://www.youtube.com/channel/UCX7a39Z0AY-YiYnZW2nhw_g</t>
  </si>
  <si>
    <t>옥냥이 (RoofTopCAT)</t>
  </si>
  <si>
    <t>돼지저금통</t>
  </si>
  <si>
    <t>방송, 장편 게임은 여기!</t>
  </si>
  <si>
    <t>돼지저금통 투</t>
  </si>
  <si>
    <t>https://www.youtube.com/channel/UCZ8dlJ7HFbjFoh17XzI_2PA</t>
  </si>
  <si>
    <t>TomoNews Korea</t>
  </si>
  <si>
    <t>TomoNews US</t>
  </si>
  <si>
    <t>https://www.youtube.com/user/TomoNewsUS</t>
  </si>
  <si>
    <t>TomoNews France</t>
  </si>
  <si>
    <t>https://www.youtube.com/user/TomoNewsFR</t>
  </si>
  <si>
    <t>TomoNews 台灣</t>
  </si>
  <si>
    <t>https://www.youtube.com/user/NMANews</t>
  </si>
  <si>
    <t>TomoNews Thailand</t>
  </si>
  <si>
    <t>https://www.youtube.com/channel/UCVFVt7E3cix1qh5ZHIwVKRw</t>
  </si>
  <si>
    <t>TomoNews Indonesia</t>
  </si>
  <si>
    <t>https://www.youtube.com/channel/UC7QoBWa_qo29Heg4LYYsm-g</t>
  </si>
  <si>
    <t>TomoNews Funnies</t>
  </si>
  <si>
    <t>https://www.youtube.com/user/NMAWorldEdition</t>
  </si>
  <si>
    <t>TomoUSA</t>
  </si>
  <si>
    <t>https://www.youtube.com/user/TomoNewsUSA</t>
  </si>
  <si>
    <t>TomoWorld</t>
  </si>
  <si>
    <t>https://www.youtube.com/user/TomoNewsWorld</t>
  </si>
  <si>
    <t>TomoNews VR</t>
  </si>
  <si>
    <t>https://www.youtube.com/channel/UCzDWwCpyPOq2Mm_vMYkJATA</t>
  </si>
  <si>
    <t>TomoNews Sci &amp; Tech</t>
  </si>
  <si>
    <t>https://www.youtube.com/channel/UCSpZB5tPhT6ZegFJueI762Q</t>
  </si>
  <si>
    <t>타우TV</t>
  </si>
  <si>
    <t>Rilaccoco</t>
  </si>
  <si>
    <t>재인 아카데미 (Jaein Academy)</t>
  </si>
  <si>
    <t>https://www.youtube.com/user/JaeinAcademy</t>
  </si>
  <si>
    <t>으냐아</t>
  </si>
  <si>
    <t>https://www.youtube.com/channel/UC4MfUqhvA1LxpxE-67sJGbw</t>
  </si>
  <si>
    <t>Jiseon</t>
  </si>
  <si>
    <t>https://www.youtube.com/channel/UChXG-7Lbnzmsef9puxJRYYQ</t>
  </si>
  <si>
    <t>아 이뿌다</t>
  </si>
  <si>
    <t>필빠&amp;강아지 둥이 일상 채널</t>
  </si>
  <si>
    <t>둥이에빠지다</t>
  </si>
  <si>
    <t>https://www.youtube.com/channel/UCtDadibYEFpVVvnzrrrSiBQ</t>
  </si>
  <si>
    <t>김습습Double Soup</t>
  </si>
  <si>
    <t>구독해주세요</t>
  </si>
  <si>
    <t>찬이실시간방송</t>
  </si>
  <si>
    <t>https://www.youtube.com/channel/UCoCI52L8pm1EE9aMxqaPPNg</t>
  </si>
  <si>
    <t>헌이네</t>
  </si>
  <si>
    <t>https://www.youtube.com/channel/UC73k9dkLU1Lc1IoC8cWpx4w</t>
  </si>
  <si>
    <t>asmr soupe</t>
  </si>
  <si>
    <t>펜앤드마이크 정규재TV</t>
  </si>
  <si>
    <t>펜앤TV</t>
  </si>
  <si>
    <t>https://www.youtube.com/channel/UCr95G4HAet9Vz85evygtKIQ</t>
  </si>
  <si>
    <t>겜스터 : Gamster</t>
  </si>
  <si>
    <t>https://www.youtube.com/channel/UCGIjeBB5ZLBAhQvDxiZpGmw</t>
  </si>
  <si>
    <t>(주) 코리안브로스</t>
  </si>
  <si>
    <t>팀브라더스</t>
  </si>
  <si>
    <t>https://www.youtube.com/channel/UCIYNYv9ddZBg42gvyp8L2Iw</t>
  </si>
  <si>
    <t>https://www.youtube.com/channel/UCGbeOfP59Hvq-YJGfN-2M3w</t>
  </si>
  <si>
    <t>야신야덕</t>
  </si>
  <si>
    <t>https://www.youtube.com/channel/UC270ueFEsQ21S26TYI_9yVA</t>
  </si>
  <si>
    <t>모비딕 Mobidic</t>
  </si>
  <si>
    <t>모비딕</t>
  </si>
  <si>
    <t>모비딕 잇mobidic it</t>
  </si>
  <si>
    <t>https://www.youtube.com/channel/UC_0K5MT65HrApR0QahJM4PQ</t>
  </si>
  <si>
    <t>방언니 - 방송국에 사는 언니들</t>
  </si>
  <si>
    <t>https://www.youtube.com/channel/UC-BqPABOl7c7rR5EoJJZ0UA</t>
  </si>
  <si>
    <t>모비딕라이브</t>
  </si>
  <si>
    <t>https://www.youtube.com/channel/UCz9SSRRWXWcPTuRZ8uF9okg</t>
  </si>
  <si>
    <t>??????? MobidicThai</t>
  </si>
  <si>
    <t>https://www.youtube.com/channel/UCTEm7zyB90W0NtmUovkKAfg</t>
  </si>
  <si>
    <t>SBSNOW</t>
  </si>
  <si>
    <t>https://www.youtube.com/user/SBSNOW1</t>
  </si>
  <si>
    <t>방범대원들</t>
  </si>
  <si>
    <t>고니두욘몬</t>
  </si>
  <si>
    <t>에뛰드하우스(ETUDE HOUSE)</t>
  </si>
  <si>
    <t>토닥토닥 꼬모 - 애니메이션, 동요, 놀이</t>
  </si>
  <si>
    <t>Como Kids TV - Cartoon Videos for Kids</t>
  </si>
  <si>
    <t>https://www.youtube.com/channel/UCGrGpbYkr9fre1sMhHiLCPQ</t>
  </si>
  <si>
    <t>룰루랄라 수미</t>
  </si>
  <si>
    <t>https://www.youtube.com/channel/UC6MjvXpiv9YLgvq-OfZafBQ</t>
  </si>
  <si>
    <t>방앗간 비둘기</t>
  </si>
  <si>
    <t>방앗간 비둘기 무비</t>
  </si>
  <si>
    <t>https://www.youtube.com/user/Kimunh</t>
  </si>
  <si>
    <t>느낌적인느낌</t>
  </si>
  <si>
    <t>훼미리 채널</t>
  </si>
  <si>
    <t>주랄라</t>
  </si>
  <si>
    <t>https://www.youtube.com/channel/UC9dpfiVlNpBoHm81mfghhSQ</t>
  </si>
  <si>
    <t>툐요일</t>
  </si>
  <si>
    <t>https://www.youtube.com/channel/UCmWhfSMPntPsVC1StRjCVHw</t>
  </si>
  <si>
    <t>순백설탕 Soonseol</t>
  </si>
  <si>
    <t>SsongYang쏭냥</t>
  </si>
  <si>
    <t>쏭냥스러운??</t>
  </si>
  <si>
    <t>쏭냥스러운 일상</t>
  </si>
  <si>
    <t>https://www.youtube.com/channel/UCgwTccpOFDQVtm3AnUIxDLg</t>
  </si>
  <si>
    <t>KOREANBROS FAMILY ♥</t>
  </si>
  <si>
    <t>https://www.youtube.com/channel/UCIB_oNqi62rKnPFb3Toaozw</t>
  </si>
  <si>
    <t>K BROS VLOG</t>
  </si>
  <si>
    <t>https://www.youtube.com/channel/UCAEkYEP8O8ov9lKLwhJBzNQ</t>
  </si>
  <si>
    <t>K-Ville Entertainment</t>
  </si>
  <si>
    <t>https://www.youtube.com/channel/UCHWfAuT1j7bTLXTIBcY_l6w</t>
  </si>
  <si>
    <t>BTWJUSTIN</t>
  </si>
  <si>
    <t>https://www.youtube.com/user/Timetobeastwo</t>
  </si>
  <si>
    <t>루키 Dragonha</t>
  </si>
  <si>
    <t>https://www.youtube.com/user/jeonyongha1</t>
  </si>
  <si>
    <t>NAMs TV</t>
  </si>
  <si>
    <t>https://www.youtube.com/channel/UCBOXEG6NcJfv3YFabtrs1qA</t>
  </si>
  <si>
    <t>https://www.youtube.com/user/doubletroubleencorea</t>
  </si>
  <si>
    <t>팬입니다</t>
  </si>
  <si>
    <t>https://www.youtube.com/user/ororaoo</t>
  </si>
  <si>
    <t>Yu Kagawa 카가와 유</t>
  </si>
  <si>
    <t>https://www.youtube.com/channel/UCxgAdCqJvjvrF7LNqSAgzSg</t>
  </si>
  <si>
    <t>피키뮤직 Piki Music</t>
  </si>
  <si>
    <t>https://www.youtube.com/channel/UCYEoT1FmOL8Ky5KSL0RNqmw</t>
  </si>
  <si>
    <t>미러볼 뮤직 - Mirrorball Music</t>
  </si>
  <si>
    <t>Korean Indie Artist</t>
  </si>
  <si>
    <t>Vocalist백상</t>
  </si>
  <si>
    <t>https://www.youtube.com/user/MrSoulbreeze</t>
  </si>
  <si>
    <t>smalltalktune</t>
  </si>
  <si>
    <t>https://www.youtube.com/user/smalltalktune</t>
  </si>
  <si>
    <t>OnDahlism</t>
  </si>
  <si>
    <t>https://www.youtube.com/user/OnDahlism</t>
  </si>
  <si>
    <t>DHPE</t>
  </si>
  <si>
    <t>https://www.youtube.com/user/DHPLAYENTERTAINMENT</t>
  </si>
  <si>
    <t>starrude</t>
  </si>
  <si>
    <t>https://www.youtube.com/user/starrude</t>
  </si>
  <si>
    <t>sasarecord</t>
  </si>
  <si>
    <t>https://www.youtube.com/user/sasarecord</t>
  </si>
  <si>
    <t>YJM Guitar&amp;Music</t>
  </si>
  <si>
    <t>https://www.youtube.com/user/neoy81</t>
  </si>
  <si>
    <t>YAYA official</t>
  </si>
  <si>
    <t>https://www.youtube.com/user/yayanight</t>
  </si>
  <si>
    <t>YUKARIMUSIK</t>
  </si>
  <si>
    <t>https://www.youtube.com/user/YUKARIMUSIK</t>
  </si>
  <si>
    <t>Steel Face Records</t>
  </si>
  <si>
    <t>https://www.youtube.com/user/steelfacevideo</t>
  </si>
  <si>
    <t>vivienvalz</t>
  </si>
  <si>
    <t>♥ ♥ ♥</t>
  </si>
  <si>
    <t>ASTRO 아스트로</t>
  </si>
  <si>
    <t>https://www.youtube.com/channel/UCZqY2yIsAM9wh3vvMwKd27g</t>
  </si>
  <si>
    <t>유니크UNIQ</t>
  </si>
  <si>
    <t>https://www.youtube.com/user/officialuniq5</t>
  </si>
  <si>
    <t>Amelie Valz</t>
  </si>
  <si>
    <t>https://www.youtube.com/channel/UC2Nyz_WwkPpVh4DOO23s2cQ</t>
  </si>
  <si>
    <t>The Dere Is Here</t>
  </si>
  <si>
    <t>https://www.youtube.com/channel/UCg0wqqS_Wpq-ALEfji7PTeA</t>
  </si>
  <si>
    <t>Ky (KYoMicA27)</t>
  </si>
  <si>
    <t>https://www.youtube.com/user/KYoMicA27</t>
  </si>
  <si>
    <t>Fresh Baon</t>
  </si>
  <si>
    <t>https://www.youtube.com/channel/UCK21HTcf-Q5XQjQhdNCkqQA</t>
  </si>
  <si>
    <t>민가든</t>
  </si>
  <si>
    <t>경선 Joshua Kim</t>
  </si>
  <si>
    <t>친구 채널~</t>
  </si>
  <si>
    <t>BICMAN</t>
  </si>
  <si>
    <t>https://www.youtube.com/channel/UCu-ew-WEVmL3J0b_4-BFaVA</t>
  </si>
  <si>
    <t>퀴즈 코리아</t>
  </si>
  <si>
    <t>https://www.youtube.com/channel/UCHNU_M38dGr2-TLLsXK9bKQ</t>
  </si>
  <si>
    <t>아캔streamer</t>
  </si>
  <si>
    <t>아캔 ASMR SoundForYou</t>
  </si>
  <si>
    <t>https://www.youtube.com/channel/UCVA045cjRJznw-56la5oNOQ</t>
  </si>
  <si>
    <t>이석현</t>
  </si>
  <si>
    <t>악시</t>
  </si>
  <si>
    <t>https://www.youtube.com/channel/UC58e7PIf49oMlDljMFPSy0w</t>
  </si>
  <si>
    <t>이중열</t>
  </si>
  <si>
    <t>https://www.youtube.com/channel/UCI0FKjMNSBka4FEd_nAeYQg</t>
  </si>
  <si>
    <t>라코TV</t>
  </si>
  <si>
    <t>https://www.youtube.com/channel/UCGKb1vOnN1eb0yPXdzp5sKg</t>
  </si>
  <si>
    <t>종원TV</t>
  </si>
  <si>
    <t>https://www.youtube.com/channel/UC8pqDEzjWIqWFHH_0mqcuZw</t>
  </si>
  <si>
    <t>TV손봄향</t>
  </si>
  <si>
    <t>맛상무</t>
  </si>
  <si>
    <t>https://www.youtube.com/channel/UC571ezptS61B9aYaLsmerPA</t>
  </si>
  <si>
    <t>https://www.youtube.com/channel/UC4XjKgCtpwpACzUCiUKOd3Q</t>
  </si>
  <si>
    <t>https://www.youtube.com/channel/UCYPaNqt-iCDjNB2v2GVTFbQ</t>
  </si>
  <si>
    <t>https://www.youtube.com/channel/UCVsA5StDGX4pcM06OWcSazA</t>
  </si>
  <si>
    <t>마파Game</t>
  </si>
  <si>
    <t>https://www.youtube.com/channel/UCB4z5MrAYnCYbNaRLr2-tBg</t>
  </si>
  <si>
    <t>https://www.youtube.com/user/TVpinocchio</t>
  </si>
  <si>
    <t>Minjeong Park</t>
  </si>
  <si>
    <t>sobong official</t>
  </si>
  <si>
    <t>여러분께 추천해요!</t>
  </si>
  <si>
    <t>Nathalie Paris</t>
  </si>
  <si>
    <t>https://www.youtube.com/user/fashionvogue05</t>
  </si>
  <si>
    <t>Claire Marshall</t>
  </si>
  <si>
    <t>https://www.youtube.com/user/ohhaiclaire</t>
  </si>
  <si>
    <t>Aylin Melisa</t>
  </si>
  <si>
    <t>https://www.youtube.com/channel/UCfE1PRxKe-5rF2Oezzw2tRA</t>
  </si>
  <si>
    <t>체스CHES</t>
  </si>
  <si>
    <t>Dorami</t>
  </si>
  <si>
    <t>FEATURED CHANNELS :3</t>
  </si>
  <si>
    <t>Deok Sun</t>
  </si>
  <si>
    <t>https://www.youtube.com/channel/UCQRuqDZmvF7BML6cLyYliuw</t>
  </si>
  <si>
    <t>https://www.youtube.com/user/JFlaMusic</t>
  </si>
  <si>
    <t>쵸코</t>
  </si>
  <si>
    <t>케이</t>
  </si>
  <si>
    <t>박유신</t>
  </si>
  <si>
    <t>https://www.youtube.com/channel/UCmXWtQk4HmKMie0ovZ09LbA</t>
  </si>
  <si>
    <t>고탱의 다른 채널!</t>
  </si>
  <si>
    <t>https://www.youtube.com/channel/UCmzMtXrJgfCqA0rfhz8_P4A</t>
  </si>
  <si>
    <t>cinema</t>
  </si>
  <si>
    <t>오늘밤엔이영화</t>
  </si>
  <si>
    <t>https://www.youtube.com/channel/UC8JNkZuhIj1OfNC5lsqClcA</t>
  </si>
  <si>
    <t>criterioncollection</t>
  </si>
  <si>
    <t>https://www.youtube.com/user/criterioncollection</t>
  </si>
  <si>
    <t>Netflix Korea</t>
  </si>
  <si>
    <t>https://www.youtube.com/channel/UCiEEF51uRAeZeCo8CJFhGWw</t>
  </si>
  <si>
    <t>kenroVlogs</t>
  </si>
  <si>
    <t>https://www.youtube.com/user/kenromatsuda</t>
  </si>
  <si>
    <t>https://www.youtube.com/channel/UCC_KUXekDT_wJR2bi-AL2iA</t>
  </si>
  <si>
    <t>https://www.youtube.com/user/mrpanda101</t>
  </si>
  <si>
    <t>구ㅡ독</t>
  </si>
  <si>
    <t>https://www.youtube.com/channel/UCu33fLpDKLyvHNTE5QZUuLQ</t>
  </si>
  <si>
    <t>랭킹Story</t>
  </si>
  <si>
    <t>youngkang영강</t>
  </si>
  <si>
    <t>영강 강력추천!!</t>
  </si>
  <si>
    <t>[토이벅스TV] ToyBugs</t>
  </si>
  <si>
    <t>https://www.youtube.com/channel/UCzvpneBSW8bgnSO9UsYin2g</t>
  </si>
  <si>
    <t>KOREAN MMA</t>
  </si>
  <si>
    <t>https://www.youtube.com/channel/UC4IsbMl8MZ3f5hnFbYyuY0A</t>
  </si>
  <si>
    <t>Pink핑크 Toybox</t>
  </si>
  <si>
    <t>https://www.youtube.com/channel/UC0EJMf45ZSuXsFWyQmXFB1Q</t>
  </si>
  <si>
    <t>푸드보이Food Boy</t>
  </si>
  <si>
    <t>https://www.youtube.com/channel/UCaT-Q0kkKuz_Oao0yh5fviw</t>
  </si>
  <si>
    <t>신박TV</t>
  </si>
  <si>
    <t>https://www.youtube.com/channel/UCMZQSW_pRmoi5vJk9S9-FlQ</t>
  </si>
  <si>
    <t>제이케이지 뮤직</t>
  </si>
  <si>
    <t>jypentertainment</t>
  </si>
  <si>
    <t>https://www.youtube.com/user/jypentertainment</t>
  </si>
  <si>
    <t>1theK (원더케이)</t>
  </si>
  <si>
    <t>https://www.youtube.com/user/LOENENT</t>
  </si>
  <si>
    <t>SUPER SOUND Bugs!</t>
  </si>
  <si>
    <t>https://www.youtube.com/user/neowizinternet</t>
  </si>
  <si>
    <t>1LLIONAIRE</t>
  </si>
  <si>
    <t>https://www.youtube.com/user/1LLIONAIRE</t>
  </si>
  <si>
    <t>Stone Music Entertainment</t>
  </si>
  <si>
    <t>https://www.youtube.com/user/CJENMMUSIC</t>
  </si>
  <si>
    <t>워너뮤직코리아 (Warner Music Korea)</t>
  </si>
  <si>
    <t>https://www.youtube.com/user/WMK2011</t>
  </si>
  <si>
    <t>유니버설 뮤직 코리아 Universal Music Korea</t>
  </si>
  <si>
    <t>https://www.youtube.com/user/UniversalMusicKorea</t>
  </si>
  <si>
    <t>ibighit</t>
  </si>
  <si>
    <t>https://www.youtube.com/user/ibighit</t>
  </si>
  <si>
    <t>Vevo</t>
  </si>
  <si>
    <t>https://www.youtube.com/user/VEVO</t>
  </si>
  <si>
    <t>? 해적단 ?</t>
  </si>
  <si>
    <t>https://www.youtube.com/channel/UC_nWnMfuizqJz0-SvaqaqPg</t>
  </si>
  <si>
    <t>꼬별땅KostaR</t>
  </si>
  <si>
    <t>https://www.youtube.com/channel/UCSRduS5s-ZdP98plPtD7hpw</t>
  </si>
  <si>
    <t>야토링 Yatoring</t>
  </si>
  <si>
    <t>https://www.youtube.com/channel/UCuXubrozmGddYqiWcd4WlLQ</t>
  </si>
  <si>
    <t>PianoplayerElijah 이정환</t>
  </si>
  <si>
    <t>https://www.youtube.com/channel/UCC7W3IWvnMlMBXHu8pLPa4Q</t>
  </si>
  <si>
    <t>항상 고맙고 소중한분들</t>
  </si>
  <si>
    <t>https://www.youtube.com/user/xordn6579</t>
  </si>
  <si>
    <t>https://www.youtube.com/user/nodooly720</t>
  </si>
  <si>
    <t>uragil119</t>
  </si>
  <si>
    <t>와빌</t>
  </si>
  <si>
    <t>와빌 Game</t>
  </si>
  <si>
    <t>https://www.youtube.com/channel/UCJTKM1nzw3n7vOUpeRT5y3w</t>
  </si>
  <si>
    <t>https://www.youtube.com/channel/UCIVFv8AiQLqM9oLHTixrNYw</t>
  </si>
  <si>
    <t>흑운장TV [BLACKTUBE]</t>
  </si>
  <si>
    <t>cococho 코코초</t>
  </si>
  <si>
    <t>Babzi ASMR</t>
  </si>
  <si>
    <t>☆</t>
  </si>
  <si>
    <t>안녕, 밥지 Babzi</t>
  </si>
  <si>
    <t>https://www.youtube.com/channel/UChLkOzS7t_Um41i5DJCv0Og</t>
  </si>
  <si>
    <t>★</t>
  </si>
  <si>
    <t>메이비GAME</t>
  </si>
  <si>
    <t>https://www.youtube.com/channel/UCABfWklvs6PVkT1wiocaRsQ</t>
  </si>
  <si>
    <t>김츠루</t>
  </si>
  <si>
    <t>https://www.youtube.com/channel/UC3uZ0dJ1_Qv1cEnTlMZp7Pg</t>
  </si>
  <si>
    <t>썸블리</t>
  </si>
  <si>
    <t>구독 뿌숑 +</t>
  </si>
  <si>
    <t>대리커플代理.couple</t>
  </si>
  <si>
    <t>https://www.youtube.com/channel/UCuw8NJQD5wXCJhYR2U9f7VQ</t>
  </si>
  <si>
    <t>감동 TV</t>
  </si>
  <si>
    <t>감동Story</t>
  </si>
  <si>
    <t>https://www.youtube.com/channel/UCtZh8jcBRPwL7TbephPgjig</t>
  </si>
  <si>
    <t>너랑나랑</t>
  </si>
  <si>
    <t>https://www.youtube.com/channel/UCZiOC9hyaCZf_pIVvVP7l3w</t>
  </si>
  <si>
    <t>Ranking House</t>
  </si>
  <si>
    <t>https://www.youtube.com/channel/UCMyNpyyH68UEgBU4x93lkjg</t>
  </si>
  <si>
    <t>https://www.youtube.com/user/JungwooPark79</t>
  </si>
  <si>
    <t>https://www.youtube.com/channel/UC74GbNMPMoLBo2SUdSRob1Q</t>
  </si>
  <si>
    <t>https://www.youtube.com/channel/UCJLJ-sjXvjfKc6-7Lu6M6fw</t>
  </si>
  <si>
    <t>김레인</t>
  </si>
  <si>
    <t>김레인의 추천 채널</t>
  </si>
  <si>
    <t>유소나 Usona</t>
  </si>
  <si>
    <t>https://www.youtube.com/channel/UCxeWKVovE_mKNRCwAlpL87A</t>
  </si>
  <si>
    <t>꽃돼지BJ</t>
  </si>
  <si>
    <t>김택환</t>
  </si>
  <si>
    <t>김택환 Member Channel</t>
  </si>
  <si>
    <t>솔라TV[Solar TV]</t>
  </si>
  <si>
    <t>https://www.youtube.com/channel/UC0-pON2n6oEVrnUN9VvJZZA</t>
  </si>
  <si>
    <t>TV진우</t>
  </si>
  <si>
    <t>https://www.youtube.com/channel/UCvXGrN3yPr5ZIcyvzXX1fKw</t>
  </si>
  <si>
    <t>택환 YouTube</t>
  </si>
  <si>
    <t>https://www.youtube.com/channel/UChO2cy51HHA0aSda-ZBINcA</t>
  </si>
  <si>
    <t>메리트</t>
  </si>
  <si>
    <t>https://www.youtube.com/channel/UCd7DCfPWuJiN93iKLgB8XPA</t>
  </si>
  <si>
    <t>ssin</t>
  </si>
  <si>
    <t>박피디</t>
  </si>
  <si>
    <t>https://www.youtube.com/channel/UCrxI_-GDeolyXawokQRrzEg</t>
  </si>
  <si>
    <t>https://www.youtube.com/channel/UCRZpUpY4NfXi6D7TYRt76rQ</t>
  </si>
  <si>
    <t>https://www.youtube.com/user/Hines382</t>
  </si>
  <si>
    <t>https://www.youtube.com/channel/UC0ssa8zC_3oif4iZcUe5VUg</t>
  </si>
  <si>
    <t>https://www.youtube.com/channel/UCkBELan6Q0cpyNfC5pIV5Pw</t>
  </si>
  <si>
    <t>떡호떡 서브채널</t>
  </si>
  <si>
    <t>https://www.youtube.com/channel/UCOe-6waN6XkH_ik_4D2y8-w</t>
  </si>
  <si>
    <t>https://www.youtube.com/user/chosoowoon</t>
  </si>
  <si>
    <t>https://www.youtube.com/channel/UC99DO_69A5Wwdg905sKioiA</t>
  </si>
  <si>
    <t>겜스터 + 멤버</t>
  </si>
  <si>
    <t>해랑</t>
  </si>
  <si>
    <t>https://www.youtube.com/channel/UCUAJTI6gsu5LAcZ_YsgsnEQ</t>
  </si>
  <si>
    <t>Hyukヒョク</t>
  </si>
  <si>
    <t>ACCA AGENCY.</t>
  </si>
  <si>
    <t>갓 형 욱</t>
  </si>
  <si>
    <t>https://www.youtube.com/channel/UCYY_0a0-NbRRO7hr1q2hRxw</t>
  </si>
  <si>
    <t>나단 랭킹</t>
  </si>
  <si>
    <t>https://www.youtube.com/channel/UCzs2c_LZiiASIs1Rg0QTlqg</t>
  </si>
  <si>
    <t>ACCA Production</t>
  </si>
  <si>
    <t>https://www.youtube.com/channel/UCJ09jMrU6TArjS8giXskFtQ</t>
  </si>
  <si>
    <t>https://www.youtube.com/channel/UCc4pDO0Bo6qiFSe7mpVguhQ</t>
  </si>
  <si>
    <t>도깨비</t>
  </si>
  <si>
    <t>https://www.youtube.com/channel/UCZfupFXtc1U6hofsotI36zQ</t>
  </si>
  <si>
    <t>ACCA V-LOG</t>
  </si>
  <si>
    <t>https://www.youtube.com/channel/UC-b2Sy8kdX3omrTBYUsdmeg</t>
  </si>
  <si>
    <t>주작의 제왕 Jujak</t>
  </si>
  <si>
    <t>https://www.youtube.com/channel/UCFxnQPrH9WYeYrWhLTXDlNg</t>
  </si>
  <si>
    <t>김무뇌</t>
  </si>
  <si>
    <t>https://www.youtube.com/user/bulppak1</t>
  </si>
  <si>
    <t>https://www.youtube.com/channel/UCaITJUOzXJPVpSoymjQnVvA</t>
  </si>
  <si>
    <t>쩡글TV</t>
  </si>
  <si>
    <t>https://www.youtube.com/channel/UCt6W5vjDdplT7ND0HO7FDWg</t>
  </si>
  <si>
    <t>예니YENNY</t>
  </si>
  <si>
    <t>추천채널눌러드림</t>
  </si>
  <si>
    <t>Studio CLOVER/クロ?バ? animation OFFICIAL</t>
  </si>
  <si>
    <t>https://www.youtube.com/channel/UCWyoT0hraB9UTaPTzZ3YFJA</t>
  </si>
  <si>
    <t>꽃송</t>
  </si>
  <si>
    <t>https://www.youtube.com/channel/UCBZb4Efl7nTfoOGVp8quqlg</t>
  </si>
  <si>
    <t>사랑아놀자(Let's Play SARANG)</t>
  </si>
  <si>
    <t>PONGDANGMAN-퐁당맨</t>
  </si>
  <si>
    <t>https://www.youtube.com/channel/UCCvXMn-B3z2mntQzHM-inzQ</t>
  </si>
  <si>
    <t>제이크루콘텐츠</t>
  </si>
  <si>
    <t>https://www.youtube.com/channel/UCHHZb44iMoOhdu9AalRxGLg</t>
  </si>
  <si>
    <t>더잘난</t>
  </si>
  <si>
    <t>https://www.youtube.com/user/cheori72</t>
  </si>
  <si>
    <t>몽브셰 mongbche</t>
  </si>
  <si>
    <t>mongbche</t>
  </si>
  <si>
    <t>https://www.youtube.com/channel/UC0b67ofLV2_h3Aswgsr24bA</t>
  </si>
  <si>
    <t>Peris Kagiri</t>
  </si>
  <si>
    <t>my other channels :)</t>
  </si>
  <si>
    <t>baebaebae</t>
  </si>
  <si>
    <t>https://www.youtube.com/channel/UCI7fAn1uI6Hwgu015Nx2QRA</t>
  </si>
  <si>
    <t>League of Legends - Korea</t>
  </si>
  <si>
    <t>FAMILY</t>
  </si>
  <si>
    <t>KKONGJI &amp; Dr.CAT꽁지와 척척박사</t>
  </si>
  <si>
    <t>https://www.youtube.com/channel/UC1xyCaUhrdk_RHFAQ3CCGzg</t>
  </si>
  <si>
    <t>꽁지라방</t>
  </si>
  <si>
    <t>https://www.youtube.com/channel/UCk7LDdn4HthzSWlA3901MDQ</t>
  </si>
  <si>
    <t>추천채널!!</t>
  </si>
  <si>
    <t>DIngo Family</t>
  </si>
  <si>
    <t>lEtudel</t>
  </si>
  <si>
    <t>뻔펀</t>
  </si>
  <si>
    <t>SOONSIKI HAIR</t>
  </si>
  <si>
    <t>BARBERHAED BAEK SOONSIK</t>
  </si>
  <si>
    <t>https://www.youtube.com/channel/UCsprMnO81YR_rV2bz-1VyHg</t>
  </si>
  <si>
    <t>BOMBMME BARBERSHOP</t>
  </si>
  <si>
    <t>https://www.youtube.com/user/bombmme</t>
  </si>
  <si>
    <t>머리고민 x 에스크</t>
  </si>
  <si>
    <t>https://www.youtube.com/channel/UCVJXPb7Au_oNw1yvwW990Ow</t>
  </si>
  <si>
    <t>72초TV</t>
  </si>
  <si>
    <t>짤리기 전에 구독하세요</t>
  </si>
  <si>
    <t>dxyz</t>
  </si>
  <si>
    <t>https://www.youtube.com/channel/UCjHT_owIaVt1np-WYVMJyfQ</t>
  </si>
  <si>
    <t>72sec TV</t>
  </si>
  <si>
    <t>https://www.youtube.com/channel/UCkCGCSjuP8MjImBtbCRjH8Q</t>
  </si>
  <si>
    <t>프리모PRIMO</t>
  </si>
  <si>
    <t>프리모박총무</t>
  </si>
  <si>
    <t>https://www.youtube.com/channel/UCDRkShEHvwWMzdad_cMhzVg</t>
  </si>
  <si>
    <t>*강력추천*</t>
  </si>
  <si>
    <t>곰다비</t>
  </si>
  <si>
    <t>https://www.youtube.com/channel/UC-xvAYS29Fq3mTj5N0Xupgg</t>
  </si>
  <si>
    <t>STAR UCC</t>
  </si>
  <si>
    <t>wit008007</t>
  </si>
  <si>
    <t>HOZZAA2</t>
  </si>
  <si>
    <t>부미BoomiUnni</t>
  </si>
  <si>
    <t>ASMR Boomi 달콤한 꿀봄 식탁</t>
  </si>
  <si>
    <t>https://www.youtube.com/channel/UC803vE48dOyw9eBQO_T0EfQ</t>
  </si>
  <si>
    <t>시발낙지 추천 채널</t>
  </si>
  <si>
    <t>캐릭터 만드는 남자의 비밀노트</t>
  </si>
  <si>
    <t>https://www.youtube.com/channel/UCk4V2_K17lGnnreSBNuZnPA</t>
  </si>
  <si>
    <t>https://www.youtube.com/channel/UCyTQoMLiPfsRLHBJBtMXKYg</t>
  </si>
  <si>
    <t>nyanji냔지</t>
  </si>
  <si>
    <t># 리 - 리 - 리뷰어 #</t>
  </si>
  <si>
    <t>구채널타코게임</t>
  </si>
  <si>
    <t>https://www.youtube.com/channel/UCffVW1kG73xzMlv4EN314Ew</t>
  </si>
  <si>
    <t>타코리뷰</t>
  </si>
  <si>
    <t>https://www.youtube.com/channel/UCVes_P0Cc87L48_KvdyNX9w</t>
  </si>
  <si>
    <t>훈타민 Hoontamin</t>
  </si>
  <si>
    <t>꼬르미 Cormie</t>
  </si>
  <si>
    <t>https://www.youtube.com/channel/UCqENqX22l3X01ZAMW5F70rw</t>
  </si>
  <si>
    <t>nudobamnamoo's Diary and Crafts</t>
  </si>
  <si>
    <t>https://www.youtube.com/channel/UCEsb9kieDzg0-iq0bmGssxA</t>
  </si>
  <si>
    <t>황장수의 뉴스브리핑o</t>
  </si>
  <si>
    <t>코너  Korner</t>
  </si>
  <si>
    <t>jaewook's life재욱이의 삶</t>
  </si>
  <si>
    <t>https://www.youtube.com/channel/UCbsUqKF4FrTdPa0celm_m_w</t>
  </si>
  <si>
    <t>무명MooMyung</t>
  </si>
  <si>
    <t>https://www.youtube.com/channel/UCfb-VwwnkT722E7c9wQcNjw</t>
  </si>
  <si>
    <t>패밀리</t>
  </si>
  <si>
    <t>DeSLun workout데스런</t>
  </si>
  <si>
    <t>속풀이짬뽕알뜰세트</t>
  </si>
  <si>
    <t>아연이내사랑</t>
  </si>
  <si>
    <t>https://www.youtube.com/channel/UCz3kedZUbyBpnLSPYCQ741g</t>
  </si>
  <si>
    <t>https://www.youtube.com/channel/UCy-H-BPCHctNmUb80MeapvQ</t>
  </si>
  <si>
    <t>https://www.youtube.com/channel/UCFM_07Mxv6CglREk8qdkPaw</t>
  </si>
  <si>
    <t>치과의사 매직박</t>
  </si>
  <si>
    <t>https://www.youtube.com/channel/UCfalpOrZfJX6961cVEpO_-A</t>
  </si>
  <si>
    <t>https://www.youtube.com/user/imkiwin</t>
  </si>
  <si>
    <t>https://www.youtube.com/channel/UC0aKwoKNeqBaUwiEXmkQaGQ</t>
  </si>
  <si>
    <t>마스카</t>
  </si>
  <si>
    <t>https://www.youtube.com/user/bjmasca</t>
  </si>
  <si>
    <t>얍얍 TV</t>
  </si>
  <si>
    <t>https://www.youtube.com/channel/UCnb4EuP3C0dxeika3b-bnXA</t>
  </si>
  <si>
    <t>https://www.youtube.com/channel/UCRmstH7h-AZpmkBoTa6QoVw</t>
  </si>
  <si>
    <t>식빵월드</t>
  </si>
  <si>
    <t>https://www.youtube.com/channel/UC2IQrKsK1f-cqL--LNBNOrw</t>
  </si>
  <si>
    <t>Arisha아리샤약국</t>
  </si>
  <si>
    <t>팀 유니버스</t>
  </si>
  <si>
    <t>https://www.youtube.com/user/bokyemtv</t>
  </si>
  <si>
    <t>https://www.youtube.com/user/AngrySmiile</t>
  </si>
  <si>
    <t>woon sa</t>
  </si>
  <si>
    <t>https://www.youtube.com/user/UNSA1018</t>
  </si>
  <si>
    <t>https://www.youtube.com/channel/UCUbOogiD-4PKDqaJfSOTC0g</t>
  </si>
  <si>
    <t>https://www.youtube.com/user/feellikefeel</t>
  </si>
  <si>
    <t>John Sandwich</t>
  </si>
  <si>
    <t>https://www.youtube.com/channel/UC9aYv-TebxoXw8Isi3MEGdg</t>
  </si>
  <si>
    <t>https://www.youtube.com/channel/UCD4_2dTl0ORuzuv75tDom_g</t>
  </si>
  <si>
    <t>책그림</t>
  </si>
  <si>
    <t>여행에미치다</t>
  </si>
  <si>
    <t>https://www.youtube.com/user/yootruebeutyroom</t>
  </si>
  <si>
    <t>Army Unnie</t>
  </si>
  <si>
    <t>레이디액션</t>
  </si>
  <si>
    <t>수잔이가 좋아하는...ㅎ-ㅎ</t>
  </si>
  <si>
    <t>https://www.youtube.com/channel/UCM1tYV4JD19npVJTeGMmD8Q</t>
  </si>
  <si>
    <t>https://www.youtube.com/channel/UCvkmzO8z5LACEW7iNwTiJRA</t>
  </si>
  <si>
    <t>ShanTokki</t>
  </si>
  <si>
    <t>똥튜브[BJ은똥]</t>
  </si>
  <si>
    <t>https://www.youtube.com/channel/UCmGNU9Tpzw-GhG3yYq4kndQ</t>
  </si>
  <si>
    <t>한유주</t>
  </si>
  <si>
    <t>https://www.youtube.com/channel/UCf6XF-nvz4vPRe7U-muwZPw</t>
  </si>
  <si>
    <t>해솔 [귤튜브]</t>
  </si>
  <si>
    <t>https://www.youtube.com/channel/UC7k1SyOX9APWPVb2VfrsyJw</t>
  </si>
  <si>
    <t>하나보노가 추천해요</t>
  </si>
  <si>
    <t>Milkiss밀키스</t>
  </si>
  <si>
    <t>https://www.youtube.com/channel/UCjPPt4BgPN8IlRxLqemU6CA</t>
  </si>
  <si>
    <t>프롬핸fromhaen</t>
  </si>
  <si>
    <t>https://www.youtube.com/channel/UC0W9ygGSuD2K1ePoyCFBj9g</t>
  </si>
  <si>
    <t>Miss Korea코리아가씨</t>
  </si>
  <si>
    <t>https://www.youtube.com/channel/UCLDp91Vziq8_V5bdQaT8eoA</t>
  </si>
  <si>
    <t>HANABONO de COREA</t>
  </si>
  <si>
    <t>https://www.youtube.com/channel/UCC_HirkSJf2YSZQybPNpA2Q</t>
  </si>
  <si>
    <t>https://www.youtube.com/channel/UC9JlObZnbOirT4_iyPGrdcw</t>
  </si>
  <si>
    <t>0hmyschool</t>
  </si>
  <si>
    <t>IRIDESCENCE Official</t>
  </si>
  <si>
    <t>푸르미르</t>
  </si>
  <si>
    <t>b^^d</t>
  </si>
  <si>
    <t>Kihwan</t>
  </si>
  <si>
    <t>https://www.youtube.com/channel/UCGOeFsGNUIUTUm8xjaERSGw</t>
  </si>
  <si>
    <t>♥사랑해요♥</t>
  </si>
  <si>
    <t>베리가 좋아용♥</t>
  </si>
  <si>
    <t>Hello! Flora</t>
  </si>
  <si>
    <t>웁TV</t>
  </si>
  <si>
    <t>IMP_Red</t>
  </si>
  <si>
    <t>개리유튜브</t>
  </si>
  <si>
    <t>하얀손 White hand</t>
  </si>
  <si>
    <t>모아요</t>
  </si>
  <si>
    <t>추천 채널이라네</t>
  </si>
  <si>
    <t>모아재</t>
  </si>
  <si>
    <t>https://www.youtube.com/channel/UCjKyuJBakExSXrXJqTXyBtg</t>
  </si>
  <si>
    <t>채널 명예훈장</t>
  </si>
  <si>
    <t>온스테이지ONSTAGE</t>
  </si>
  <si>
    <t>범프리카</t>
  </si>
  <si>
    <t>PLAYERUNKNOWN'S BATTLEGROUNDS</t>
  </si>
  <si>
    <t>배틀그라운드 ? PLAYERUNKNOWN'S BATTLEGROUNDS</t>
  </si>
  <si>
    <t>https://www.youtube.com/channel/UCms8Ge7H1ZGgw6nV94fUhUQ</t>
  </si>
  <si>
    <t>타운홀 패밀리 - TownHall Family Clan</t>
  </si>
  <si>
    <t>https://www.youtube.com/channel/UCeZ3nqMVrav2Lf0-a3r2Qtw</t>
  </si>
  <si>
    <t>스탠마시</t>
  </si>
  <si>
    <t>https://www.youtube.com/channel/UCkfypVGqj_HEulDi96hcqyA</t>
  </si>
  <si>
    <t>풍미 클래시오브클랜</t>
  </si>
  <si>
    <t>https://www.youtube.com/user/poongme</t>
  </si>
  <si>
    <t>https://www.youtube.com/user/TheRainerTV</t>
  </si>
  <si>
    <t>발할라의 전당</t>
  </si>
  <si>
    <t>https://www.youtube.com/channel/UCN3kIsmFrAH7yJVezMxrQ3w</t>
  </si>
  <si>
    <t>최고기 채널</t>
  </si>
  <si>
    <t>혜인HEYNEE 's showindow</t>
  </si>
  <si>
    <t>itsjinakim</t>
  </si>
  <si>
    <t>뉴이TV</t>
  </si>
  <si>
    <t>플레이어스컷 멤버</t>
  </si>
  <si>
    <t>눈담이TV</t>
  </si>
  <si>
    <t>https://www.youtube.com/channel/UCHr6xbTgV_rg-jXfYquql_g</t>
  </si>
  <si>
    <t>https://www.youtube.com/channel/UCg8T34kUjpFcIyHRju2U7Ew</t>
  </si>
  <si>
    <t>https://www.youtube.com/user/PlayersCutTV</t>
  </si>
  <si>
    <t>ITcut</t>
  </si>
  <si>
    <t>https://www.youtube.com/channel/UCay14rEMUrAvd2JjgeIUnlA</t>
  </si>
  <si>
    <t>관찰남</t>
  </si>
  <si>
    <t>도서관고양이</t>
  </si>
  <si>
    <t>https://www.youtube.com/user/SSeon15</t>
  </si>
  <si>
    <t>캣언니유햄</t>
  </si>
  <si>
    <t>https://www.youtube.com/channel/UCmoMUWwvOZaIiRcka_B7WWA</t>
  </si>
  <si>
    <t>SKY Cat</t>
  </si>
  <si>
    <t>https://www.youtube.com/channel/UCm1PozHgHee-iVMYVRyAtZg</t>
  </si>
  <si>
    <t>22똥괭이네</t>
  </si>
  <si>
    <t>https://www.youtube.com/channel/UCYaBl0gtXV_3sHW4bQjq0hA</t>
  </si>
  <si>
    <t>유하다요</t>
  </si>
  <si>
    <t>♥♥♥모리패밀리♥♥♥</t>
  </si>
  <si>
    <t>日本語の森</t>
  </si>
  <si>
    <t>https://www.youtube.com/user/freejapaneselessons3</t>
  </si>
  <si>
    <t>D?ng Mori</t>
  </si>
  <si>
    <t>https://www.youtube.com/user/moridung</t>
  </si>
  <si>
    <t>Michelle Hendra</t>
  </si>
  <si>
    <t>THEM FAVE ONES!</t>
  </si>
  <si>
    <t>Claradevi</t>
  </si>
  <si>
    <t>https://www.youtube.com/channel/UC40BW_JPI9V3uUVYkf-y1wQ</t>
  </si>
  <si>
    <t>Catherine Sumitri</t>
  </si>
  <si>
    <t>https://www.youtube.com/channel/UClvdESHrXpz783DHee0VJGA</t>
  </si>
  <si>
    <t>AVENU Indonesia</t>
  </si>
  <si>
    <t>https://www.youtube.com/channel/UCR_YyT37xZGrGXJK409-FIg</t>
  </si>
  <si>
    <t>https://www.youtube.com/user/sunnydahye</t>
  </si>
  <si>
    <t>Anna Akana</t>
  </si>
  <si>
    <t>https://www.youtube.com/user/AnnaAkana</t>
  </si>
  <si>
    <t>Keun Woo Park</t>
  </si>
  <si>
    <t>https://www.youtube.com/channel/UCLt4JhT5SBB05eW_34dEz8g</t>
  </si>
  <si>
    <t>Ria SW</t>
  </si>
  <si>
    <t>https://www.youtube.com/user/riasukmawijaya</t>
  </si>
  <si>
    <t>Jun Chef</t>
  </si>
  <si>
    <t>https://www.youtube.com/channel/UCQy1SficDjieM2TsmKqbbFg</t>
  </si>
  <si>
    <t>고효주HyojooKo</t>
  </si>
  <si>
    <t>SoNE1</t>
  </si>
  <si>
    <t>Check out these channels!</t>
  </si>
  <si>
    <t>SoNE1 on 1</t>
  </si>
  <si>
    <t>https://www.youtube.com/channel/UC2_bGNLg2W0ak4AmvlvacBQ</t>
  </si>
  <si>
    <t>Alex Fisher-Wagner</t>
  </si>
  <si>
    <t>https://www.youtube.com/user/dsafaethg</t>
  </si>
  <si>
    <t>Savislook</t>
  </si>
  <si>
    <t>리틀팍스</t>
  </si>
  <si>
    <t>리틀팍스 중국어</t>
  </si>
  <si>
    <t>https://www.youtube.com/channel/UCipQJmg3yqouy6MRtPv_0Bg</t>
  </si>
  <si>
    <t>♥ 부녀회</t>
  </si>
  <si>
    <t>https://www.youtube.com/channel/UC-jHB5e-6LF-yz0kMCTZWdg</t>
  </si>
  <si>
    <t>연초봄</t>
  </si>
  <si>
    <t>https://www.youtube.com/channel/UC58TCOXu5TJzwfrIsK8h6kA</t>
  </si>
  <si>
    <t>불사조</t>
  </si>
  <si>
    <t>깝도이</t>
  </si>
  <si>
    <t>추천합니다!</t>
  </si>
  <si>
    <t>ArtShot</t>
  </si>
  <si>
    <t>https://www.youtube.com/channel/UC74U1RsUZw96XIb9jIRlh1g</t>
  </si>
  <si>
    <t>이수근 채널</t>
  </si>
  <si>
    <t>https://www.youtube.com/channel/UCxPtZG-Ou0v1hsUzXXu2Jsg</t>
  </si>
  <si>
    <t>레너드 LEONERD</t>
  </si>
  <si>
    <t>https://www.youtube.com/channel/UCMSDWzege624oV5JTkk58nQ</t>
  </si>
  <si>
    <t>https://www.youtube.com/channel/UC9Qsk7A_dVWZc6l1FRS8amQ</t>
  </si>
  <si>
    <t>https://www.youtube.com/user/adrenallingb</t>
  </si>
  <si>
    <t>Kennie J.D.</t>
  </si>
  <si>
    <t>You Should Check Out:</t>
  </si>
  <si>
    <t>Raki Wright</t>
  </si>
  <si>
    <t>https://www.youtube.com/channel/UCr3TMfB8D6v5tJtTMgrmZvw</t>
  </si>
  <si>
    <t>YO' HOMEGIRL</t>
  </si>
  <si>
    <t>https://www.youtube.com/channel/UCgIw1ct7zkdXY65gBCXfWAQ</t>
  </si>
  <si>
    <t>MissDarcei</t>
  </si>
  <si>
    <t>https://www.youtube.com/user/MissDarcei</t>
  </si>
  <si>
    <t>KENNIE</t>
  </si>
  <si>
    <t>https://www.youtube.com/channel/UCRcJdM6tib64n__bzEhnmfw</t>
  </si>
  <si>
    <t>MissElectraheart</t>
  </si>
  <si>
    <t>https://www.youtube.com/user/MissElectraheart</t>
  </si>
  <si>
    <t>Sonia Leslie</t>
  </si>
  <si>
    <t>https://www.youtube.com/user/fastmelodicc</t>
  </si>
  <si>
    <t>MilesJaiProductions</t>
  </si>
  <si>
    <t>https://www.youtube.com/user/MilesJaiProductions</t>
  </si>
  <si>
    <t>냠녀 NyamNyeo</t>
  </si>
  <si>
    <t>https://www.youtube.com/channel/UCQWa6Y91rxdIkhqVSTbCu_Q</t>
  </si>
  <si>
    <t>Celia Leslie</t>
  </si>
  <si>
    <t>https://www.youtube.com/channel/UC_3URNNl3gklnz8NplLQcow</t>
  </si>
  <si>
    <t>Timaloveslemons</t>
  </si>
  <si>
    <t>https://www.youtube.com/user/timaloveslemons</t>
  </si>
  <si>
    <t>브리VREE</t>
  </si>
  <si>
    <t>Seoul Mafia</t>
  </si>
  <si>
    <t>미디어몽구</t>
  </si>
  <si>
    <t>미디어몽구 추천채널</t>
  </si>
  <si>
    <t>newstapa</t>
  </si>
  <si>
    <t>https://www.youtube.com/user/newstapa</t>
  </si>
  <si>
    <t>세월호 유가족방송 416 TV</t>
  </si>
  <si>
    <t>https://www.youtube.com/user/Remember0416</t>
  </si>
  <si>
    <t># Ch.ZBK COLONY #</t>
  </si>
  <si>
    <t>https://www.youtube.com/channel/UCQ7DWu2zgDMpKql2LulNHMw</t>
  </si>
  <si>
    <t>Kimi 키미</t>
  </si>
  <si>
    <t>Kimi ASMR</t>
  </si>
  <si>
    <t>https://www.youtube.com/channel/UCVKX8ZQK5stkmpIBy9fWUhg</t>
  </si>
  <si>
    <t>https://www.youtube.com/channel/UCl1XENGI2x5vRCnAESPPmcQ</t>
  </si>
  <si>
    <t>에스더튜브</t>
  </si>
  <si>
    <t>https://www.youtube.com/channel/UCRhwkZvKMfbMJz7TNuv_Lzg</t>
  </si>
  <si>
    <t>Bodeum official</t>
  </si>
  <si>
    <t>강형욱</t>
  </si>
  <si>
    <t>https://www.youtube.com/user/MrHunterKang</t>
  </si>
  <si>
    <t>plus</t>
  </si>
  <si>
    <t>GO!ME가자미</t>
  </si>
  <si>
    <t>https://www.youtube.com/user/kindes731</t>
  </si>
  <si>
    <t>푸른 [ Pureun ]</t>
  </si>
  <si>
    <t>저의 다른 채널! / MY Other Channel!</t>
  </si>
  <si>
    <t>푸른의 하루 [ Pureun YouTube ]</t>
  </si>
  <si>
    <t>https://www.youtube.com/channel/UCblBSy_Ihle0lCfTsTPvmrQ</t>
  </si>
  <si>
    <t>달파파TV</t>
  </si>
  <si>
    <t>연고티비</t>
  </si>
  <si>
    <t>YOUNIV CAMPUS</t>
  </si>
  <si>
    <t>입시덕후</t>
  </si>
  <si>
    <t>https://www.youtube.com/channel/UCPvwqht-XvcbbaUavs53ejg</t>
  </si>
  <si>
    <t>유니브월드</t>
  </si>
  <si>
    <t>https://www.youtube.com/channel/UCSvQJiTYECOrw-AYOr4yzqA</t>
  </si>
  <si>
    <t>유니크</t>
  </si>
  <si>
    <t>https://www.youtube.com/channel/UC65AU1sMCsD2xbEhxZ2_kfQ</t>
  </si>
  <si>
    <t>고니</t>
  </si>
  <si>
    <t>https://www.youtube.com/channel/UCxxjlAfXAnli6Cdv2Qi8afA</t>
  </si>
  <si>
    <t>https://www.youtube.com/channel/UCXvF2D79jEcO-gl5fJweqmA</t>
  </si>
  <si>
    <t>https://www.youtube.com/channel/UCsTbc9ZmxgdzZM-8q-b6yug</t>
  </si>
  <si>
    <t>https://www.youtube.com/channel/UC8crDshuTrsK1gTD4O28QeQ</t>
  </si>
  <si>
    <t>https://www.youtube.com/channel/UC-QkvVA4uPl0ol0u1mrahjw</t>
  </si>
  <si>
    <t>Grab the Guitar</t>
  </si>
  <si>
    <t>배틀토이Battle Toy</t>
  </si>
  <si>
    <t>Kids Art 키즈 아트</t>
  </si>
  <si>
    <t>https://www.youtube.com/channel/UCpfY3rf_vaW6UQ2hGlqGhIQ</t>
  </si>
  <si>
    <t>More Riley</t>
  </si>
  <si>
    <t>https://www.youtube.com/channel/UChZONsAL6V-KFJv6Uwfe5MA</t>
  </si>
  <si>
    <t>리얼스토리TV</t>
  </si>
  <si>
    <t>두치와뿌꾸</t>
  </si>
  <si>
    <t>DORI TORI</t>
  </si>
  <si>
    <t>https://www.youtube.com/channel/UCOALbIZzfvdbJs54MKY6UAQ</t>
  </si>
  <si>
    <t>해군수달</t>
  </si>
  <si>
    <t>건방진 로이</t>
  </si>
  <si>
    <t>https://www.youtube.com/channel/UCP7dhHUuabz3WF8jJUFQRpw</t>
  </si>
  <si>
    <t>nocutv</t>
  </si>
  <si>
    <t>Nocut V</t>
  </si>
  <si>
    <t>https://www.youtube.com/user/NocutV</t>
  </si>
  <si>
    <t>메이플 못하는 애들</t>
  </si>
  <si>
    <t>https://www.youtube.com/channel/UCjcav_rVdhtqqMGlPkrdRRw</t>
  </si>
  <si>
    <t>최마리 CHOI-MARI</t>
  </si>
  <si>
    <t>Suzevi ASMR</t>
  </si>
  <si>
    <t>수제비의 재채기</t>
  </si>
  <si>
    <t>https://www.youtube.com/channel/UCGgOdm-0PDi4P2_o-G9IzMQ</t>
  </si>
  <si>
    <t>Healing우현진</t>
  </si>
  <si>
    <t>찌훈유튜브</t>
  </si>
  <si>
    <t>Hanbyul</t>
  </si>
  <si>
    <t>https://www.youtube.com/channel/UC9gW47NqzI1x7e8qsflvUUw</t>
  </si>
  <si>
    <t>이영호FlaSh</t>
  </si>
  <si>
    <t>LADIES CODE</t>
  </si>
  <si>
    <t>Encyclopedia</t>
  </si>
  <si>
    <t>https://www.youtube.com/channel/UC0FoiYcEVdj35xldaBAUzVA</t>
  </si>
  <si>
    <t>demasian</t>
  </si>
  <si>
    <t>https://www.youtube.com/channel/UCHJViTU0s4R-h8-SddRt_pg</t>
  </si>
  <si>
    <t>미디어텍</t>
  </si>
  <si>
    <t>Funny LAB</t>
  </si>
  <si>
    <t>https://www.youtube.com/channel/UC6C4w8KpLMR8L4FJE37n8ag</t>
  </si>
  <si>
    <t>Funny TOY</t>
  </si>
  <si>
    <t>https://www.youtube.com/channel/UCwQMsDyCUVT2leud6e9ihdQ</t>
  </si>
  <si>
    <t>Mr.아재</t>
  </si>
  <si>
    <t>Mr.아재네 일상</t>
  </si>
  <si>
    <t>https://www.youtube.com/channel/UCiSIug17NjYeZILkfItVNPw</t>
  </si>
  <si>
    <t>??????</t>
  </si>
  <si>
    <t>TV영원씨</t>
  </si>
  <si>
    <t>오조</t>
  </si>
  <si>
    <t>NamooHana나무하나</t>
  </si>
  <si>
    <t>음악</t>
  </si>
  <si>
    <t>double flame</t>
  </si>
  <si>
    <t>https://www.youtube.com/user/dflame5114</t>
  </si>
  <si>
    <t>Gandhi</t>
  </si>
  <si>
    <t>https://www.youtube.com/channel/UCArtvrlTqYbUwjueBUtYDDQ</t>
  </si>
  <si>
    <t>로즈마리Rose Marry</t>
  </si>
  <si>
    <t>https://www.youtube.com/channel/UCVTYdLGxuq3Gm3vRed-gTCQ</t>
  </si>
  <si>
    <t>쉐리</t>
  </si>
  <si>
    <t>JUCY(쥬씨)</t>
  </si>
  <si>
    <t>밤하느리 공작소</t>
  </si>
  <si>
    <t>https://www.youtube.com/channel/UCTzBZMIdF1XRheaUp_FETJQ</t>
  </si>
  <si>
    <t>https://www.youtube.com/channel/UC-IYpdOqjkER7B6cnChwlhA</t>
  </si>
  <si>
    <t>PURE.D퓨어디</t>
  </si>
  <si>
    <t>추천</t>
  </si>
  <si>
    <t>https://www.youtube.com/channel/UCBCY00Ox6Cins0oRwSLqNGA</t>
  </si>
  <si>
    <t>sam Kim 샘킴</t>
  </si>
  <si>
    <t>https://www.youtube.com/channel/UCnSpPvGFOkfsokQYjW_LL2w</t>
  </si>
  <si>
    <t>https://www.youtube.com/channel/UCa56qkMvVvq1IMn4xbXaKEA</t>
  </si>
  <si>
    <t>꽃자</t>
  </si>
  <si>
    <t>레전드히어로 삼국전</t>
  </si>
  <si>
    <t>자매 채널</t>
  </si>
  <si>
    <t>개급사회</t>
  </si>
  <si>
    <t>https://www.youtube.com/channel/UC-lf6SVYDe70uzQn4S_ruzQ</t>
  </si>
  <si>
    <t>타오르지마 버스터</t>
  </si>
  <si>
    <t>https://www.youtube.com/channel/UCDQLgP4w-yZiEKIscZJ5edA</t>
  </si>
  <si>
    <t>비트몬스터 Beat Monsters</t>
  </si>
  <si>
    <t>https://www.youtube.com/channel/UCVGFFI_9_jiWOwiKaA9v5UA</t>
  </si>
  <si>
    <t>Coloringlish</t>
  </si>
  <si>
    <t>https://www.youtube.com/channel/UCGgRe7Im2l63FOjYZXuHGgw</t>
  </si>
  <si>
    <t>Canales Jocosos</t>
  </si>
  <si>
    <t>More Double Trouble</t>
  </si>
  <si>
    <t>https://www.youtube.com/channel/UC36ftWE-qycexqe6h5vXzPA</t>
  </si>
  <si>
    <t>DaleCorea</t>
  </si>
  <si>
    <t>https://www.youtube.com/channel/UCctqpGhFL314yMlYEQ-FHWg</t>
  </si>
  <si>
    <t>TheStory더스토리</t>
  </si>
  <si>
    <t>Sideshow Collectibles</t>
  </si>
  <si>
    <t>https://www.youtube.com/user/SideshowCollecting</t>
  </si>
  <si>
    <t>IGN</t>
  </si>
  <si>
    <t>https://www.youtube.com/user/IGNentertainment</t>
  </si>
  <si>
    <t>Barbie</t>
  </si>
  <si>
    <t>https://www.youtube.com/user/barbie</t>
  </si>
  <si>
    <t>バンダイ公式チャンネル</t>
  </si>
  <si>
    <t>https://www.youtube.com/user/BandaiJP</t>
  </si>
  <si>
    <t>Disney</t>
  </si>
  <si>
    <t>https://www.youtube.com/user/disneysshows</t>
  </si>
  <si>
    <t>LEGO</t>
  </si>
  <si>
    <t>https://www.youtube.com/user/LEGO</t>
  </si>
  <si>
    <t>Dalmiin Baking Studio 달미인베이킹스튜디오</t>
  </si>
  <si>
    <t>Estrella Coreana</t>
  </si>
  <si>
    <t>프로동네야구 PDB</t>
  </si>
  <si>
    <t>야구 좋아하신다면 강추</t>
  </si>
  <si>
    <t>썩코치의 야구쑈</t>
  </si>
  <si>
    <t>https://www.youtube.com/channel/UCTXfm-TklNz00whIil7pJog</t>
  </si>
  <si>
    <t>아저씨 야구해요?</t>
  </si>
  <si>
    <t>https://www.youtube.com/channel/UCS4_jrbiSsUlakw4lJDcYmA</t>
  </si>
  <si>
    <t>DKTV Daniel</t>
  </si>
  <si>
    <t>https://www.youtube.com/channel/UCZeHMSqeusVpF1hBOtnxIoA</t>
  </si>
  <si>
    <t>Ood 오드</t>
  </si>
  <si>
    <t>Golf with Aimee</t>
  </si>
  <si>
    <t>Eclipse K-pop Dance - 이클립스 안무커버팀</t>
  </si>
  <si>
    <t>Miggy Smallz</t>
  </si>
  <si>
    <t>https://www.youtube.com/channel/UC5XWNylwy4efFufjMYqcglw</t>
  </si>
  <si>
    <t>-</t>
  </si>
  <si>
    <t>게임즈369랑께</t>
  </si>
  <si>
    <t>https://www.youtube.com/channel/UCzT706Wp5k-783h0NV9yeCw</t>
  </si>
  <si>
    <t>승재</t>
  </si>
  <si>
    <t>https://www.youtube.com/channel/UCxObxEW90N7ayR9KUQtEMbA</t>
  </si>
  <si>
    <t>승찬</t>
  </si>
  <si>
    <t>https://www.youtube.com/channel/UCklbRrmqL40rbqoi8i675pw</t>
  </si>
  <si>
    <t>정재영</t>
  </si>
  <si>
    <t>장파의게임채널</t>
  </si>
  <si>
    <t>사랑Sarang</t>
  </si>
  <si>
    <t>이니스프리(innisfree)</t>
  </si>
  <si>
    <t>Project SH</t>
  </si>
  <si>
    <t>News-Ade</t>
  </si>
  <si>
    <t>BBokgu</t>
  </si>
  <si>
    <t>https://www.youtube.com/channel/UCj6xQF-eSvoziazKFRqbJsA</t>
  </si>
  <si>
    <t>파뿌리</t>
  </si>
  <si>
    <t>비닐진렬</t>
  </si>
  <si>
    <t>https://www.youtube.com/channel/UCU2ehngy73XTjNpsTkpSoYQ</t>
  </si>
  <si>
    <t>자몽티비</t>
  </si>
  <si>
    <t>PRIME DANCE STUDIO</t>
  </si>
  <si>
    <t>곰곰곰</t>
  </si>
  <si>
    <t>Eraing ASMR</t>
  </si>
  <si>
    <t>이라잉이랑 With Eraing</t>
  </si>
  <si>
    <t>https://www.youtube.com/channel/UCp9podMcVFozvU-ajEC7eNg</t>
  </si>
  <si>
    <t>아빠킹의 추천 채널!</t>
  </si>
  <si>
    <t>https://www.youtube.com/user/YangJeongHoon</t>
  </si>
  <si>
    <t>정의아재</t>
  </si>
  <si>
    <t>https://www.youtube.com/channel/UCa8jXXTjgus3NkE3OSCpP4A</t>
  </si>
  <si>
    <t>폴탄</t>
  </si>
  <si>
    <t>https://www.youtube.com/channel/UCLQjlGRaJSUsxUA13AtBS0w</t>
  </si>
  <si>
    <t>아구 TV</t>
  </si>
  <si>
    <t>https://www.youtube.com/channel/UCAGUSx1hbPKDqzBZH7bTjiA</t>
  </si>
  <si>
    <t>https://www.youtube.com/channel/UCQLfdihF1WwbuVcgJq6x6Iw</t>
  </si>
  <si>
    <t>Redtea 홍차 twitch</t>
  </si>
  <si>
    <t>https://www.youtube.com/channel/UCHDCGDooQtHQvAuE20axnzQ</t>
  </si>
  <si>
    <t>피유TV</t>
  </si>
  <si>
    <t>https://www.youtube.com/channel/UCcKITUR4mDL0BSugm4nn66w</t>
  </si>
  <si>
    <t>PANK팬케이</t>
  </si>
  <si>
    <t>CHAESO 채소</t>
  </si>
  <si>
    <t>패션TV쩡대</t>
  </si>
  <si>
    <t>쩡대의 패션TV 풀버전</t>
  </si>
  <si>
    <t>https://www.youtube.com/channel/UCSKTlYFfU2bJjP5iQW0mZgA</t>
  </si>
  <si>
    <t>랭킹스쿨 Ranking School</t>
  </si>
  <si>
    <t>3분의 즐거움</t>
  </si>
  <si>
    <t>https://www.youtube.com/channel/UC4VJugLQBAZM8pRnO1Vu_HA</t>
  </si>
  <si>
    <t>시바견곰이탱이</t>
  </si>
  <si>
    <t>TheGsd</t>
  </si>
  <si>
    <t>오늘의 매드무비 - 오매형</t>
  </si>
  <si>
    <t>GoAleFootball</t>
  </si>
  <si>
    <t>황인식</t>
  </si>
  <si>
    <t>정배우JungTube</t>
  </si>
  <si>
    <t>배모띠하고 스고이한 채널</t>
  </si>
  <si>
    <t>정배우스트리밍</t>
  </si>
  <si>
    <t>https://www.youtube.com/channel/UCKIQF-rr4qS7zwNmfkYj_dQ</t>
  </si>
  <si>
    <t>여기도 구독해주세요★</t>
  </si>
  <si>
    <t>https://www.youtube.com/channel/UC_kMmFcxCCMa1alqdOPn2hg</t>
  </si>
  <si>
    <t>박가린</t>
  </si>
  <si>
    <t>https://www.youtube.com/channel/UC1NLUzgZaBOo050WuQE80eA</t>
  </si>
  <si>
    <t>https://www.youtube.com/channel/UC9vz3TBChrJmYbzUo-rqfSg</t>
  </si>
  <si>
    <t>춤추는선진이</t>
  </si>
  <si>
    <t>조갑제TV</t>
  </si>
  <si>
    <t>Ariana Bonita 아리아나 보니따</t>
  </si>
  <si>
    <t>PLAYUS</t>
  </si>
  <si>
    <t>PLAYUS YEBEEN</t>
  </si>
  <si>
    <t>https://www.youtube.com/channel/UCyna9S2sITIt0cjZLNynF2w</t>
  </si>
  <si>
    <t>YURI of PLAYUS</t>
  </si>
  <si>
    <t>https://www.youtube.com/channel/UCznBcz9g8LV0-M4ME818PTA</t>
  </si>
  <si>
    <t>SOBIN OF PLAYUS</t>
  </si>
  <si>
    <t>https://www.youtube.com/channel/UCFwh9DA4N3uPMzA9PHp8A2g</t>
  </si>
  <si>
    <t>BJ이슬이</t>
  </si>
  <si>
    <t>J.Y. Park</t>
  </si>
  <si>
    <t>설명요정부마</t>
  </si>
  <si>
    <t>집 팔아 화장품 사는 깡나</t>
  </si>
  <si>
    <t>아틀란티스</t>
  </si>
  <si>
    <t>TV브릭키</t>
  </si>
  <si>
    <t>https://www.youtube.com/channel/UC5GGGj_QmUaeRlhMnCq7pzQ</t>
  </si>
  <si>
    <t>남생</t>
  </si>
  <si>
    <t>https://www.youtube.com/channel/UCiA02D6AOuklZeddEFkcF7w</t>
  </si>
  <si>
    <t>카엔 KaEn</t>
  </si>
  <si>
    <t>https://www.youtube.com/channel/UCpnve2xDI06bf12V8tMcnhQ</t>
  </si>
  <si>
    <t>세랑_Se Rang</t>
  </si>
  <si>
    <t>https://www.youtube.com/channel/UCyEfasV3-rbnmI0aGnxZ9HA</t>
  </si>
  <si>
    <t>조굴</t>
  </si>
  <si>
    <t>https://www.youtube.com/channel/UCjwNj6bf_QOsjTJNASzzAMQ</t>
  </si>
  <si>
    <t>TV벵골</t>
  </si>
  <si>
    <t>벵골 패밀리</t>
  </si>
  <si>
    <t>벵골 냥코만채널</t>
  </si>
  <si>
    <t>https://www.youtube.com/channel/UCqLXkjDbeZJL9oKBQA5zmFA</t>
  </si>
  <si>
    <t>벵골 레인저스</t>
  </si>
  <si>
    <t>https://www.youtube.com/channel/UCWU4BkfYo2IXS3hhPrirw3g</t>
  </si>
  <si>
    <t>인승</t>
  </si>
  <si>
    <t>https://www.youtube.com/channel/UC4l7QAI_FA2jXVi1daVhweQ</t>
  </si>
  <si>
    <t>주전자유튜브</t>
  </si>
  <si>
    <t>https://www.youtube.com/channel/UCrt29jlrYwtHWE3PwgR242g</t>
  </si>
  <si>
    <t>JD잔디</t>
  </si>
  <si>
    <t>https://www.youtube.com/channel/UCmS07c1FVMN1mkJ8kGr2DRg</t>
  </si>
  <si>
    <t>YouTube정적가든</t>
  </si>
  <si>
    <t>https://www.youtube.com/channel/UCEQN_C64kKzLGCCLWuAqEAg</t>
  </si>
  <si>
    <t>GJN겜즐남</t>
  </si>
  <si>
    <t>https://www.youtube.com/channel/UCrlcUdt6V_xpO3zTANMdv1Q</t>
  </si>
  <si>
    <t>[bj민성]민짱테레비</t>
  </si>
  <si>
    <t>겜덕봄</t>
  </si>
  <si>
    <t>https://www.youtube.com/channel/UCdYUxOL-VQ7vPLYBNB6Vh3g</t>
  </si>
  <si>
    <t>。루우</t>
  </si>
  <si>
    <t>https://www.youtube.com/channel/UCAwOvi6ssOGtvH6Z6wJ2VTw</t>
  </si>
  <si>
    <t>Leeah Music</t>
  </si>
  <si>
    <t>https://www.youtube.com/channel/UCfGXIh8kTUDobvQZPB1foag</t>
  </si>
  <si>
    <t>ME IN</t>
  </si>
  <si>
    <t>https://www.youtube.com/channel/UChwF1E3LhJxkw-DxF7URv3Q</t>
  </si>
  <si>
    <t>https://www.youtube.com/channel/UC_waGdcNiCWTv1GG9OvE23A</t>
  </si>
  <si>
    <t>뼝아리</t>
  </si>
  <si>
    <t>https://www.youtube.com/channel/UCX3URL9HUFf8qtceeEIgqYg</t>
  </si>
  <si>
    <t>osaka style</t>
  </si>
  <si>
    <t>https://www.youtube.com/channel/UCqfiARdhce-2ZisU1BerWXA</t>
  </si>
  <si>
    <t>홍성오빠</t>
  </si>
  <si>
    <t>Luna's Alphabet루나의 알파벳</t>
  </si>
  <si>
    <t>SMTOWN</t>
  </si>
  <si>
    <t>https://www.youtube.com/user/SMTOWN</t>
  </si>
  <si>
    <t>Bryan Tan</t>
  </si>
  <si>
    <t>Kruise</t>
  </si>
  <si>
    <t>Josh Binder</t>
  </si>
  <si>
    <t>50 Shades of Great</t>
  </si>
  <si>
    <t>GEN180</t>
  </si>
  <si>
    <t>https://www.youtube.com/channel/UCol7wQY56PeVvBSTW27lNKw</t>
  </si>
  <si>
    <t>AKB4R</t>
  </si>
  <si>
    <t>https://www.youtube.com/channel/UCa-Sc1fDC0h9NehMLPoxbEQ</t>
  </si>
  <si>
    <t>Joy Michelle Photography</t>
  </si>
  <si>
    <t>https://www.youtube.com/channel/UC-Ou6jRKxcjMrVMxWxLO_fQ</t>
  </si>
  <si>
    <t>sohh5</t>
  </si>
  <si>
    <t>OGN</t>
  </si>
  <si>
    <t>https://www.youtube.com/user/TVOngamenet</t>
  </si>
  <si>
    <t>OGN GLOBAL</t>
  </si>
  <si>
    <t>https://www.youtube.com/user/ognglobal</t>
  </si>
  <si>
    <t>https://www.youtube.com/user/MrJANGPA</t>
  </si>
  <si>
    <t>https://www.youtube.com/user/ghkswjd1313</t>
  </si>
  <si>
    <t>https://www.youtube.com/user/haegwon</t>
  </si>
  <si>
    <t>https://www.youtube.com/user/ULSANBIGWHALE</t>
  </si>
  <si>
    <t>https://www.youtube.com/channel/UCVZI7eLie2UlZph6aiBRNrw</t>
  </si>
  <si>
    <t>쪼만한마을jjomanhan</t>
  </si>
  <si>
    <t>a형여자a형남자</t>
  </si>
  <si>
    <t>https://www.youtube.com/channel/UCEhsFP-yfk8S4gaP-HEQg6A</t>
  </si>
  <si>
    <t>사인큐</t>
  </si>
  <si>
    <t>https://www.youtube.com/channel/UCxDu0KXdhOwlAdw3ycfaYaA</t>
  </si>
  <si>
    <t>https://www.youtube.com/user/dkzos</t>
  </si>
  <si>
    <t>크로롱TV</t>
  </si>
  <si>
    <t>https://www.youtube.com/channel/UCr0oBV3TSWoHz7MX4atZ7vw</t>
  </si>
  <si>
    <t>https://www.youtube.com/channel/UCilYpdgaNbW8x8_E83vomNw</t>
  </si>
  <si>
    <t>https://www.youtube.com/channel/UCWMK0idJDBqwpueUiEXStCQ</t>
  </si>
  <si>
    <t>https://www.youtube.com/channel/UCUHO_Qus2BYhVv9_oIwfHVQ</t>
  </si>
  <si>
    <t>https://www.youtube.com/channel/UCXrjLuKRFe1OxlR9T6uNs6w</t>
  </si>
  <si>
    <t>따봉 채널</t>
  </si>
  <si>
    <t>왈도쿤</t>
  </si>
  <si>
    <t>https://www.youtube.com/channel/UC-S8JFhLkQ5enhB70c2CYIw</t>
  </si>
  <si>
    <t>귀농왕 게임즈</t>
  </si>
  <si>
    <t>https://www.youtube.com/channel/UCe-dZUcdTw167SGmmwaPDhA</t>
  </si>
  <si>
    <t>편집러y</t>
  </si>
  <si>
    <t>https://www.youtube.com/channel/UCFR-YaB_-8iHzrG7l-7wIPg</t>
  </si>
  <si>
    <t>휴지</t>
  </si>
  <si>
    <t>https://www.youtube.com/channel/UCj1dw4G9v09OLXIxiL_VUEA</t>
  </si>
  <si>
    <t>투고TV</t>
  </si>
  <si>
    <t>JASON ENGLISH</t>
  </si>
  <si>
    <t>estheris</t>
  </si>
  <si>
    <t>거의모든것의이야기</t>
  </si>
  <si>
    <t>허니TV허윤미</t>
  </si>
  <si>
    <t>BUPB? INC</t>
  </si>
  <si>
    <t>N?N XEM :)</t>
  </si>
  <si>
    <t>Tenchijk</t>
  </si>
  <si>
    <t>https://www.youtube.com/user/Tenchijk</t>
  </si>
  <si>
    <t>훈토이와 친구들</t>
  </si>
  <si>
    <t>https://www.youtube.com/channel/UC1EjtvDflBROblEaM1nMPWw</t>
  </si>
  <si>
    <t>KST</t>
  </si>
  <si>
    <t>https://www.youtube.com/channel/UCbKCqG6LwoUBicvF4Mpur-A</t>
  </si>
  <si>
    <t>★마우스벨트멤바★</t>
  </si>
  <si>
    <t>마인 TV</t>
  </si>
  <si>
    <t>목소리가 궁금해?</t>
  </si>
  <si>
    <t>란셀로</t>
  </si>
  <si>
    <t>https://www.youtube.com/channel/UCd9BKn9q_BH5IftyXVWTTwQ</t>
  </si>
  <si>
    <t>프리티에스더 Pretty Esther</t>
  </si>
  <si>
    <t>호형제TV</t>
  </si>
  <si>
    <t>https://www.youtube.com/user/zilioner83</t>
  </si>
  <si>
    <t>DawNHS</t>
  </si>
  <si>
    <t>https://www.youtube.com/channel/UC_jqDoiHorunEwWNQw5M3IA</t>
  </si>
  <si>
    <t>인벤방송국IBS</t>
  </si>
  <si>
    <t>https://www.youtube.com/user/invenbroad</t>
  </si>
  <si>
    <t>타요TV</t>
  </si>
  <si>
    <t>https://www.youtube.com/user/a9349348</t>
  </si>
  <si>
    <t>어썸기타</t>
  </si>
  <si>
    <t>CampingCarJoa</t>
  </si>
  <si>
    <t>캠핑카조아 추천채널 - OUR OTHER CHANNEL</t>
  </si>
  <si>
    <t>CampingCarJoa Plus</t>
  </si>
  <si>
    <t>https://www.youtube.com/channel/UCHnPC8u_qigBUqdRHK8tegw</t>
  </si>
  <si>
    <t>김리븐</t>
  </si>
  <si>
    <t>트리거15초</t>
  </si>
  <si>
    <t>지노HighlightTV</t>
  </si>
  <si>
    <t>손성철관장</t>
  </si>
  <si>
    <t>https://www.youtube.com/channel/UCkpoc3YyExBSoByo3bHDuxQ</t>
  </si>
  <si>
    <t>엄두산인간샌드백</t>
  </si>
  <si>
    <t>https://www.youtube.com/user/eds0004</t>
  </si>
  <si>
    <t>복싱통통</t>
  </si>
  <si>
    <t>https://www.youtube.com/channel/UCwdQnvAcjh5A3KDxDn_6Y-w</t>
  </si>
  <si>
    <t>일뭉</t>
  </si>
  <si>
    <t>https://www.youtube.com/channel/UCblDruV2fUEwBzDFs8Bvojg</t>
  </si>
  <si>
    <t>podary</t>
  </si>
  <si>
    <t>https://www.youtube.com/user/podary1</t>
  </si>
  <si>
    <t>Signal Yoon</t>
  </si>
  <si>
    <t>https://www.youtube.com/channel/UCbBkk2K5BqOGRZ786t3JfwA</t>
  </si>
  <si>
    <t>싱하영</t>
  </si>
  <si>
    <t>https://www.youtube.com/channel/UCfV-NZRjWVpvIj87M7IDP4g</t>
  </si>
  <si>
    <t>복싱뻔치</t>
  </si>
  <si>
    <t>https://www.youtube.com/user/crcrty</t>
  </si>
  <si>
    <t>삼선</t>
  </si>
  <si>
    <t>https://www.youtube.com/channel/UCyeA0378mIWPdev_qryA_Lw</t>
  </si>
  <si>
    <t>짬뽕무술사랑 - ILuvMMA</t>
  </si>
  <si>
    <t>https://www.youtube.com/channel/UCWFNYkGkWBsG3L_UN0O-18A</t>
  </si>
  <si>
    <t>https://www.youtube.com/channel/UCYbMX2VwpVqOX1MEDGJz-HQ</t>
  </si>
  <si>
    <t>Team_SeikaTV(팀세이카)</t>
  </si>
  <si>
    <t>BUILDERs TV</t>
  </si>
  <si>
    <t>Toy Cartoon</t>
  </si>
  <si>
    <t>https://www.youtube.com/channel/UCg6clpB9HI_pQvN5o-r0YNA</t>
  </si>
  <si>
    <t>세모이TV</t>
  </si>
  <si>
    <t>더빙쟁이지키</t>
  </si>
  <si>
    <t>https://www.youtube.com/channel/UCEok-2yfgAmKGoFV1uCwk7g</t>
  </si>
  <si>
    <t>Jean Iich</t>
  </si>
  <si>
    <t>백곰선배 (SENPAI)</t>
  </si>
  <si>
    <t>백곰의 즐거운 게임세상</t>
  </si>
  <si>
    <t>https://www.youtube.com/channel/UCAGPzNHKYFaLBpOXkbsslIw</t>
  </si>
  <si>
    <t>사막여우</t>
  </si>
  <si>
    <t>9bul</t>
  </si>
  <si>
    <t>CBS김현정의 뉴스쇼</t>
  </si>
  <si>
    <t>https://www.youtube.com/user/cbsnewsshow</t>
  </si>
  <si>
    <t>KMoments</t>
  </si>
  <si>
    <t>대학내일</t>
  </si>
  <si>
    <t>대학내일 패밀리</t>
  </si>
  <si>
    <t>캠퍼스리크루팅TV</t>
  </si>
  <si>
    <t>https://www.youtube.com/channel/UCMoiE31oWSWDGljWqCEFOcg</t>
  </si>
  <si>
    <t>:P</t>
  </si>
  <si>
    <t>Pigsbum53 ASMR</t>
  </si>
  <si>
    <t>?Sleepy Friends &amp; Favourites</t>
  </si>
  <si>
    <t>Pigsbum53 TV</t>
  </si>
  <si>
    <t>https://www.youtube.com/channel/UCX9Qm6OUqWoWcDO1R4aGR9w</t>
  </si>
  <si>
    <t>Lily Whispers ASMR</t>
  </si>
  <si>
    <t>https://www.youtube.com/user/whisperslily</t>
  </si>
  <si>
    <t>SavannahsVoice</t>
  </si>
  <si>
    <t>https://www.youtube.com/user/SavannahsVoice</t>
  </si>
  <si>
    <t>Miniyu ASMR</t>
  </si>
  <si>
    <t>https://www.youtube.com/user/miniyuasmr</t>
  </si>
  <si>
    <t>Fairy Char ASMR</t>
  </si>
  <si>
    <t>https://www.youtube.com/user/feirychaRstaRs</t>
  </si>
  <si>
    <t>원포인트</t>
  </si>
  <si>
    <t>언제나 아끼는!</t>
  </si>
  <si>
    <t>유튜브룸 :: YouTube ROOM</t>
  </si>
  <si>
    <t>https://www.youtube.com/channel/UCFaQ1cfd2OMf4gaUHpihgkA</t>
  </si>
  <si>
    <t>뤼킴</t>
  </si>
  <si>
    <t>https://www.youtube.com/channel/UCbYrKW9VHLOhAgHN_qkUpRA</t>
  </si>
  <si>
    <t>주간 스티브</t>
  </si>
  <si>
    <t>https://www.youtube.com/channel/UCz0iHclgrFmnLhJMsL51XcA</t>
  </si>
  <si>
    <t>MANY MAKE</t>
  </si>
  <si>
    <t>https://www.youtube.com/user/Jungman7284</t>
  </si>
  <si>
    <t>Beecompany비컴퍼니</t>
  </si>
  <si>
    <t>with SCHPRO</t>
  </si>
  <si>
    <t>https://www.youtube.com/user/Wootaekyoung</t>
  </si>
  <si>
    <t>고갈왕</t>
  </si>
  <si>
    <t>https://www.youtube.com/channel/UCBAv-uiiU2D_kbaFLmDZPqA</t>
  </si>
  <si>
    <t>닥퍼</t>
  </si>
  <si>
    <t>https://www.youtube.com/channel/UClDa0Hab6s3k6AIdxiUmmaA</t>
  </si>
  <si>
    <t>달러왕</t>
  </si>
  <si>
    <t>https://www.youtube.com/channel/UCQf7HdP7F_UoA8TfjEfzr4Q</t>
  </si>
  <si>
    <t>https://www.youtube.com/user/k1y2j33</t>
  </si>
  <si>
    <t>사람맛</t>
  </si>
  <si>
    <t>https://www.youtube.com/channel/UCPZwiRhc2BLlkvxeQekbENg</t>
  </si>
  <si>
    <t>주걱턱</t>
  </si>
  <si>
    <t>https://www.youtube.com/channel/UCkYuEQeWNuRCOvR73-8yjvA</t>
  </si>
  <si>
    <t>Tamsoo52</t>
  </si>
  <si>
    <t>https://www.youtube.com/channel/UCOcnSsXaFGWgg05D3sQNqrQ</t>
  </si>
  <si>
    <t>RochelliMusic</t>
  </si>
  <si>
    <t>https://www.youtube.com/channel/UCddE39T5Z7AaPT6jTzd319Q</t>
  </si>
  <si>
    <t>https://www.youtube.com/channel/UClWTMxooQefOLUV0TRcJ1Eg</t>
  </si>
  <si>
    <t>구리리 Guriri</t>
  </si>
  <si>
    <t>https://www.youtube.com/channel/UC6f1vQfdmAv-wW21SYEHQFg</t>
  </si>
  <si>
    <t>HAN OFFICIAL</t>
  </si>
  <si>
    <t>https://www.youtube.com/channel/UCWZ2-7iLFX9PLqMBAJXTquw</t>
  </si>
  <si>
    <t>씬스틸러</t>
  </si>
  <si>
    <t>ASMR THOMWHAT</t>
  </si>
  <si>
    <t>My hood</t>
  </si>
  <si>
    <t>Weekly Thomwhat Life</t>
  </si>
  <si>
    <t>https://www.youtube.com/user/thomwhat</t>
  </si>
  <si>
    <t>Creator Jwanneu</t>
  </si>
  <si>
    <t>https://www.youtube.com/channel/UCdfi5RneBpMCljp2NLXFSNg</t>
  </si>
  <si>
    <t>caramel카라멜</t>
  </si>
  <si>
    <t>고래패밀리 유튜브</t>
  </si>
  <si>
    <t>레알이</t>
  </si>
  <si>
    <t>https://www.youtube.com/channel/UCpUMkvvodRfGDkVN27lFe3Q</t>
  </si>
  <si>
    <t>김박사</t>
  </si>
  <si>
    <t>https://www.youtube.com/channel/UCelOGMLpWGaF_i7X6g9M7Vg</t>
  </si>
  <si>
    <t>벨도댁</t>
  </si>
  <si>
    <t>https://www.youtube.com/user/yunalbert224</t>
  </si>
  <si>
    <t>한조바디</t>
  </si>
  <si>
    <t>나를 성장시켜주는 강의들</t>
  </si>
  <si>
    <t>티슈박스 TissueBox</t>
  </si>
  <si>
    <t>OneTvNet Family</t>
  </si>
  <si>
    <t>https://www.youtube.com/channel/UCu5k2lBPvkgTHnJFj4R0T6g</t>
  </si>
  <si>
    <t>Super Hero Holic TV</t>
  </si>
  <si>
    <t>https://www.youtube.com/user/holicsquare1</t>
  </si>
  <si>
    <t>Paper Holic TV</t>
  </si>
  <si>
    <t>https://www.youtube.com/channel/UCZzhgXgVt15xxuTmCSS-gGQ</t>
  </si>
  <si>
    <t>https://www.youtube.com/user/petholic6</t>
  </si>
  <si>
    <t>https://www.youtube.com/user/koreazombie</t>
  </si>
  <si>
    <t>플라톤아카데미TV</t>
  </si>
  <si>
    <t>라이언티</t>
  </si>
  <si>
    <t>듬아네만들기DumA</t>
  </si>
  <si>
    <t>https://www.youtube.com/user/emadk89</t>
  </si>
  <si>
    <t>https://www.youtube.com/channel/UC_eq1MNTk5Dga4nnFT5kB5Q</t>
  </si>
  <si>
    <t>https://www.youtube.com/user/somevely</t>
  </si>
  <si>
    <t>라이크잇 LIKE IT</t>
  </si>
  <si>
    <t>라이크잇 패밀리 채널</t>
  </si>
  <si>
    <t>TeamV C&amp;C</t>
  </si>
  <si>
    <t>https://www.youtube.com/channel/UCf-HCWc9DWpTJWfIg62y4vA</t>
  </si>
  <si>
    <t>SUPERPOPCON</t>
  </si>
  <si>
    <t>https://www.youtube.com/channel/UClsNNVtKrH1V9l0nISq_HtQ</t>
  </si>
  <si>
    <t>LEE TAEJUN</t>
  </si>
  <si>
    <t>토리월드ToryToys</t>
  </si>
  <si>
    <t>토리고양이, 토리칭구~</t>
  </si>
  <si>
    <t>파이와 친구들 PiAndFriends</t>
  </si>
  <si>
    <t>https://www.youtube.com/channel/UCnIWkv8d7z8OwDTZrWsEm0Q</t>
  </si>
  <si>
    <t>https://www.youtube.com/channel/UCbJc-rpI20c0jpKu5JHjLdQ</t>
  </si>
  <si>
    <t>짝쿵TV</t>
  </si>
  <si>
    <t>https://www.youtube.com/channel/UCjBHOXRkyy6naBXceYj0sMA</t>
  </si>
  <si>
    <t>연우 Yeonwoo</t>
  </si>
  <si>
    <t>BLIZZARDKOREA</t>
  </si>
  <si>
    <t>https://www.youtube.com/channel/UC-2wa6jvprl7hfCpvw0ULzg</t>
  </si>
  <si>
    <t>BlizzHeroesKR</t>
  </si>
  <si>
    <t>https://www.youtube.com/user/blizzheroesKR</t>
  </si>
  <si>
    <t>마이크임팩트</t>
  </si>
  <si>
    <t>토이토야 [Toy Toya]</t>
  </si>
  <si>
    <t>https://www.youtube.com/channel/UCcceYlASUSswQRIWXIzd2QQ</t>
  </si>
  <si>
    <t>Peekaboo Toy</t>
  </si>
  <si>
    <t>https://www.youtube.com/channel/UCXVJUPP9_liDEUgZVjXpPPA</t>
  </si>
  <si>
    <t>싸비TV</t>
  </si>
  <si>
    <t>https://www.youtube.com/channel/UC_k0hkkwzYw5m5N9TAssM9Q</t>
  </si>
  <si>
    <t>https://www.youtube.com/user/hercooking</t>
  </si>
  <si>
    <t>FRIENDS</t>
  </si>
  <si>
    <t>Emily Yates</t>
  </si>
  <si>
    <t>https://www.youtube.com/user/6216475</t>
  </si>
  <si>
    <t>오현준</t>
  </si>
  <si>
    <t>https://www.youtube.com/channel/UCcvfOaQyzxZAXqp9rAEmANw</t>
  </si>
  <si>
    <t>이응</t>
  </si>
  <si>
    <t>스간TV</t>
  </si>
  <si>
    <t>프리 엔터테인먼트</t>
  </si>
  <si>
    <t>https://www.youtube.com/channel/UCE571OznZ6OvmcjIkrksBZQ</t>
  </si>
  <si>
    <t>CME PRE</t>
  </si>
  <si>
    <t>https://www.youtube.com/channel/UCh8M4fvCzx91yPI5ocojW3A</t>
  </si>
  <si>
    <t>SeaYureka_씨유레카</t>
  </si>
  <si>
    <t>https://www.youtube.com/channel/UCtveLjsZMXtMPvAxjblOu4Q</t>
  </si>
  <si>
    <t>C4tchTV</t>
  </si>
  <si>
    <t>https://www.youtube.com/channel/UCq3ZwIdq9An7ao0QqQwRoiQ</t>
  </si>
  <si>
    <t>https://www.youtube.com/user/rnjsrhddl</t>
  </si>
  <si>
    <t>동료</t>
  </si>
  <si>
    <t>구스마일</t>
  </si>
  <si>
    <t>TV [B-nary tv]비나리</t>
  </si>
  <si>
    <t>https://www.youtube.com/channel/UCXmBGIESDG11lHUGG-F1VOg</t>
  </si>
  <si>
    <t>엄마아빠</t>
  </si>
  <si>
    <t>https://www.youtube.com/channel/UCfi1rvJUWFkSJGaGC4rR0Dw</t>
  </si>
  <si>
    <t>순돌이</t>
  </si>
  <si>
    <t>https://www.youtube.com/channel/UCURMKkMneWCkpO__BtAinsw</t>
  </si>
  <si>
    <t>보물창고라디오</t>
  </si>
  <si>
    <t>https://www.youtube.com/channel/UCsaQmaLJB-N9YwNIOG5Zr2w</t>
  </si>
  <si>
    <t>집마 홀릭TV</t>
  </si>
  <si>
    <t>MIRAGE</t>
  </si>
  <si>
    <t>롤 개못하는애들</t>
  </si>
  <si>
    <t>호희Hohee Kayle</t>
  </si>
  <si>
    <t>https://www.youtube.com/channel/UCJ3gOSW6w_lMAt_DaebPXPA</t>
  </si>
  <si>
    <t>Loadiy ASMR</t>
  </si>
  <si>
    <t>Logicast :: 게임 채널</t>
  </si>
  <si>
    <t>알로직의 또 다른 채널</t>
  </si>
  <si>
    <t>LogicCia :: ASMR 채널</t>
  </si>
  <si>
    <t>https://www.youtube.com/channel/UCKyPIwMX85eGvmO05vtc2HQ</t>
  </si>
  <si>
    <t>쿠킹채널 :: 로직맘</t>
  </si>
  <si>
    <t>https://www.youtube.com/channel/UC6X7ZZ8AiZqmQ2oD4dmz5ZQ</t>
  </si>
  <si>
    <t>램블 Ramble</t>
  </si>
  <si>
    <t>https://www.youtube.com/channel/UCdS79cFd4MdxlgLHA-YYZ_A</t>
  </si>
  <si>
    <t>Miel Girls TV</t>
  </si>
  <si>
    <t>https://www.youtube.com/channel/UCT1HLNy8B05gmdM74CS_4Ww</t>
  </si>
  <si>
    <t>김새해 SaehaeKim</t>
  </si>
  <si>
    <t>꿈을 이룬 사람들</t>
  </si>
  <si>
    <t>The Bucket List Family</t>
  </si>
  <si>
    <t>https://www.youtube.com/channel/UCuAHfJyWROB4XRReS43EWUw</t>
  </si>
  <si>
    <t>Life Without Limbs</t>
  </si>
  <si>
    <t>https://www.youtube.com/user/NickVujicicTV</t>
  </si>
  <si>
    <t>JUNGSAEMMOOL</t>
  </si>
  <si>
    <t>https://www.youtube.com/user/jungsaemmool</t>
  </si>
  <si>
    <t>Minsco 민스코</t>
  </si>
  <si>
    <t>https://www.youtube.com/channel/UCGep2UU85jYpst4JsMWlrKA</t>
  </si>
  <si>
    <t>ㅇㄴㅁㄹ;,ㅓㄴㅇ미ㅏㅅ헝ㄴ</t>
  </si>
  <si>
    <t>IngBung</t>
  </si>
  <si>
    <t>https://www.youtube.com/channel/UC2oV7oZzYvTsQuDWH3ubhyQ</t>
  </si>
  <si>
    <t>[HaHaKidsToy] 하하키즈토이</t>
  </si>
  <si>
    <t>Ha-Ha Family Channels!</t>
  </si>
  <si>
    <t>[HaHa DongHa] 동하TV</t>
  </si>
  <si>
    <t>https://www.youtube.com/channel/UCaaBXe7-SXVLQksDcL17rhg</t>
  </si>
  <si>
    <t>[HaHa JunHa] 준하TV</t>
  </si>
  <si>
    <t>https://www.youtube.com/channel/UCpflCKJfQmFPdTjrvWBknoA</t>
  </si>
  <si>
    <t>[HaHaKidsGame] 하하키즈게임</t>
  </si>
  <si>
    <t>https://www.youtube.com/channel/UCkDbF84pEfWnDB9ckhJkHbw</t>
  </si>
  <si>
    <t>Chris Koo</t>
  </si>
  <si>
    <t>SONA TV</t>
  </si>
  <si>
    <t>SONA STYLE / 소나 스타일</t>
  </si>
  <si>
    <t>https://www.youtube.com/channel/UCbfDW3iJAAw0P6mQWzTH2aw</t>
  </si>
  <si>
    <t>The ICON tv</t>
  </si>
  <si>
    <t>The ICONtv International</t>
  </si>
  <si>
    <t>https://www.youtube.com/channel/UCdNUjCPXSZxumztGtCMocXg</t>
  </si>
  <si>
    <t>EunJi Park</t>
  </si>
  <si>
    <t>넷마블 게임 유튜브채널</t>
  </si>
  <si>
    <t>https://www.youtube.com/channel/UCRXvWEtribpNT9FB7BVOE-Q</t>
  </si>
  <si>
    <t>https://www.youtube.com/channel/UCc5al0BciX358Rg9YXk1LBg</t>
  </si>
  <si>
    <t>https://www.youtube.com/channel/UCWU-pwdbw9eUP9VoaHS8D2w</t>
  </si>
  <si>
    <t>mobirum</t>
  </si>
  <si>
    <t>https://www.youtube.com/channel/UC2p5OVfd468dBth8GavHj5w</t>
  </si>
  <si>
    <t>뮤토리</t>
  </si>
  <si>
    <t>Kimkisoo</t>
  </si>
  <si>
    <t>놀이미디어 오펀</t>
  </si>
  <si>
    <t>DOCLIP :: 두클립</t>
  </si>
  <si>
    <t>두클립</t>
  </si>
  <si>
    <t>테영님 : Tae-Young</t>
  </si>
  <si>
    <t>https://www.youtube.com/channel/UCqz7WoDgGNoYE-UgQshrWAQ</t>
  </si>
  <si>
    <t>코튼팩토리</t>
  </si>
  <si>
    <t>https://www.youtube.com/channel/UCt7xxvSwIP2Hc5-BuqUJg5w</t>
  </si>
  <si>
    <t>류스펜나 (RYU'S PENNA)</t>
  </si>
  <si>
    <t>부동산 읽어주는 남자</t>
  </si>
  <si>
    <t>Vstar</t>
  </si>
  <si>
    <t>MediaVOP</t>
  </si>
  <si>
    <t>https://www.youtube.com/user/MediaVop</t>
  </si>
  <si>
    <t>캡틴의 애니드림</t>
  </si>
  <si>
    <t>https://www.youtube.com/channel/UCzpqBkFUAqNo8G3AB5FjCQw</t>
  </si>
  <si>
    <t>법알못 가이드</t>
  </si>
  <si>
    <t>https://www.youtube.com/channel/UCM15LnqZXsIee1z4t77VLaw</t>
  </si>
  <si>
    <t>제니플레이</t>
  </si>
  <si>
    <t>Jenny Color</t>
  </si>
  <si>
    <t>https://www.youtube.com/channel/UC5MX4kTqrq9jN5lOQkUBrFQ</t>
  </si>
  <si>
    <t>스냅백 - Snapback</t>
  </si>
  <si>
    <t>https://www.youtube.com/channel/UCSmNOxuxMLUTvaluumkKFMQ</t>
  </si>
  <si>
    <t>울산큰고래 본채널</t>
  </si>
  <si>
    <t>허미노MINO</t>
  </si>
  <si>
    <t>신나드레</t>
  </si>
  <si>
    <t>yesiamyulia</t>
  </si>
  <si>
    <t>VLOG</t>
  </si>
  <si>
    <t>happyulia</t>
  </si>
  <si>
    <t>https://www.youtube.com/channel/UCmCEqR2XbSMgfSqWypns1TQ</t>
  </si>
  <si>
    <t>The Siu Twinz</t>
  </si>
  <si>
    <t>YouTube Friends</t>
  </si>
  <si>
    <t>?????????????? - Answers from Khunkhao</t>
  </si>
  <si>
    <t>https://www.youtube.com/user/montagne90dekrow</t>
  </si>
  <si>
    <t>MDS97 - Cindy Vo</t>
  </si>
  <si>
    <t>https://www.youtube.com/user/musicdancesing97</t>
  </si>
  <si>
    <t>https://www.youtube.com/user/casualkpop</t>
  </si>
  <si>
    <t>DoublySS</t>
  </si>
  <si>
    <t>https://www.youtube.com/user/doublyss</t>
  </si>
  <si>
    <t>steady TV</t>
  </si>
  <si>
    <t>https://www.youtube.com/channel/UCnr50abYF4E4Evi-mb3c5Uw</t>
  </si>
  <si>
    <t>태너</t>
  </si>
  <si>
    <t>https://www.youtube.com/user/tannertvmvp</t>
  </si>
  <si>
    <t>https://www.youtube.com/channel/UC14XcBGNYS07SLmyHICBVQw</t>
  </si>
  <si>
    <t>https://www.youtube.com/user/BJpua</t>
  </si>
  <si>
    <t>마스터딸기</t>
  </si>
  <si>
    <t>https://www.youtube.com/channel/UChwqMb0hVtEnClp558Pxoig</t>
  </si>
  <si>
    <t>박성용PSY</t>
  </si>
  <si>
    <t>Mustag - 머스태그</t>
  </si>
  <si>
    <t>화니 HWAN'E</t>
  </si>
  <si>
    <t>겜스터 크루</t>
  </si>
  <si>
    <t>경찰청(폴인러브)</t>
  </si>
  <si>
    <t>THE PONGS [DAILY JIN]</t>
  </si>
  <si>
    <t>퐁스패밀리</t>
  </si>
  <si>
    <t>PONGS TV LIVE</t>
  </si>
  <si>
    <t>https://www.youtube.com/channel/UCuPojYlF1wlv0Gj_DH2Jktg</t>
  </si>
  <si>
    <t>DAILY JIN</t>
  </si>
  <si>
    <t>https://www.youtube.com/channel/UCcQNr7zh_9flJQpy_STPC-Q</t>
  </si>
  <si>
    <t>ARANG Makeup 아랑</t>
  </si>
  <si>
    <t>코지</t>
  </si>
  <si>
    <t>여기도 가봐</t>
  </si>
  <si>
    <t>위늘튜브</t>
  </si>
  <si>
    <t>https://www.youtube.com/user/jehenm</t>
  </si>
  <si>
    <t>Band BlackSwan_Official</t>
  </si>
  <si>
    <t>https://www.youtube.com/channel/UCxrpmAe9nFkfY-amlVk5XlQ</t>
  </si>
  <si>
    <t>DJMAX Official</t>
  </si>
  <si>
    <t>https://www.youtube.com/channel/UCKLqd0j_fzQ0A2gUdGlWiyg</t>
  </si>
  <si>
    <t>순위충</t>
  </si>
  <si>
    <t>https://www.youtube.com/channel/UCcdlIcleb4oIK6of1ugSJ7w</t>
  </si>
  <si>
    <t>게임방송 소니쇼</t>
  </si>
  <si>
    <t>https://www.youtube.com/channel/UC141BuVRzSSXJX33Am9yxEA</t>
  </si>
  <si>
    <t>Realboy32R</t>
  </si>
  <si>
    <t>https://www.youtube.com/user/Realboy32R</t>
  </si>
  <si>
    <t>https://www.youtube.com/user/ActomEntertainment</t>
  </si>
  <si>
    <t>https://www.youtube.com/channel/UC_PAid9jVrq3cj9DcKqumiA</t>
  </si>
  <si>
    <t>지나가는사람J V2</t>
  </si>
  <si>
    <t>https://www.youtube.com/channel/UC7HqUrVj7txiV6uyaKPmiBg</t>
  </si>
  <si>
    <t>Subtitled Trailers</t>
  </si>
  <si>
    <t>https://www.youtube.com/user/pchqfr2</t>
  </si>
  <si>
    <t>https://www.youtube.com/channel/UCCuuRWM5JTvYBnbufwJ4E5Q</t>
  </si>
  <si>
    <t>예순Games</t>
  </si>
  <si>
    <t>https://www.youtube.com/user/223sya</t>
  </si>
  <si>
    <t>Neal K Sound</t>
  </si>
  <si>
    <t>https://www.youtube.com/channel/UCEkKZ1nzQhIPGCT5Trz6fgQ</t>
  </si>
  <si>
    <t>ssol예소리</t>
  </si>
  <si>
    <t>VOCAL SECRET METHOD</t>
  </si>
  <si>
    <t>완소하는 채널들!</t>
  </si>
  <si>
    <t>BROTHEЯAY</t>
  </si>
  <si>
    <t>https://www.youtube.com/channel/UCUBDPQQATFyxphvNf83a6pA</t>
  </si>
  <si>
    <t>EIRIN</t>
  </si>
  <si>
    <t>https://www.youtube.com/channel/UCD0Ub_fPpRQx9BlVcLiLlnw</t>
  </si>
  <si>
    <t>더브릭</t>
  </si>
  <si>
    <t>https://www.youtube.com/user/llPIMPll</t>
  </si>
  <si>
    <t>보컬트레이너박태준</t>
  </si>
  <si>
    <t>https://www.youtube.com/channel/UCVxNRLUZEXYnxvoq86pWAoA</t>
  </si>
  <si>
    <t>5VOCAL노래 쉽게 알려주는</t>
  </si>
  <si>
    <t>https://www.youtube.com/channel/UCW5ZQvBMoWQFvuZP4Me1hYQ</t>
  </si>
  <si>
    <t>보컬트레이너 조항연</t>
  </si>
  <si>
    <t>https://www.youtube.com/channel/UC4KsrYkV4D7aKXecpxLZvgA</t>
  </si>
  <si>
    <t>Heo eun gyeoul은결</t>
  </si>
  <si>
    <t>https://www.youtube.com/channel/UCgSdLxDfcpHgPl1QYE2va8A</t>
  </si>
  <si>
    <t>하비TV</t>
  </si>
  <si>
    <t>https://www.youtube.com/user/havy4</t>
  </si>
  <si>
    <t>HUBOG</t>
  </si>
  <si>
    <t>SAERA</t>
  </si>
  <si>
    <t>DONGDANG</t>
  </si>
  <si>
    <t>https://www.youtube.com/user/sweetestbell</t>
  </si>
  <si>
    <t>에스키모</t>
  </si>
  <si>
    <t>준준</t>
  </si>
  <si>
    <t>서말닷되 탁구방송</t>
  </si>
  <si>
    <t>https://www.youtube.com/channel/UCl6A2zKjbKGxQEhxYwDNh6Q</t>
  </si>
  <si>
    <t>옹달샘TV</t>
  </si>
  <si>
    <t>https://www.youtube.com/channel/UCAjWdi31IJ5SRMLV-65XoYQ</t>
  </si>
  <si>
    <t>https://www.youtube.com/channel/UC0GwvItpxYnzg9pi6uirg-g</t>
  </si>
  <si>
    <t>HONEYKKI</t>
  </si>
  <si>
    <t>애봉이</t>
  </si>
  <si>
    <t>MGTV</t>
  </si>
  <si>
    <t>https://www.youtube.com/user/olddog928</t>
  </si>
  <si>
    <t>나르의 인테리어 NAR tv</t>
  </si>
  <si>
    <t>팝송 읽어주는 여자</t>
  </si>
  <si>
    <t>추천합니당 :)</t>
  </si>
  <si>
    <t>My Own Miniatures - MOM</t>
  </si>
  <si>
    <t>https://www.youtube.com/channel/UCf0Ar4sdBFnp3ACHJdq5PuA</t>
  </si>
  <si>
    <t>Napkins Music</t>
  </si>
  <si>
    <t>https://www.youtube.com/channel/UCYxyYe0yGYIlSaPDvwaO3TA</t>
  </si>
  <si>
    <t>로미쌤 ROMI</t>
  </si>
  <si>
    <t>ROMI FRIEND</t>
  </si>
  <si>
    <t>찌니레오</t>
  </si>
  <si>
    <t>https://www.youtube.com/channel/UCIcwfhr2TnpSKp7keqmI6sA</t>
  </si>
  <si>
    <t>쎄끈한이정우</t>
  </si>
  <si>
    <t>정유빈</t>
  </si>
  <si>
    <t>팻두의 유튜브 M</t>
  </si>
  <si>
    <t>팻두의 유튜브 다른 채널</t>
  </si>
  <si>
    <t>팻두의 유튜브 19</t>
  </si>
  <si>
    <t>https://www.youtube.com/channel/UCKUQZCVJIVnuziSlJC0KiLA</t>
  </si>
  <si>
    <t>팻두의 유튜브 E</t>
  </si>
  <si>
    <t>https://www.youtube.com/channel/UCRUVoP-k42g8V8JmjCIPkOA</t>
  </si>
  <si>
    <t>FATDOOのユ?チュ?ブ JAPAN [팻두의 유튜브J]</t>
  </si>
  <si>
    <t>https://www.youtube.com/channel/UCQvw5962F8wSTg3ODjRbTQg</t>
  </si>
  <si>
    <t>배달튜브</t>
  </si>
  <si>
    <t>https://www.youtube.com/channel/UC9p4y6i918gMwinpJn2s1gQ</t>
  </si>
  <si>
    <t>타코야키 전문점</t>
  </si>
  <si>
    <t>https://www.youtube.com/channel/UCx9tDHvkC25qvp7z5LYYjhw</t>
  </si>
  <si>
    <t>화틱</t>
  </si>
  <si>
    <t>느낌표</t>
  </si>
  <si>
    <t>Bella벨라</t>
  </si>
  <si>
    <t>Yeonju's DIY Handmade</t>
  </si>
  <si>
    <t>Revista KoreaIN</t>
  </si>
  <si>
    <t>NOSSOS BOLINHOS!</t>
  </si>
  <si>
    <t>Hey Unnie</t>
  </si>
  <si>
    <t>https://www.youtube.com/channel/UCQfEBW0uKP4caGHi87yj_TQ</t>
  </si>
  <si>
    <t>fausto-sama</t>
  </si>
  <si>
    <t>https://www.youtube.com/channel/UCLPL8upb55uJsMS7cioxyCw</t>
  </si>
  <si>
    <t>Gu Kawashita</t>
  </si>
  <si>
    <t>https://www.youtube.com/channel/UCgClIaiwRPrix9dfCCAJWUA</t>
  </si>
  <si>
    <t>K.?. Entertainment</t>
  </si>
  <si>
    <t>https://www.youtube.com/user/flashmobkpop</t>
  </si>
  <si>
    <t>ZANY TV</t>
  </si>
  <si>
    <t>https://www.youtube.com/channel/UCAbty9wz_E0wfNdvYTyASaQ</t>
  </si>
  <si>
    <t>kyufleck</t>
  </si>
  <si>
    <t>Vlog Channel!</t>
  </si>
  <si>
    <t>Bluinse</t>
  </si>
  <si>
    <t>https://www.youtube.com/channel/UCuOQNBlcJVZe247m0ZnyxwQ</t>
  </si>
  <si>
    <t>KoreanBilly</t>
  </si>
  <si>
    <t>KoreanBilly's English</t>
  </si>
  <si>
    <t>https://www.youtube.com/channel/UCB9etEztDELjmiVu8kP5R-g</t>
  </si>
  <si>
    <t>KoreanBilly's Japanese</t>
  </si>
  <si>
    <t>https://www.youtube.com/channel/UCgW2oZO67FVeeA0rTH9ayGg</t>
  </si>
  <si>
    <t>여기도 구독♥</t>
  </si>
  <si>
    <t>이춘향 DIARY</t>
  </si>
  <si>
    <t>https://www.youtube.com/channel/UCt6yxtrzWq7m8fgA0-rqbdg</t>
  </si>
  <si>
    <t>Zeezle</t>
  </si>
  <si>
    <t>Zeezle AnyThing</t>
  </si>
  <si>
    <t>https://www.youtube.com/channel/UCGirKiQuPug30T_yAWHSS1w</t>
  </si>
  <si>
    <t>https://www.youtube.com/channel/UCybPxZoFDPR1qbN04daAc2g</t>
  </si>
  <si>
    <t>J8 SPORTS</t>
  </si>
  <si>
    <t>LIVE STREAMING</t>
  </si>
  <si>
    <t>J8 SPORTS GAMES</t>
  </si>
  <si>
    <t>https://www.youtube.com/channel/UCSHLpTc42NfKldZt_MB_wqw</t>
  </si>
  <si>
    <t>ASMR LucyMaud 루시모드</t>
  </si>
  <si>
    <t>https://www.youtube.com/channel/UCBibSDOjJIYyN69j-pNN9EA</t>
  </si>
  <si>
    <t>빡센TV_하드무비</t>
  </si>
  <si>
    <t>https://www.youtube.com/channel/UC0IDS0TejSczuINmI3q2ZCg</t>
  </si>
  <si>
    <t>히파라치</t>
  </si>
  <si>
    <t>https://www.youtube.com/channel/UCImDFxo8Vg5P6vU7dEMGElQ</t>
  </si>
  <si>
    <t>John Noh</t>
  </si>
  <si>
    <t>Dan Jeong Conditioning</t>
  </si>
  <si>
    <t>Bodyweight Training / 맨몸운동 채널</t>
  </si>
  <si>
    <t>FitnessFAQs</t>
  </si>
  <si>
    <t>https://www.youtube.com/user/FitnessFAQs</t>
  </si>
  <si>
    <t>Jeannie지니 츕스</t>
  </si>
  <si>
    <t>E bin 이빈</t>
  </si>
  <si>
    <t>참 세로운 친구</t>
  </si>
  <si>
    <t>E bin 세로운 이빈</t>
  </si>
  <si>
    <t>https://www.youtube.com/channel/UCwT_UsA0lDt7eew44LzOZeg</t>
  </si>
  <si>
    <t>Hoffmann Linden</t>
  </si>
  <si>
    <t>수원촌놈</t>
  </si>
  <si>
    <t>레드벨벳라인 RVLINE</t>
  </si>
  <si>
    <t>레드벨벳써브웨이</t>
  </si>
  <si>
    <t>https://www.youtube.com/channel/UCRjRqIjhNgSBvYqLfLN-6Lw</t>
  </si>
  <si>
    <t>야식이</t>
  </si>
  <si>
    <t>Launchpianist Imdoong 임둥이임둥</t>
  </si>
  <si>
    <t>Bart Park</t>
  </si>
  <si>
    <t>International Couple</t>
  </si>
  <si>
    <t>FUNNY ENT</t>
  </si>
  <si>
    <t>기무띠's 게임비디오</t>
  </si>
  <si>
    <t>https://www.youtube.com/channel/UCK8GEypZkYYDD-upBiT1d3Q</t>
  </si>
  <si>
    <t>행복회로</t>
  </si>
  <si>
    <t>https://www.youtube.com/channel/UCr_QsctsiObg6FxlEoXSrhg</t>
  </si>
  <si>
    <t>Jon Park Vlogs</t>
  </si>
  <si>
    <t>https://www.youtube.com/channel/UCdtV_sB8WUWo-P_q3OwNfcw</t>
  </si>
  <si>
    <t>https://www.youtube.com/channel/UCDw-XMmjUkE5zc-0Bfy0whQ</t>
  </si>
  <si>
    <t>홍구 [Larva]</t>
  </si>
  <si>
    <t>https://www.youtube.com/channel/UCaNGiz6D2vHP7XLj9d5691A</t>
  </si>
  <si>
    <t>Favorite Channel</t>
  </si>
  <si>
    <t>FunFun Art</t>
  </si>
  <si>
    <t>https://www.youtube.com/channel/UCpG5FBRf6b19QIKjmsZLPOA</t>
  </si>
  <si>
    <t>JM</t>
  </si>
  <si>
    <t>https://www.youtube.com/channel/UCYAvG7-sBBztgDtwKil1RTQ</t>
  </si>
  <si>
    <t>밧데리아재 - BatteryAjae</t>
  </si>
  <si>
    <t>https://www.youtube.com/channel/UClBRBprLE_MB0jrCUXB8jEg</t>
  </si>
  <si>
    <t>선민_sunmin</t>
  </si>
  <si>
    <t>귄펭 GUINPEN</t>
  </si>
  <si>
    <t>마이</t>
  </si>
  <si>
    <t>https://www.youtube.com/channel/UC0GXS4Kicydf73coHeDekvA</t>
  </si>
  <si>
    <t>페이</t>
  </si>
  <si>
    <t>https://www.youtube.com/channel/UCrmnw8zftZXyU7Z4gRsXSpA</t>
  </si>
  <si>
    <t>https://www.youtube.com/channel/UCWl6FIXbNEY-i0gO9RnnXcA</t>
  </si>
  <si>
    <t>에루이</t>
  </si>
  <si>
    <t>https://www.youtube.com/user/th223in7</t>
  </si>
  <si>
    <t>voidbyparkchul</t>
  </si>
  <si>
    <t>♥양띵♥</t>
  </si>
  <si>
    <t>달님 DAL RING</t>
  </si>
  <si>
    <t>음악 연속듣기</t>
  </si>
  <si>
    <t>어린이게임</t>
  </si>
  <si>
    <t>https://www.youtube.com/user/cuentosinfantilesES</t>
  </si>
  <si>
    <t>실프</t>
  </si>
  <si>
    <t>겜스터</t>
  </si>
  <si>
    <t>MEMBERS</t>
  </si>
  <si>
    <t>쿰척이</t>
  </si>
  <si>
    <t>https://www.youtube.com/channel/UCI1wgFbXbFh0xCI_iTl-F7w</t>
  </si>
  <si>
    <t>FUNNY News</t>
  </si>
  <si>
    <t>Kelly Doan</t>
  </si>
  <si>
    <t>화려한팀 추천채널</t>
  </si>
  <si>
    <t>이감독 이감독</t>
  </si>
  <si>
    <t>또 다른 취미생활</t>
  </si>
  <si>
    <t>이감독</t>
  </si>
  <si>
    <t>https://www.youtube.com/channel/UCJ6EboZgNyKMUMOj9JIbuKQ</t>
  </si>
  <si>
    <t>여러분이 사랑하는 바로 그채널</t>
  </si>
  <si>
    <t>트박스 Twitch clips box</t>
  </si>
  <si>
    <t>https://www.youtube.com/channel/UCGNCf6ibX1HWndVRgiChpqw</t>
  </si>
  <si>
    <t>kimbbomami 김뽀마미</t>
  </si>
  <si>
    <t>뱃살요정</t>
  </si>
  <si>
    <t>Lee Jeong Hoon</t>
  </si>
  <si>
    <t>묻지마 스토리</t>
  </si>
  <si>
    <t>민도리</t>
  </si>
  <si>
    <t>https://www.youtube.com/user/minsuknim</t>
  </si>
  <si>
    <t>Able Trip</t>
  </si>
  <si>
    <t>https://www.youtube.com/channel/UCzFb5awuCu3aTkl-avyE9lA</t>
  </si>
  <si>
    <t>https://www.youtube.com/user/kongdoocompany</t>
  </si>
  <si>
    <t>teamKONGDOO</t>
  </si>
  <si>
    <t>https://www.youtube.com/channel/UCjUnGEpXa5xddXeofsY05jw</t>
  </si>
  <si>
    <t>도재욱TV [DOTUBE]</t>
  </si>
  <si>
    <t>https://www.youtube.com/channel/UCFHUplScMiWTjJrtv4hxWmg</t>
  </si>
  <si>
    <t>[ReachTV] 박정석등짝 TV</t>
  </si>
  <si>
    <t>https://www.youtube.com/channel/UCe0ewMqSTSahaUeOC_fIOwQ</t>
  </si>
  <si>
    <t>깡수수</t>
  </si>
  <si>
    <t>https://www.youtube.com/channel/UCtgySZ_pXjiZE19verrCx9Q</t>
  </si>
  <si>
    <t>https://www.youtube.com/channel/UC4TDU9SEVB0EgslnTI2O9IQ</t>
  </si>
  <si>
    <t>큐영 QYOUNG</t>
  </si>
  <si>
    <t>https://www.youtube.com/channel/UCj2Rx-rb_g0lu1-dn2seZ2w</t>
  </si>
  <si>
    <t>Juno Junho</t>
  </si>
  <si>
    <t>영어 꿀팁채널</t>
  </si>
  <si>
    <t>원이어 잉글리쉬</t>
  </si>
  <si>
    <t>https://www.youtube.com/channel/UCHZ94hGg-Pe7BUTl82O90nQ</t>
  </si>
  <si>
    <t>https://www.youtube.com/channel/UCMEx95Hp36iIQ7qnkj96AbQ</t>
  </si>
  <si>
    <t>https://www.youtube.com/user/ArtOdysseyTV</t>
  </si>
  <si>
    <t>태극천자문 TaiChi</t>
  </si>
  <si>
    <t>https://www.youtube.com/user/TaiChi</t>
  </si>
  <si>
    <t>Z Rangers 제트레인저</t>
  </si>
  <si>
    <t>https://www.youtube.com/user/ZRangers</t>
  </si>
  <si>
    <t>뽀요TV</t>
  </si>
  <si>
    <t>https://www.youtube.com/user/Michel</t>
  </si>
  <si>
    <t>뽀로로 타요 장난감 놀이교실</t>
  </si>
  <si>
    <t>https://www.youtube.com/user/IconixEnt</t>
  </si>
  <si>
    <t>콘파쿠</t>
  </si>
  <si>
    <t>메이플스토리 심해</t>
  </si>
  <si>
    <t>https://www.youtube.com/channel/UCgyef-JjngCIBXp0ntIbn2g</t>
  </si>
  <si>
    <t>나나콘</t>
  </si>
  <si>
    <t>https://www.youtube.com/channel/UCIkk4IbYzXuIZlxfkqzNgug</t>
  </si>
  <si>
    <t>파이브민</t>
  </si>
  <si>
    <t>https://www.youtube.com/user/fiveminji</t>
  </si>
  <si>
    <t>지데</t>
  </si>
  <si>
    <t>https://www.youtube.com/channel/UCQJSpn7Ofw3Cbwju4zsistA</t>
  </si>
  <si>
    <t>도봉박홍기</t>
  </si>
  <si>
    <t>유재일</t>
  </si>
  <si>
    <t>https://www.youtube.com/channel/UCs18sMwqTCMBmTqX0b2-w6A</t>
  </si>
  <si>
    <t>CARmedia 카미디어</t>
  </si>
  <si>
    <t>SOYA 소야의백조생활</t>
  </si>
  <si>
    <t>CNET KOREA</t>
  </si>
  <si>
    <t>CNET</t>
  </si>
  <si>
    <t>https://www.youtube.com/user/CNETTV</t>
  </si>
  <si>
    <t>남녀백과사전</t>
  </si>
  <si>
    <t>해피쌍둥이[쌍둥이푸드코트]</t>
  </si>
  <si>
    <t>떠경</t>
  </si>
  <si>
    <t>https://www.youtube.com/channel/UCYKSlS8HqoQ_MeXgrFVXjCQ</t>
  </si>
  <si>
    <t>by JEI 재능TV초관심</t>
  </si>
  <si>
    <t>https://www.youtube.com/user/iloveJEITV</t>
  </si>
  <si>
    <t>MinTube 모발겜TV</t>
  </si>
  <si>
    <t>https://www.youtube.com/channel/UC6VoFXLAJ11urWz76HF91aA</t>
  </si>
  <si>
    <t>https://www.youtube.com/channel/UCMru5gvumXqykoro-yDwQCw</t>
  </si>
  <si>
    <t>Tei's Happy House(태희의 해피 하우스)</t>
  </si>
  <si>
    <t>별에서 온 주부(A housewife from the stars)</t>
  </si>
  <si>
    <t>https://www.youtube.com/channel/UCXNSruoYn632x0FicDLFSdw</t>
  </si>
  <si>
    <t>로즈픽스rosefix</t>
  </si>
  <si>
    <t>MASUNG</t>
  </si>
  <si>
    <t>https://www.youtube.com/channel/UCGeQeAXKUrAJiyEe0yx8MgA</t>
  </si>
  <si>
    <t>HANKOOK NORE</t>
  </si>
  <si>
    <t>허챠밍</t>
  </si>
  <si>
    <t>물결 Angela</t>
  </si>
  <si>
    <t>안소의추천</t>
  </si>
  <si>
    <t>안소의 판도라상자</t>
  </si>
  <si>
    <t>https://www.youtube.com/user/PANDORAso</t>
  </si>
  <si>
    <t>https://www.youtube.com/user/GaKMOk100</t>
  </si>
  <si>
    <t>최츠나 TV</t>
  </si>
  <si>
    <t>https://www.youtube.com/channel/UCbbfz7WwMXqKFcDFQplYspA</t>
  </si>
  <si>
    <t>https://www.youtube.com/user/newnmiso1</t>
  </si>
  <si>
    <t>롱탐(LongTime)</t>
  </si>
  <si>
    <t>https://www.youtube.com/channel/UCdalJbu8Kpqej-MR6iGsujA</t>
  </si>
  <si>
    <t>PPUNG DADDY(뿡대디) - LEGO TECHNIC RC</t>
  </si>
  <si>
    <t>Lena's RukoTV</t>
  </si>
  <si>
    <t>배나무배나TV</t>
  </si>
  <si>
    <t>배나TV 추천채널</t>
  </si>
  <si>
    <t>한송이tv</t>
  </si>
  <si>
    <t>https://www.youtube.com/channel/UCG2KKCanr2bEsE8Xr8tR5bw</t>
  </si>
  <si>
    <t>조디 Jody Wearable MakeUp</t>
  </si>
  <si>
    <t>에이프릴스킨APRILSKIN</t>
  </si>
  <si>
    <t>포맨트</t>
  </si>
  <si>
    <t>https://www.youtube.com/channel/UCUAmVxXWVVDuSSXuAWBk0KA</t>
  </si>
  <si>
    <t>바벨라토르 홈트레이닝 ANYWHERE WORKOUT</t>
  </si>
  <si>
    <t>슬림앤파워 홈다이어트</t>
  </si>
  <si>
    <t>SLIMANDPOWER</t>
  </si>
  <si>
    <t>https://www.youtube.com/channel/UCZ7RJqsWf2dbdSPeBAMscSg</t>
  </si>
  <si>
    <t>가담GaDam</t>
  </si>
  <si>
    <t>AnnyeongLJ 안녕 엘제이</t>
  </si>
  <si>
    <t>Kojer</t>
  </si>
  <si>
    <t>KOJER 추천 채널</t>
  </si>
  <si>
    <t>GET IT SWEET - 겟잇스위트</t>
  </si>
  <si>
    <t>https://www.youtube.com/user/GETITSWEET</t>
  </si>
  <si>
    <t>KTV스콘</t>
  </si>
  <si>
    <t>KTV CHANNELS</t>
  </si>
  <si>
    <t>KTV국민방송</t>
  </si>
  <si>
    <t>https://www.youtube.com/user/chKTV520</t>
  </si>
  <si>
    <t>OKtv</t>
  </si>
  <si>
    <t>https://www.youtube.com/channel/UCcVEkHTwN4Cz481AN1Vh18Q</t>
  </si>
  <si>
    <t>KTV 잡담</t>
  </si>
  <si>
    <t>https://www.youtube.com/channel/UCdldaYzWKlB-Ozdu043MWWg</t>
  </si>
  <si>
    <t>KTV 프로그램</t>
  </si>
  <si>
    <t>https://www.youtube.com/channel/UCI7xBSrxANx_49LoGJ0U0OA</t>
  </si>
  <si>
    <t>KTV 대한뉴스</t>
  </si>
  <si>
    <t>https://www.youtube.com/channel/UC8_LPVE4Yuc6KF0opF6uS_w</t>
  </si>
  <si>
    <t>KTV 문화영화</t>
  </si>
  <si>
    <t>https://www.youtube.com/channel/UCiFVWb1D5nJ6Cv8Jc0krAjw</t>
  </si>
  <si>
    <t>TV라간</t>
  </si>
  <si>
    <t>Makeus Family</t>
  </si>
  <si>
    <t>https://www.youtube.com/user/mrmenvideos</t>
  </si>
  <si>
    <t>Dingo Time</t>
  </si>
  <si>
    <t>https://www.youtube.com/channel/UCwVLyZVtIgQbNPhKKhepdwg</t>
  </si>
  <si>
    <t>https://www.youtube.com/channel/UC8x_GQsqwLvglizV7xRckpw</t>
  </si>
  <si>
    <t>한나TV</t>
  </si>
  <si>
    <t>한나TV의 또 다른 채널♥</t>
  </si>
  <si>
    <t>한나TV funny</t>
  </si>
  <si>
    <t>https://www.youtube.com/channel/UCspX4Oyjl2KFEDzkxsAr-NA</t>
  </si>
  <si>
    <t>Motorian모터리언</t>
  </si>
  <si>
    <t>MaFaSons</t>
  </si>
  <si>
    <t>https://www.youtube.com/channel/UCwICZEq_VOJD1LPsJdLxHIA</t>
  </si>
  <si>
    <t>JJO TEACHER</t>
  </si>
  <si>
    <t>https://www.youtube.com/channel/UCtIg38ZmGeso9LK0ai4oGhA</t>
  </si>
  <si>
    <t>yellowish</t>
  </si>
  <si>
    <t>The Jazz Hop Caf?</t>
  </si>
  <si>
    <t>https://www.youtube.com/channel/UCi8wqezBudeAiTdKOX571ug</t>
  </si>
  <si>
    <t>Dreamy</t>
  </si>
  <si>
    <t>https://www.youtube.com/channel/UCYVyQv2rUtCMxJAFSuOSpmg</t>
  </si>
  <si>
    <t>nourish.</t>
  </si>
  <si>
    <t>https://www.youtube.com/channel/UC7tdoGx0eQfRJm9Qj6GCs0A</t>
  </si>
  <si>
    <t>말방구 실험실딴트공</t>
  </si>
  <si>
    <t>말방구 미디어 그룹</t>
  </si>
  <si>
    <t>말방구 토이즈</t>
  </si>
  <si>
    <t>https://www.youtube.com/channel/UC2c6KfsepHE73JghtL6ttSA</t>
  </si>
  <si>
    <t>SIMZZANG [심짱골프]</t>
  </si>
  <si>
    <t>친구채널</t>
  </si>
  <si>
    <t>킹라바</t>
  </si>
  <si>
    <t>https://www.youtube.com/channel/UC5v1Qj7J53E-0ABBSOyOpVQ</t>
  </si>
  <si>
    <t>빅보이</t>
  </si>
  <si>
    <t>https://www.youtube.com/channel/UCoVdUdtSPg88az00KE-HpmA</t>
  </si>
  <si>
    <t>StoryonTV</t>
  </si>
  <si>
    <t>CJ ENM</t>
  </si>
  <si>
    <t>https://www.youtube.com/user/CJENMMEDIA</t>
  </si>
  <si>
    <t>https://www.youtube.com/user/MCNinterestme</t>
  </si>
  <si>
    <t>Jesse Day</t>
  </si>
  <si>
    <t>??</t>
  </si>
  <si>
    <t>Twodin 투딘</t>
  </si>
  <si>
    <t>https://www.youtube.com/channel/UCY1rhR5_ozbv6U2Ye3wtyhQ</t>
  </si>
  <si>
    <t>푸엔공_POOHANDGONG</t>
  </si>
  <si>
    <t>투배럴매직 :: 초진지 고품격 마술채널</t>
  </si>
  <si>
    <t>류브로 추천 채널</t>
  </si>
  <si>
    <t>류필름 Ryufilm</t>
  </si>
  <si>
    <t>https://www.youtube.com/channel/UCordzObaZzGi1yTypFXx1_w</t>
  </si>
  <si>
    <t>얀주식탁 Yanju's Table</t>
  </si>
  <si>
    <t>https://www.youtube.com/channel/UC1B-wVa3nKBHi5J1O0PSzEg</t>
  </si>
  <si>
    <t>A lazy afternoon</t>
  </si>
  <si>
    <t>?지여닝?</t>
  </si>
  <si>
    <t>사과몽닷컴</t>
  </si>
  <si>
    <t>웨이way</t>
  </si>
  <si>
    <t>낄낄낄</t>
  </si>
  <si>
    <t>이멍게</t>
  </si>
  <si>
    <t>https://www.youtube.com/channel/UCHkfKVL0PArHL-zHC4jvkpg</t>
  </si>
  <si>
    <t>로버</t>
  </si>
  <si>
    <t>https://www.youtube.com/channel/UCsKm_Zm5SuY3UypnHsvS2ZA</t>
  </si>
  <si>
    <t>https://www.youtube.com/channel/UCOL51E4OF_vAkL9ZD9ZkZRg</t>
  </si>
  <si>
    <t>아실 ASHIL</t>
  </si>
  <si>
    <t>https://www.youtube.com/channel/UC-Mm09QLDTPab6FTG2RMGhg</t>
  </si>
  <si>
    <t>https://www.youtube.com/channel/UCJj2vuQIpFnk5pbTAtCi3yw</t>
  </si>
  <si>
    <t>HIPHOPPLAYA</t>
  </si>
  <si>
    <t>빅쇼트</t>
  </si>
  <si>
    <t>https://www.youtube.com/channel/UCVeFK4d_Y6bfW6G2b9jw3ew</t>
  </si>
  <si>
    <t>HIPHOPPLAYA : LYRIC VIDEO</t>
  </si>
  <si>
    <t>https://www.youtube.com/channel/UC17L4sGvAgr20YA6gi8f4UA</t>
  </si>
  <si>
    <t>사라센TV</t>
  </si>
  <si>
    <t>사라센TV네일아트</t>
  </si>
  <si>
    <t>https://www.youtube.com/channel/UC0h8FWbl0nN3zcS5WnCEYcA</t>
  </si>
  <si>
    <t>론뮤직 공식 유튜브 (LON Music Official)</t>
  </si>
  <si>
    <t>nuri nori</t>
  </si>
  <si>
    <t>큐비코_CUBICO</t>
  </si>
  <si>
    <t>https://www.youtube.com/channel/UCucGRsBpLMZl1kg7PfRMjlQ</t>
  </si>
  <si>
    <t>TheAnSisters</t>
  </si>
  <si>
    <t>내 사랑들♥</t>
  </si>
  <si>
    <t>마요 풀영상</t>
  </si>
  <si>
    <t>https://www.youtube.com/channel/UCv_vC5hIFslRAR3i8tkD3EA</t>
  </si>
  <si>
    <t>추천 Youtube</t>
  </si>
  <si>
    <t>https://www.youtube.com/channel/UC69uMhRJcUnvMnMxKT2SS0w</t>
  </si>
  <si>
    <t>밍국이</t>
  </si>
  <si>
    <t>https://www.youtube.com/channel/UCOIBzfrrZ5ajYXCYZpEa7YA</t>
  </si>
  <si>
    <t>https://www.youtube.com/channel/UCXmdpmRnf5WKMssvByY2Elg</t>
  </si>
  <si>
    <t>S2</t>
  </si>
  <si>
    <t>송정호 TV</t>
  </si>
  <si>
    <t>https://www.youtube.com/channel/UC0jK6hXppTmEvpnfzeTeXeg</t>
  </si>
  <si>
    <t>찌워니 매직박스 [Magic Box]</t>
  </si>
  <si>
    <t>https://www.youtube.com/channel/UC6i33qpnMsVcyVv4jWhem_w</t>
  </si>
  <si>
    <t>창민하우스</t>
  </si>
  <si>
    <t>https://www.youtube.com/channel/UCpIxizFij97vdA5rTkrxqPA</t>
  </si>
  <si>
    <t>방송천재까루 KKARU</t>
  </si>
  <si>
    <t>만개의 레시피</t>
  </si>
  <si>
    <t>아탐생</t>
  </si>
  <si>
    <t>한누렁</t>
  </si>
  <si>
    <t>두림ASMR</t>
  </si>
  <si>
    <t>https://www.youtube.com/channel/UC9pOcgsYmb8OjpvzANrGhmQ</t>
  </si>
  <si>
    <t>https://www.youtube.com/channel/UCHqvLC2ilL2M4_SpoFiWtuQ</t>
  </si>
  <si>
    <t>연예뉴스왕</t>
  </si>
  <si>
    <t>https://www.youtube.com/channel/UC9ax_CYc6AXR_kaM2N3XaUw</t>
  </si>
  <si>
    <t>정보왕</t>
  </si>
  <si>
    <t>https://www.youtube.com/channel/UCmwhm_IH6NIZz_6qp1PLQ8A</t>
  </si>
  <si>
    <t>프리즘미디어</t>
  </si>
  <si>
    <t>프리즘 유니버스</t>
  </si>
  <si>
    <t>https://www.youtube.com/channel/UC9VXKs7_7QD_-b9vwVHWh3g</t>
  </si>
  <si>
    <t>김채드</t>
  </si>
  <si>
    <t>https://www.youtube.com/user/iharry987</t>
  </si>
  <si>
    <t>알갱</t>
  </si>
  <si>
    <t>https://www.youtube.com/user/devilndos</t>
  </si>
  <si>
    <t>Lisa Ring</t>
  </si>
  <si>
    <t>GERMAN CHANNEL</t>
  </si>
  <si>
    <t>Lisalein</t>
  </si>
  <si>
    <t>https://www.youtube.com/channel/UCoquN4VQRN4h3v3OXQgMCOA</t>
  </si>
  <si>
    <t>겜스터 [GAMSTER]</t>
  </si>
  <si>
    <t>Veritas Speak</t>
  </si>
  <si>
    <t>뿜크루 크리에이터 분들입니다</t>
  </si>
  <si>
    <t>https://www.youtube.com/channel/UCssu6b2dlaIZZB2y_TfbcHg</t>
  </si>
  <si>
    <t>한상기 Han Sang Ki</t>
  </si>
  <si>
    <t>라오TV라오쇼핑몰</t>
  </si>
  <si>
    <t>구독해주세욤!!</t>
  </si>
  <si>
    <t>진주한테오라오</t>
  </si>
  <si>
    <t>https://www.youtube.com/channel/UCZWBkpF0PvAaQRdgMQtbKGg</t>
  </si>
  <si>
    <t>진주유튜브</t>
  </si>
  <si>
    <t>https://www.youtube.com/channel/UCrjZJgv3HJwEKOzKh5kUepg</t>
  </si>
  <si>
    <t>머머리</t>
  </si>
  <si>
    <t>https://www.youtube.com/user/mkvidio</t>
  </si>
  <si>
    <t>겜클</t>
  </si>
  <si>
    <t>https://www.youtube.com/user/GAMKLE</t>
  </si>
  <si>
    <t>https://www.youtube.com/channel/UCdUcjkyZtf-1WJyPPiETF1g</t>
  </si>
  <si>
    <t>https://www.youtube.com/user/william58831</t>
  </si>
  <si>
    <t>헤이호우(Heyhou)</t>
  </si>
  <si>
    <t>https://www.youtube.com/channel/UCny9uWayUo9PwarJUHXNsSw</t>
  </si>
  <si>
    <t>Sgoi Network</t>
  </si>
  <si>
    <t>https://www.youtube.com/user/Platisia</t>
  </si>
  <si>
    <t>https://www.youtube.com/channel/UCnhZk0ebU5fm9oazpCtc_Sg</t>
  </si>
  <si>
    <t>GrigomTV</t>
  </si>
  <si>
    <t>https://www.youtube.com/channel/UCBXwSHfXqRIJkaPs3ZMzKVA</t>
  </si>
  <si>
    <t>LASTFANTASY</t>
  </si>
  <si>
    <t>https://www.youtube.com/user/hyunjin2net</t>
  </si>
  <si>
    <t>THEGEARTV</t>
  </si>
  <si>
    <t>https://www.youtube.com/channel/UCfhGg1ZQ5W44nWx4WRhneRw</t>
  </si>
  <si>
    <t>Yoora Jung</t>
  </si>
  <si>
    <t>https://www.youtube.com/user/dlgksquf159</t>
  </si>
  <si>
    <t>https://www.youtube.com/user/eowjdfudshrghk</t>
  </si>
  <si>
    <t>https://www.youtube.com/user/evesojin</t>
  </si>
  <si>
    <t>N.Flying (엔플라잉)</t>
  </si>
  <si>
    <t>FNC ARTISTS</t>
  </si>
  <si>
    <t>FNCEnt</t>
  </si>
  <si>
    <t>https://www.youtube.com/user/thefncofficial</t>
  </si>
  <si>
    <t>FTISLAND (FT아일랜드)</t>
  </si>
  <si>
    <t>https://www.youtube.com/user/ftisland</t>
  </si>
  <si>
    <t>CNBLUE (씨엔블루)</t>
  </si>
  <si>
    <t>https://www.youtube.com/user/cnblue</t>
  </si>
  <si>
    <t>AOA (에이오에이)</t>
  </si>
  <si>
    <t>https://www.youtube.com/user/AceOfAngels8</t>
  </si>
  <si>
    <t>FNC NEOZ SCHOOL (FNC 네오즈 스쿨)</t>
  </si>
  <si>
    <t>https://www.youtube.com/channel/UCk27IAY7wcdzojqTe2OpQ-g</t>
  </si>
  <si>
    <t>SF9</t>
  </si>
  <si>
    <t>https://www.youtube.com/channel/UC8HNshpReWjQv1WpwzhPHjA</t>
  </si>
  <si>
    <t>HONEYST</t>
  </si>
  <si>
    <t>https://www.youtube.com/channel/UC57gh6oTjITo6G3LV8B9C_g</t>
  </si>
  <si>
    <t>카폴</t>
  </si>
  <si>
    <t>음악 채널</t>
  </si>
  <si>
    <t>July Official Channel</t>
  </si>
  <si>
    <t>https://www.youtube.com/channel/UCo31nAlvbX5sMKYfI9wBuoA</t>
  </si>
  <si>
    <t>KEYSMOA</t>
  </si>
  <si>
    <t>https://www.youtube.com/channel/UC6C51gKI6UqOWOf_Qwz2NgQ</t>
  </si>
  <si>
    <t>Yang Su Hyeok Official</t>
  </si>
  <si>
    <t>https://www.youtube.com/channel/UCj-0zaMXeFVQcKBn8Ty_B4A</t>
  </si>
  <si>
    <t>HA EUN JEE</t>
  </si>
  <si>
    <t>https://www.youtube.com/channel/UCPiT8NYVnyviNBaCJAku9jg</t>
  </si>
  <si>
    <t>HnS Newage Music</t>
  </si>
  <si>
    <t>https://www.youtube.com/channel/UCgiQ6kYQbHc6GzsYSG2oI-A</t>
  </si>
  <si>
    <t>Elegant Sister (ES)</t>
  </si>
  <si>
    <t>https://www.youtube.com/channel/UChPsCwzLIghlUKodG5zijfA</t>
  </si>
  <si>
    <t>MrSuicideSheep</t>
  </si>
  <si>
    <t>https://www.youtube.com/user/MrSuicideSheep</t>
  </si>
  <si>
    <t>xKito Music</t>
  </si>
  <si>
    <t>https://www.youtube.com/user/nyuualiaslucy</t>
  </si>
  <si>
    <t>IndieAir</t>
  </si>
  <si>
    <t>https://www.youtube.com/channel/UCVoraDictyd89xgZt-J2Frw</t>
  </si>
  <si>
    <t>Pianist JayM</t>
  </si>
  <si>
    <t>이브미니어쳐 - miniature</t>
  </si>
  <si>
    <t>러브 앤 추천채널</t>
  </si>
  <si>
    <t>YERIN tv : 예린티비</t>
  </si>
  <si>
    <t>https://www.youtube.com/user/jkyerin</t>
  </si>
  <si>
    <t>NerdECrafter</t>
  </si>
  <si>
    <t>https://www.youtube.com/user/NerdyCraftsies</t>
  </si>
  <si>
    <t>YouTube Spotlight</t>
  </si>
  <si>
    <t>https://www.youtube.com/user/YouTube</t>
  </si>
  <si>
    <t>라이프스타일 - 주제</t>
  </si>
  <si>
    <t>https://www.youtube.com/channel/UC1vGae2Q3oT5MkhhfW8lwjg</t>
  </si>
  <si>
    <t>Walt Disney Animation Studios</t>
  </si>
  <si>
    <t>https://www.youtube.com/user/disneyanimation</t>
  </si>
  <si>
    <t>케이크 - 주제</t>
  </si>
  <si>
    <t>https://www.youtube.com/channel/UCSktV4sYuPIgDrBip2pBJNA</t>
  </si>
  <si>
    <t>음식 - 주제</t>
  </si>
  <si>
    <t>https://www.youtube.com/channel/UCPdYYWLAJ-eefn3yydioMdg</t>
  </si>
  <si>
    <t>장난감 - 주제</t>
  </si>
  <si>
    <t>https://www.youtube.com/channel/UCazQ7t_hguzAgOH_vIukJ9A</t>
  </si>
  <si>
    <t>요리법 - 주제</t>
  </si>
  <si>
    <t>https://www.youtube.com/channel/UC1fCG3dhpIWF3Zq1NsaaIoA</t>
  </si>
  <si>
    <t>너프디스</t>
  </si>
  <si>
    <t>너프디스 방송 다시보기</t>
  </si>
  <si>
    <t>너프디스 PLUS</t>
  </si>
  <si>
    <t>https://www.youtube.com/channel/UCP7jp7XyENNf4B5HSfzJz5A</t>
  </si>
  <si>
    <t>Relaxing Music핑크에이드</t>
  </si>
  <si>
    <t>실시간 라디오 채널</t>
  </si>
  <si>
    <t>Pinkaide Relaxing Music</t>
  </si>
  <si>
    <t>https://www.youtube.com/channel/UCSpMgaNXWtIFv4-K3Eq7JOw</t>
  </si>
  <si>
    <t>라이너의 컬쳐쇼크</t>
  </si>
  <si>
    <t>https://www.youtube.com/channel/UCIXvXBYSc9fQ7Ri5SM1r8xA</t>
  </si>
  <si>
    <t>봄 내리는 클레이 다락방_Bomdabang</t>
  </si>
  <si>
    <t>권민제</t>
  </si>
  <si>
    <t>KwonHee</t>
  </si>
  <si>
    <t>오토뷰(Autoview)</t>
  </si>
  <si>
    <t>durifilm</t>
  </si>
  <si>
    <t>네모아저씨</t>
  </si>
  <si>
    <t>Uncle Square</t>
  </si>
  <si>
    <t>https://www.youtube.com/channel/UCjYhWMlNX_5Bt3cmYMpiB8w</t>
  </si>
  <si>
    <t>수염 STUDIO</t>
  </si>
  <si>
    <t>https://www.youtube.com/channel/UCbMZaogEvML7LwVsFaNsYrw</t>
  </si>
  <si>
    <t>Pangya Origami팡야 종이접기</t>
  </si>
  <si>
    <t>https://www.youtube.com/channel/UCseS1iCUMjEaUbSgNdBWqWg</t>
  </si>
  <si>
    <t>민서찡 Minseo DIY</t>
  </si>
  <si>
    <t>https://www.youtube.com/channel/UCf_ONVyy3WIzzLPqNjnrMEQ</t>
  </si>
  <si>
    <t>취미탐험-HobbyAdventures</t>
  </si>
  <si>
    <t>https://www.youtube.com/channel/UC1XS-T3WPcQisUQGY11-mFQ</t>
  </si>
  <si>
    <t>박민.</t>
  </si>
  <si>
    <t>https://www.youtube.com/channel/UCLePTpJCT07UR0_5u1y9vPQ</t>
  </si>
  <si>
    <t>AERIM 애림</t>
  </si>
  <si>
    <t>미디어워치TV</t>
  </si>
  <si>
    <t>Pink Pop</t>
  </si>
  <si>
    <t>https://www.youtube.com/channel/UC923Abd1mI5xcvmS1sXkKxQ</t>
  </si>
  <si>
    <t>대냥이와 키키</t>
  </si>
  <si>
    <t>https://www.youtube.com/channel/UCxO5v1blmo95u9AmVwWDMMA</t>
  </si>
  <si>
    <t>아임미미I'M MEME</t>
  </si>
  <si>
    <t>간단한 아이디어 ? SIMPLE IDEAS</t>
  </si>
  <si>
    <t>헬스티비</t>
  </si>
  <si>
    <t>POLARIS NAIL</t>
  </si>
  <si>
    <t>뽀박사 뽀쪽 Dr.Paul</t>
  </si>
  <si>
    <t>EchoDancehk</t>
  </si>
  <si>
    <t>Celia Kim주영스트</t>
  </si>
  <si>
    <t>Jooyoungst Company</t>
  </si>
  <si>
    <t>https://www.youtube.com/channel/UC8AIDz75yugahQV93Y0SHRg</t>
  </si>
  <si>
    <t>Goms ballad곰스발라드</t>
  </si>
  <si>
    <t>https://www.youtube.com/channel/UCGIqjmboUdqqnlHyLxxKVJg</t>
  </si>
  <si>
    <t>문찬2</t>
  </si>
  <si>
    <t>지식인미나니</t>
  </si>
  <si>
    <t>여즈 트룰리</t>
  </si>
  <si>
    <t>ThatGuyYouKnowww</t>
  </si>
  <si>
    <t>https://www.youtube.com/user/ThatGuyYouKnowww</t>
  </si>
  <si>
    <t>JBSiu Creative</t>
  </si>
  <si>
    <t>https://www.youtube.com/user/jbsiu</t>
  </si>
  <si>
    <t>LEG4CY</t>
  </si>
  <si>
    <t>https://www.youtube.com/channel/UCMoYtfLCQCVzwmvNgewmAgQ</t>
  </si>
  <si>
    <t>K-City</t>
  </si>
  <si>
    <t>https://www.youtube.com/channel/UC8ItEs8kNmkhwJClPetMuZw</t>
  </si>
  <si>
    <t>Black Core</t>
  </si>
  <si>
    <t>https://www.youtube.com/user/BlackCoreAssassins</t>
  </si>
  <si>
    <t>UBCKWave</t>
  </si>
  <si>
    <t>https://www.youtube.com/user/UBCKWave</t>
  </si>
  <si>
    <t>Everald</t>
  </si>
  <si>
    <t>https://www.youtube.com/user/officialeverald</t>
  </si>
  <si>
    <t>kidultreport</t>
  </si>
  <si>
    <t>푸드술리포트</t>
  </si>
  <si>
    <t>https://www.youtube.com/channel/UC5RfsqTXugBXNp7BqatJaTw</t>
  </si>
  <si>
    <t>MY CHANNELS</t>
  </si>
  <si>
    <t>ASMR E_YOU</t>
  </si>
  <si>
    <t>The First Bite</t>
  </si>
  <si>
    <t>Woah</t>
  </si>
  <si>
    <t>NineTails CSULB</t>
  </si>
  <si>
    <t>https://www.youtube.com/channel/UCrMPyU0PbxVa73GPbOtmLSQ</t>
  </si>
  <si>
    <t>https://www.youtube.com/user/vivienvalenz</t>
  </si>
  <si>
    <t>https://www.youtube.com/user/JREKML1</t>
  </si>
  <si>
    <t>Frozen Scene</t>
  </si>
  <si>
    <t>https://www.youtube.com/channel/UCpRy9CDOD-8xNODvB0lpTiQ</t>
  </si>
  <si>
    <t>우앙 TV (woo ang TV)</t>
  </si>
  <si>
    <t>SIMI TV</t>
  </si>
  <si>
    <t>heyoTV</t>
  </si>
  <si>
    <t>리얼리티heyotv</t>
  </si>
  <si>
    <t>https://www.youtube.com/channel/UCu2xO7zU-eI0P-LCPc7DPmQ</t>
  </si>
  <si>
    <t>bbomni 뽐니</t>
  </si>
  <si>
    <t>Kim's pro friends</t>
  </si>
  <si>
    <t>김원주프로</t>
  </si>
  <si>
    <t>https://www.youtube.com/channel/UC1lrq-0WhIUXug5m8A8xosA</t>
  </si>
  <si>
    <t>박대성</t>
  </si>
  <si>
    <t>https://www.youtube.com/channel/UCR5RAWZO-6XWZpJduHlTIjg</t>
  </si>
  <si>
    <t>김현우프로[ WANNA GOLF ]</t>
  </si>
  <si>
    <t>https://www.youtube.com/channel/UC-PAikMaBc8sWyO0ZlnAICQ</t>
  </si>
  <si>
    <t>https://www.youtube.com/channel/UCjRPjx1r-K2uxk7loUVT0LA</t>
  </si>
  <si>
    <t>https://www.youtube.com/channel/UCs_i4xBbg5IgHpmfMta-UBA</t>
  </si>
  <si>
    <t>ゴルフレッスン動?ティ?チングプロ坂本龍楠</t>
  </si>
  <si>
    <t>https://www.youtube.com/user/golfnsp</t>
  </si>
  <si>
    <t>더깊이10</t>
  </si>
  <si>
    <t>K-freak</t>
  </si>
  <si>
    <t>Canales destacados</t>
  </si>
  <si>
    <t>K-freakEnglish</t>
  </si>
  <si>
    <t>https://www.youtube.com/channel/UCD2JKf7oheRzvKGuuFZs0Pw</t>
  </si>
  <si>
    <t>Uncertain &amp; scary</t>
  </si>
  <si>
    <t>Nancy Homegym</t>
  </si>
  <si>
    <t>미라클TV</t>
  </si>
  <si>
    <t>썰앤팁</t>
  </si>
  <si>
    <t>자신감을 주는 채널</t>
  </si>
  <si>
    <t>인생명언TV</t>
  </si>
  <si>
    <t>https://www.youtube.com/channel/UCNUFmgROr1aU90VzoIoXaUA</t>
  </si>
  <si>
    <t>Ali Abbot</t>
  </si>
  <si>
    <t>김갈릭 KimGarlic</t>
  </si>
  <si>
    <t>Erika Su</t>
  </si>
  <si>
    <t>인아쨩</t>
  </si>
  <si>
    <t>유튜브 같이 구독해주세용 ~  ? '?' ?</t>
  </si>
  <si>
    <t>MadLife TV</t>
  </si>
  <si>
    <t>https://www.youtube.com/channel/UCj1RW5MrOLh_VrX3yHF_yow</t>
  </si>
  <si>
    <t>디스 이즈 샤이</t>
  </si>
  <si>
    <t>https://www.youtube.com/channel/UCBo3r_IAd1EiFGe1x7GgTLw</t>
  </si>
  <si>
    <t>초승달</t>
  </si>
  <si>
    <t>https://www.youtube.com/channel/UCxx7UvIhPkEQxaplaWS2hLg</t>
  </si>
  <si>
    <t>https://www.youtube.com/user/rkaekw</t>
  </si>
  <si>
    <t>셀리TV</t>
  </si>
  <si>
    <t>내동생 셀링♥</t>
  </si>
  <si>
    <t>셀링TV</t>
  </si>
  <si>
    <t>https://www.youtube.com/channel/UCBS0HyvBNQuFuZpQabv29Ug</t>
  </si>
  <si>
    <t>코리R</t>
  </si>
  <si>
    <t>렉쳐노트마술배우기</t>
  </si>
  <si>
    <t>서울촌놈진짜촌놈</t>
  </si>
  <si>
    <t>https://www.youtube.com/channel/UCZWC1OtqSfAtkKtg91e-A3g</t>
  </si>
  <si>
    <t>마술 잡지ARCANA</t>
  </si>
  <si>
    <t>https://www.youtube.com/channel/UCmae9_cmgqmNJvIp94-eSNw</t>
  </si>
  <si>
    <t>KaliDCerona</t>
  </si>
  <si>
    <t>https://www.youtube.com/user/KaliDCerona</t>
  </si>
  <si>
    <t>Hello cool</t>
  </si>
  <si>
    <t>https://www.youtube.com/channel/UCCXPJCXN2HAeN13-AhSdNUA</t>
  </si>
  <si>
    <t>임팩트매직</t>
  </si>
  <si>
    <t>https://www.youtube.com/channel/UCM0bfDQjRTw8H_Gige5TFhA</t>
  </si>
  <si>
    <t>[교르] 취미가 마술인 남자!!</t>
  </si>
  <si>
    <t>https://www.youtube.com/channel/UC4ykfFGUuE0U43LsU1lzuGw</t>
  </si>
  <si>
    <t>닭군</t>
  </si>
  <si>
    <t>https://www.youtube.com/channel/UCrc5i_HPQQGfNN_dJzD-GVw</t>
  </si>
  <si>
    <t>Nicky Magic Studio</t>
  </si>
  <si>
    <t>https://www.youtube.com/channel/UC2qjHK7wWxzb8mF9lgf7uXQ</t>
  </si>
  <si>
    <t>xxjominxx / 조민영</t>
  </si>
  <si>
    <t>YUIPYON  유이뿅</t>
  </si>
  <si>
    <t>공혁준 유튜브</t>
  </si>
  <si>
    <t>집순이의 취미생활</t>
  </si>
  <si>
    <t>집순이의 VLOG</t>
  </si>
  <si>
    <t>솜다박다 somdaparkda</t>
  </si>
  <si>
    <t>https://www.youtube.com/channel/UCopGlRU_9sE932lHSAOPnZw</t>
  </si>
  <si>
    <t>미대 [MiDae]</t>
  </si>
  <si>
    <t>Cong pilates</t>
  </si>
  <si>
    <t>이랭 TV</t>
  </si>
  <si>
    <t>smilemedia</t>
  </si>
  <si>
    <t>Panoma Dance Crew</t>
  </si>
  <si>
    <t>Panoma Mini Network</t>
  </si>
  <si>
    <t>Panoma Resort</t>
  </si>
  <si>
    <t>https://www.youtube.com/user/luuthienminh85</t>
  </si>
  <si>
    <t>Panoma Beauty</t>
  </si>
  <si>
    <t>https://www.youtube.com/channel/UCEs6CZDwTNMM-ymCJ5kVzHg</t>
  </si>
  <si>
    <t>Panoma Studio</t>
  </si>
  <si>
    <t>https://www.youtube.com/channel/UC6PRL8HJ1DY1C42SgLynN1g</t>
  </si>
  <si>
    <t>Rosa Alba</t>
  </si>
  <si>
    <t>https://www.youtube.com/channel/UC4DLZT_OUDGIZMx2DSg2KMA</t>
  </si>
  <si>
    <t>??a Th?n</t>
  </si>
  <si>
    <t>https://www.youtube.com/user/xiaolungpao</t>
  </si>
  <si>
    <t>천효원</t>
  </si>
  <si>
    <t>https://www.youtube.com/channel/UC_NT_RKEZMancfjSG7U4sQw</t>
  </si>
  <si>
    <t>Cross Toy Channel</t>
  </si>
  <si>
    <t>https://www.youtube.com/channel/UCjvvf-mKjnfSo7divy1LkWg</t>
  </si>
  <si>
    <t>장난감채널Toy channel Chun Woni</t>
  </si>
  <si>
    <t>https://www.youtube.com/channel/UCKMmT8Hw1aihq3fxvkKUNsQ</t>
  </si>
  <si>
    <t>yun sob kim Jr. toy channel 장난감채널</t>
  </si>
  <si>
    <t>https://www.youtube.com/channel/UCRGLf6RFuOYPPcXQ5WWM0ng</t>
  </si>
  <si>
    <t>겜스터 【GamSter】</t>
  </si>
  <si>
    <t>SSAM TV 쌈TV</t>
  </si>
  <si>
    <t>TV쌈장</t>
  </si>
  <si>
    <t>https://www.youtube.com/channel/UC0rdkOGjYuHbEYcvf5pNmgw</t>
  </si>
  <si>
    <t>HARE 하레</t>
  </si>
  <si>
    <t>?? YT Family ??</t>
  </si>
  <si>
    <t>Liana Mayendee</t>
  </si>
  <si>
    <t>https://www.youtube.com/channel/UCLp3WdQKDZKx1VWAPARpvvg</t>
  </si>
  <si>
    <t>TaYa Sunaz</t>
  </si>
  <si>
    <t>https://www.youtube.com/user/MsTaYaSunaz</t>
  </si>
  <si>
    <t>sedameansstrong</t>
  </si>
  <si>
    <t>https://www.youtube.com/channel/UCOafVs-Zhvu5QlM_VGcd2qA</t>
  </si>
  <si>
    <t>sichenmakeupholic</t>
  </si>
  <si>
    <t>https://www.youtube.com/user/sichenmakeupholic</t>
  </si>
  <si>
    <t>Chloe Shi</t>
  </si>
  <si>
    <t>https://www.youtube.com/user/summerrosepetale</t>
  </si>
  <si>
    <t>https://www.youtube.com/channel/UCsGoCdAFZC8cZUvK4kCJIKA</t>
  </si>
  <si>
    <t>♥♥♥</t>
  </si>
  <si>
    <t>https://www.youtube.com/channel/UCjwARif8DDcHno_X1aLbnFA</t>
  </si>
  <si>
    <t>Dollightful</t>
  </si>
  <si>
    <t>https://www.youtube.com/channel/UCitKV0ebZVbtU2nIPihDGMQ</t>
  </si>
  <si>
    <t>Creator Group</t>
  </si>
  <si>
    <t>https://www.youtube.com/channel/UCsvB-vXeypKR9J61oiFoq-g</t>
  </si>
  <si>
    <t>https://www.youtube.com/user/aeaie0</t>
  </si>
  <si>
    <t>https://www.youtube.com/user/SwanLife1</t>
  </si>
  <si>
    <t>https://www.youtube.com/user/jerrypop7</t>
  </si>
  <si>
    <t>https://www.youtube.com/user/camel4474</t>
  </si>
  <si>
    <t>슈가풀</t>
  </si>
  <si>
    <t>https://www.youtube.com/user/dalcheftv</t>
  </si>
  <si>
    <t>수다쟁이쭌</t>
  </si>
  <si>
    <t>#필메 추천</t>
  </si>
  <si>
    <t>* 꽃님이 사는 세상 *</t>
  </si>
  <si>
    <t>https://www.youtube.com/channel/UCQs-IFsAn3mgNTKAyBMnetw</t>
  </si>
  <si>
    <t>https://www.youtube.com/user/JiwonBJ</t>
  </si>
  <si>
    <t>Conversational Korean</t>
  </si>
  <si>
    <t>Motivate Korean</t>
  </si>
  <si>
    <t>https://www.youtube.com/user/MotivateKorean</t>
  </si>
  <si>
    <t>구독하면 복이 오는 채널</t>
  </si>
  <si>
    <t>월급도둑</t>
  </si>
  <si>
    <t>https://www.youtube.com/channel/UCqoxSwzNYp1ky96fD1AhKdw</t>
  </si>
  <si>
    <t>추천 크리에이터</t>
  </si>
  <si>
    <t>https://www.youtube.com/channel/UCsigTq-WAJZxI7qZopjJRnw</t>
  </si>
  <si>
    <t>https://www.youtube.com/channel/UCUo5w73EMu2bAKmOjBSUHyQ</t>
  </si>
  <si>
    <t>https://www.youtube.com/channel/UCNaUbZIHDH31-bRzFQm56SA</t>
  </si>
  <si>
    <t>고담국장</t>
  </si>
  <si>
    <t>https://www.youtube.com/channel/UCURNhnVmcdnue5SwkXJyNGw</t>
  </si>
  <si>
    <t>정?</t>
  </si>
  <si>
    <t>https://www.youtube.com/user/ungpanssip</t>
  </si>
  <si>
    <t>인썸</t>
  </si>
  <si>
    <t>https://www.youtube.com/channel/UCAnph-lv8aBpCcyw91XbggA</t>
  </si>
  <si>
    <t>JOONJ 준제이</t>
  </si>
  <si>
    <t>https://www.youtube.com/user/jujunming</t>
  </si>
  <si>
    <t>햄릿 TUBE</t>
  </si>
  <si>
    <t>함께하는채널</t>
  </si>
  <si>
    <t>카랑Karang</t>
  </si>
  <si>
    <t>https://www.youtube.com/channel/UCcfz-8gGDYJfaRHYD7kkQpw</t>
  </si>
  <si>
    <t>필대로</t>
  </si>
  <si>
    <t>Jurion주리온</t>
  </si>
  <si>
    <t>https://www.youtube.com/channel/UCPFJowOTFmwDbW8jdry7RJA</t>
  </si>
  <si>
    <t>[YU'family]유패</t>
  </si>
  <si>
    <t>https://www.youtube.com/channel/UCsw2UBEtD6QQiKq1W5gfZ3g</t>
  </si>
  <si>
    <t>로코코</t>
  </si>
  <si>
    <t>https://www.youtube.com/channel/UC2jld29oG6NvVc-9kKp_2Cg</t>
  </si>
  <si>
    <t>그런데TV</t>
  </si>
  <si>
    <t>조각가 트룩톤</t>
  </si>
  <si>
    <t>골든클라우드</t>
  </si>
  <si>
    <t>롤하는 쿤도 KunDo</t>
  </si>
  <si>
    <t>https://www.youtube.com/channel/UCvwBO4xnaYbA5KloH_4K7Fg</t>
  </si>
  <si>
    <t>아서킹의 킹매거진</t>
  </si>
  <si>
    <t>https://www.youtube.com/channel/UCjhjkbiEq4DMODML7K4tyVg</t>
  </si>
  <si>
    <t>수캐스트의 종합게임채널</t>
  </si>
  <si>
    <t>https://www.youtube.com/user/minddol337</t>
  </si>
  <si>
    <t>활잡이사케</t>
  </si>
  <si>
    <t>https://www.youtube.com/channel/UC-evCKaFAGQ_otbbQ864U5w</t>
  </si>
  <si>
    <t>개평범</t>
  </si>
  <si>
    <t>https://www.youtube.com/channel/UCvo-WTShYJtlsNDLYeQF-cA</t>
  </si>
  <si>
    <t>겜순이웬디</t>
  </si>
  <si>
    <t>https://www.youtube.com/channel/UCKCOlT5StKWt94Vyy7_NqDg</t>
  </si>
  <si>
    <t>가르마</t>
  </si>
  <si>
    <t>潔西?Jessica</t>
  </si>
  <si>
    <t>猜?喜歡</t>
  </si>
  <si>
    <t>Mii黃小米</t>
  </si>
  <si>
    <t>https://www.youtube.com/channel/UCjZCm3uuhkCvTYE9txucVcw</t>
  </si>
  <si>
    <t>TheKellyYang</t>
  </si>
  <si>
    <t>https://www.youtube.com/user/TheKellyeva</t>
  </si>
  <si>
    <t>EVALIN</t>
  </si>
  <si>
    <t>https://www.youtube.com/user/evaaaaaa555</t>
  </si>
  <si>
    <t>SHOPAHOLIC凱利依法</t>
  </si>
  <si>
    <t>https://www.youtube.com/channel/UCwVuFOcZMZqxvxU40WkJhAg</t>
  </si>
  <si>
    <t>Hello Catie</t>
  </si>
  <si>
    <t>https://www.youtube.com/channel/UCxls4ftUSbEcrDR1zQWIwfA</t>
  </si>
  <si>
    <t>잉여맨크루</t>
  </si>
  <si>
    <t>노랑남매TV</t>
  </si>
  <si>
    <t>JINAZZU</t>
  </si>
  <si>
    <t>NEW</t>
  </si>
  <si>
    <t>jina fashion</t>
  </si>
  <si>
    <t>https://www.youtube.com/channel/UCQJPeLaYRESOzPOGh1IHsoQ</t>
  </si>
  <si>
    <t>JINAZZU ASMR</t>
  </si>
  <si>
    <t>https://www.youtube.com/channel/UCRsistjAVpCfBPFc_SshEzQ</t>
  </si>
  <si>
    <t>Panda Crew</t>
  </si>
  <si>
    <t>루세트/Lucete</t>
  </si>
  <si>
    <t>https://www.youtube.com/channel/UCknu3kVbmQPRbfvNZEJOswA</t>
  </si>
  <si>
    <t>LawLiet BJ</t>
  </si>
  <si>
    <t>https://www.youtube.com/channel/UC1xtToCalvs_87bH4I5V73Q</t>
  </si>
  <si>
    <t>루카</t>
  </si>
  <si>
    <t>https://www.youtube.com/channel/UCr4_1oOtGXq7pNZhEbKhfTw</t>
  </si>
  <si>
    <t>백수유튜브</t>
  </si>
  <si>
    <t>게임넛과 함께하는</t>
  </si>
  <si>
    <t>백수부레옥잠</t>
  </si>
  <si>
    <t>https://www.youtube.com/channel/UCM1p1ew0HLrhXVllMKQuRsg</t>
  </si>
  <si>
    <t>모냥채널</t>
  </si>
  <si>
    <t>https://www.youtube.com/channel/UCpCFLWSgGDHAwuD1_BBy9CQ</t>
  </si>
  <si>
    <t>https://www.youtube.com/channel/UCqFt6raBlXK-qJCWsTKW62A</t>
  </si>
  <si>
    <t>코어 오브 아이디어</t>
  </si>
  <si>
    <t>https://www.youtube.com/user/coreofidea</t>
  </si>
  <si>
    <t>어니언짐jim</t>
  </si>
  <si>
    <t>https://www.youtube.com/channel/UCo2ibkdqRrLwet1Neus_hFw</t>
  </si>
  <si>
    <t>텀텀보</t>
  </si>
  <si>
    <t>https://www.youtube.com/channel/UCMixopGlQf4MnhpdnfCIXgg</t>
  </si>
  <si>
    <t>발컨의게임리뷰</t>
  </si>
  <si>
    <t>https://www.youtube.com/channel/UCKmOaDLQpgbsmGsHpV9688g</t>
  </si>
  <si>
    <t>게임유저 유형권</t>
  </si>
  <si>
    <t>https://www.youtube.com/user/RaiderZNTFS</t>
  </si>
  <si>
    <t>MUKBANG만능방송</t>
  </si>
  <si>
    <t>https://www.youtube.com/channel/UCTwAgFBHg_JPQ-P32xfWVaw</t>
  </si>
  <si>
    <t>https://www.youtube.com/channel/UCxlCAuCEHspDh3uBLTsP6nw</t>
  </si>
  <si>
    <t>샌드백 TV</t>
  </si>
  <si>
    <t>https://www.youtube.com/channel/UCSikZVoUX4jLapO9CilfYIg</t>
  </si>
  <si>
    <t>cecikoreaTV</t>
  </si>
  <si>
    <t>spacegirl우주쏘녀</t>
  </si>
  <si>
    <t>씨리얼</t>
  </si>
  <si>
    <t>https://www.youtube.com/channel/UCqRHncabshHQm_8t2SuMUrA</t>
  </si>
  <si>
    <t>폴리 Ch.polly</t>
  </si>
  <si>
    <t>https://www.youtube.com/channel/UCMZQHFjmwMkPDxcHU3XRCRQ</t>
  </si>
  <si>
    <t>Scarlett 스칼렛</t>
  </si>
  <si>
    <t>https://www.youtube.com/user/sohndasomi</t>
  </si>
  <si>
    <t>나카마</t>
  </si>
  <si>
    <t>GObalnews</t>
  </si>
  <si>
    <t>와디의 신발장</t>
  </si>
  <si>
    <t>HEYMAN LAM</t>
  </si>
  <si>
    <t>https://www.youtube.com/channel/UCcpAtOvcne_cX7gvarTgKsQ</t>
  </si>
  <si>
    <t>메피스토리</t>
  </si>
  <si>
    <t>MaFi 메피</t>
  </si>
  <si>
    <t>https://www.youtube.com/channel/UCzTdT3V8bF-Xy_5xt_710fg</t>
  </si>
  <si>
    <t>FreeSoundMusic</t>
  </si>
  <si>
    <t>https://www.youtube.com/channel/UCWS_xiTy6aZnY_f62lojETw</t>
  </si>
  <si>
    <t>신화방송ShinhwaShow</t>
  </si>
  <si>
    <t>JTBC STAR</t>
  </si>
  <si>
    <t>JTBC Entertainment</t>
  </si>
  <si>
    <t>https://www.youtube.com/user/JTBCentertainment</t>
  </si>
  <si>
    <t>JTBC Star</t>
  </si>
  <si>
    <t>https://www.youtube.com/user/jtbcstar</t>
  </si>
  <si>
    <t>JTBC Drama</t>
  </si>
  <si>
    <t>https://www.youtube.com/user/jtbcdrama</t>
  </si>
  <si>
    <t>JTBC News</t>
  </si>
  <si>
    <t>https://www.youtube.com/user/JTBC10news</t>
  </si>
  <si>
    <t>눈표범 TV</t>
  </si>
  <si>
    <t>모험왕별이</t>
  </si>
  <si>
    <t>묘야</t>
  </si>
  <si>
    <t>KIH kpop</t>
  </si>
  <si>
    <t>Members</t>
  </si>
  <si>
    <t>Kumo Milk</t>
  </si>
  <si>
    <t>https://www.youtube.com/channel/UC58Nm6L2EPeIOZBAxdSAxMA</t>
  </si>
  <si>
    <t>Bunny SweetHell</t>
  </si>
  <si>
    <t>https://www.youtube.com/channel/UCduo4nQOGPgYM0AhZ6Z1SGQ</t>
  </si>
  <si>
    <t>Marina Coronas</t>
  </si>
  <si>
    <t>https://www.youtube.com/channel/UC_PvDW1oUAadRyGz27zEiSA</t>
  </si>
  <si>
    <t>개쩌는뱅님</t>
  </si>
  <si>
    <t>DIA TV Food Creators</t>
  </si>
  <si>
    <t>https://www.youtube.com/user/MIGOch22</t>
  </si>
  <si>
    <t>https://www.youtube.com/channel/UCd4W11OVpZBAV82JJ9cZpYw</t>
  </si>
  <si>
    <t>타뇨의 주방Tanyo's kitchen</t>
  </si>
  <si>
    <t>https://www.youtube.com/channel/UCYlq-2ji1hEEIaAvnTi_8hw</t>
  </si>
  <si>
    <t>misonugool미소너굴</t>
  </si>
  <si>
    <t>철이</t>
  </si>
  <si>
    <t>Lachesiss</t>
  </si>
  <si>
    <t>https://www.youtube.com/user/ArtemisMond</t>
  </si>
  <si>
    <t>https://www.youtube.com/user/HiroHiroSoft</t>
  </si>
  <si>
    <t>Kan Ra</t>
  </si>
  <si>
    <t>https://www.youtube.com/channel/UCxvHqJd6rSUtCFgwcS4SruQ</t>
  </si>
  <si>
    <t>Yukari MAiG</t>
  </si>
  <si>
    <t>https://www.youtube.com/user/blackshilen</t>
  </si>
  <si>
    <t>Lv 5 Youtube Hero</t>
  </si>
  <si>
    <t>https://www.youtube.com/user/ZzVaynEzZ</t>
  </si>
  <si>
    <t>SSKillYes183</t>
  </si>
  <si>
    <t>https://www.youtube.com/user/SSKillYes183</t>
  </si>
  <si>
    <t>https://www.youtube.com/user/ElsTiffany</t>
  </si>
  <si>
    <t>Lime라임</t>
  </si>
  <si>
    <t>https://www.youtube.com/channel/UCjX1eldRGQitrjuUYM0OcWw</t>
  </si>
  <si>
    <t>감성시간</t>
  </si>
  <si>
    <t>https://www.youtube.com/channel/UCWiVLI1WD8NA2mdFNNnXGXA</t>
  </si>
  <si>
    <t>hemtube생방송 다시보기 채널</t>
  </si>
  <si>
    <t>https://www.youtube.com/user/chlwkrrk</t>
  </si>
  <si>
    <t>Benny 베니</t>
  </si>
  <si>
    <t>가치넷TV</t>
  </si>
  <si>
    <t>Classica</t>
  </si>
  <si>
    <t>furry Friends</t>
  </si>
  <si>
    <t>https://www.youtube.com/channel/UCD4vyx5YBJ8Lwl_nkdaO69w</t>
  </si>
  <si>
    <t>도현성</t>
  </si>
  <si>
    <t>https://www.youtube.com/channel/UC6eUM_3TJ5Gs0OZbmXBsIyw</t>
  </si>
  <si>
    <t>https://www.youtube.com/channel/UC-DR5sk-YE3EIN_N928JoRA</t>
  </si>
  <si>
    <t>캠핑한끼</t>
  </si>
  <si>
    <t>MasterTOPIK</t>
  </si>
  <si>
    <t>톡신TOXIN</t>
  </si>
  <si>
    <t>ChaChaPiano차차와피아노놀이</t>
  </si>
  <si>
    <t>클로이chloe</t>
  </si>
  <si>
    <t>Winter Bookstore겨울서점</t>
  </si>
  <si>
    <t>Winter Records겨울레코드</t>
  </si>
  <si>
    <t>https://www.youtube.com/channel/UCAd3a0K7NYobahc2KJQXPXQ</t>
  </si>
  <si>
    <t>Winter Kim</t>
  </si>
  <si>
    <t>https://www.youtube.com/user/textilnomedellarosa</t>
  </si>
  <si>
    <t>[쿠독 스튜디오] 추천 채널</t>
  </si>
  <si>
    <t>https://www.youtube.com/channel/UCjrwkxVOpN133r1Yp07583Q</t>
  </si>
  <si>
    <t>위키비디오-Wiki Videos</t>
  </si>
  <si>
    <t>https://www.youtube.com/channel/UCbJ2a80uRrLeDgqT6KUdUsw</t>
  </si>
  <si>
    <t>HDE황둥이</t>
  </si>
  <si>
    <t>https://www.youtube.com/channel/UCaAAtEm9QFNgkQ2r9_GC8PQ</t>
  </si>
  <si>
    <t>GamePONG</t>
  </si>
  <si>
    <t>https://www.youtube.com/channel/UCKvRcoSEoh6vd5QdetJXGfQ</t>
  </si>
  <si>
    <t>https://www.youtube.com/user/khan0925</t>
  </si>
  <si>
    <t>이레네오</t>
  </si>
  <si>
    <t>존경하는분들</t>
  </si>
  <si>
    <t>롤튜브 매드무비</t>
  </si>
  <si>
    <t>AKI아키</t>
  </si>
  <si>
    <t>사채업자TV</t>
  </si>
  <si>
    <t>HYEBBEUM 혜쁨</t>
  </si>
  <si>
    <t>TNJ TV</t>
  </si>
  <si>
    <t>ecom애콤</t>
  </si>
  <si>
    <t>한결TV</t>
  </si>
  <si>
    <t>세상거의모든것의순위</t>
  </si>
  <si>
    <t>스타디움 TV (STARDIUM TV)</t>
  </si>
  <si>
    <t>S.M.Culture&amp;Contents</t>
  </si>
  <si>
    <t>https://www.youtube.com/user/smcultureandcontents</t>
  </si>
  <si>
    <t>ESteemTV</t>
  </si>
  <si>
    <t>https://www.youtube.com/user/esteemmodels</t>
  </si>
  <si>
    <t>더기꾸울</t>
  </si>
  <si>
    <t>더기꾸울 생방송</t>
  </si>
  <si>
    <t>더꿀랜드</t>
  </si>
  <si>
    <t>https://www.youtube.com/channel/UCQxd2NPXuNvImprI4F5n-2w</t>
  </si>
  <si>
    <t>TV짱웃긴만화</t>
  </si>
  <si>
    <t>https://www.youtube.com/channel/UCMfpWL5jhgJOQOzmO4ete-Q</t>
  </si>
  <si>
    <t>신난다</t>
  </si>
  <si>
    <t>SHINANDA_CLAY</t>
  </si>
  <si>
    <t>https://www.youtube.com/channel/UCeM1shWjGKxzrxf4IbqL6tg</t>
  </si>
  <si>
    <t>초등대표</t>
  </si>
  <si>
    <t>남부정 Nam Bu Jeong</t>
  </si>
  <si>
    <t>https://www.youtube.com/user/nws960</t>
  </si>
  <si>
    <t>바이온사마</t>
  </si>
  <si>
    <t>https://www.youtube.com/channel/UCdIqj3jZP9GtGpUHVKtLwWA</t>
  </si>
  <si>
    <t>AO Crew</t>
  </si>
  <si>
    <t>Second Channel</t>
  </si>
  <si>
    <t>AO Crew TV</t>
  </si>
  <si>
    <t>https://www.youtube.com/channel/UCtftk_P8BpjHUeRLrpuC3dQ</t>
  </si>
  <si>
    <t>AZIT</t>
  </si>
  <si>
    <t>chulwoo철우</t>
  </si>
  <si>
    <t>패션유튜버 오후니ohuny</t>
  </si>
  <si>
    <t>PanTV 판티비</t>
  </si>
  <si>
    <t>Nh?ng k?nh n?n xem ^^</t>
  </si>
  <si>
    <t>Phan N? Uy?n Nhi</t>
  </si>
  <si>
    <t>https://www.youtube.com/channel/UCRQVbTSRoOCmguR097M9vNA</t>
  </si>
  <si>
    <t>마이크 PanTV</t>
  </si>
  <si>
    <t>https://www.youtube.com/channel/UCY_OHOkdgj6LdqGfbRYDt1Q</t>
  </si>
  <si>
    <t>VKT</t>
  </si>
  <si>
    <t>https://www.youtube.com/channel/UCGfC9rsf33vvCAhQEaFb5yw</t>
  </si>
  <si>
    <t>용덕표 추천 채널</t>
  </si>
  <si>
    <t>amalloc</t>
  </si>
  <si>
    <t>https://www.youtube.com/user/amalloc</t>
  </si>
  <si>
    <t>https://www.youtube.com/user/noyunho</t>
  </si>
  <si>
    <t>Drag Gangz</t>
  </si>
  <si>
    <t>https://www.youtube.com/channel/UCePyWgKY1gz0gOI6RPS4EyA</t>
  </si>
  <si>
    <t>멜론맛크리퍼</t>
  </si>
  <si>
    <t>엘사지존</t>
  </si>
  <si>
    <t>https://www.youtube.com/channel/UC6DXengAQay5cw2rmdpqInw</t>
  </si>
  <si>
    <t>명수고수</t>
  </si>
  <si>
    <t>https://www.youtube.com/user/jwpark1714</t>
  </si>
  <si>
    <t>https://www.youtube.com/channel/UCzzt6bFEBcy-CoZeFvTSq0A</t>
  </si>
  <si>
    <t>고수의 위로하기 GOSOO Radio</t>
  </si>
  <si>
    <t>https://www.youtube.com/channel/UCvHWn_83Pizp15K7k93DFBQ</t>
  </si>
  <si>
    <t>한국직업방송</t>
  </si>
  <si>
    <t>배구공TV</t>
  </si>
  <si>
    <t>https://www.youtube.com/channel/UChimF4tAmDAOnRaqkRWmKHg</t>
  </si>
  <si>
    <t>Bell Yoo</t>
  </si>
  <si>
    <t>meditation TV</t>
  </si>
  <si>
    <t>TodayStories오늘의 사연</t>
  </si>
  <si>
    <t>윤진</t>
  </si>
  <si>
    <t>hankuk sanooksanan</t>
  </si>
  <si>
    <t>까JBC</t>
  </si>
  <si>
    <t>미미월드 MimiWorld</t>
  </si>
  <si>
    <t>https://www.youtube.com/channel/UCIjxo5SUEhWbtuiL-BrSuqw</t>
  </si>
  <si>
    <t>*친구들*</t>
  </si>
  <si>
    <t>KR Bina</t>
  </si>
  <si>
    <t>https://www.youtube.com/channel/UCnkwaKWfhKJ4dKcH5hu2auA</t>
  </si>
  <si>
    <t>유보미</t>
  </si>
  <si>
    <t>https://www.youtube.com/channel/UC0BqJvnq0FZcBUKGQTGFFwg</t>
  </si>
  <si>
    <t>NenYu / 넨유</t>
  </si>
  <si>
    <t>https://www.youtube.com/channel/UC8jlA_lpU_-ClZE0phmkf7g</t>
  </si>
  <si>
    <t>씨디맨</t>
  </si>
  <si>
    <t>엔돌슨</t>
  </si>
  <si>
    <t>https://www.youtube.com/user/hardmanii</t>
  </si>
  <si>
    <t>라이브렉스LiveREX</t>
  </si>
  <si>
    <t>https://www.youtube.com/channel/UChXOKeqCxhM3AjyNb7rAAOw</t>
  </si>
  <si>
    <t>라이브 어 라이브</t>
  </si>
  <si>
    <t>RS_J ASMR</t>
  </si>
  <si>
    <t>프리 게임</t>
  </si>
  <si>
    <t>https://www.youtube.com/channel/UCJ-oYn6uZwLykiMdqR589uA</t>
  </si>
  <si>
    <t>https://www.youtube.com/user/limsoochul2</t>
  </si>
  <si>
    <t>왓구홍길동</t>
  </si>
  <si>
    <t>https://www.youtube.com/channel/UC9aktiWNGpSJKLshflga5yw</t>
  </si>
  <si>
    <t>https://www.youtube.com/channel/UCqJB7rKizLzFYy2t_2rGahw</t>
  </si>
  <si>
    <t>어쌔신제드</t>
  </si>
  <si>
    <t>https://www.youtube.com/channel/UCSw5fN0l4sw9_XyvHej8TwQ</t>
  </si>
  <si>
    <t>개리형</t>
  </si>
  <si>
    <t>https://www.youtube.com/channel/UCRpdlPk671uOMiBtf5HtB3Q</t>
  </si>
  <si>
    <t>https://www.youtube.com/channel/UC0hk2D145ogyBYMKjylWkkw</t>
  </si>
  <si>
    <t>Yame ASMR (야매)</t>
  </si>
  <si>
    <t>야매채널</t>
  </si>
  <si>
    <t>야매 TV</t>
  </si>
  <si>
    <t>https://www.youtube.com/channel/UCGEWJiTbSzXC-F_wf0p6Bsg</t>
  </si>
  <si>
    <t>Yame ASMR2 야매남친</t>
  </si>
  <si>
    <t>https://www.youtube.com/channel/UCUxyTtTuXQkC5HyqYZFRx8Q</t>
  </si>
  <si>
    <t>Yame ASMR3 야매먹방</t>
  </si>
  <si>
    <t>https://www.youtube.com/channel/UCpfCUjBmDh09q3acAyESPCw</t>
  </si>
  <si>
    <t>짬타수아</t>
  </si>
  <si>
    <t>Eunjung 은정</t>
  </si>
  <si>
    <t>MJ Kim</t>
  </si>
  <si>
    <t>후메이크업whozmakeup</t>
  </si>
  <si>
    <t>Jindo Dog Couple Story</t>
  </si>
  <si>
    <t>아프리카TV</t>
  </si>
  <si>
    <t>김인호TV</t>
  </si>
  <si>
    <t>https://www.youtube.com/channel/UCJg9L0svbnuPcjOcqLbi_3g</t>
  </si>
  <si>
    <t>점튜브 (김윤중)</t>
  </si>
  <si>
    <t>https://www.youtube.com/channel/UCdfdanlwpO60OOf3n00u7mA</t>
  </si>
  <si>
    <t>TV [LABAKTUBE]라박</t>
  </si>
  <si>
    <t>https://www.youtube.com/user/jou1025</t>
  </si>
  <si>
    <t>몽군TV</t>
  </si>
  <si>
    <t>https://www.youtube.com/channel/UCyG8R3JK5lsZ8m3aPGwdNIQ</t>
  </si>
  <si>
    <t>케차</t>
  </si>
  <si>
    <t>https://www.youtube.com/user/BJPaToo</t>
  </si>
  <si>
    <t>T-VIRUS Films (티바이러스)</t>
  </si>
  <si>
    <t>BJ섭이 FIFA4 S2 Korea</t>
  </si>
  <si>
    <t>https://www.youtube.com/channel/UCW5FEe1eiOAKzcnhmeI0Mzw</t>
  </si>
  <si>
    <t>https://www.youtube.com/channel/UCOock_9qHke843-hGjnVYHQ</t>
  </si>
  <si>
    <t>심리학 - 주제</t>
  </si>
  <si>
    <t>https://www.youtube.com/channel/UCYlpMl8sk46MKU9P7XgJpGw</t>
  </si>
  <si>
    <t>https://www.youtube.com/channel/UC_AIPNN0uH7H7p9e8lnVMVQ</t>
  </si>
  <si>
    <t>민아TV</t>
  </si>
  <si>
    <t>Yeppug예뿍이의 작업방</t>
  </si>
  <si>
    <t>♥예뿍이의 두번째 채널♥</t>
  </si>
  <si>
    <t>Yeppug Draw 예뿍드로우</t>
  </si>
  <si>
    <t>https://www.youtube.com/channel/UCI_0jLYwMFeOEZn9UUJH2iw</t>
  </si>
  <si>
    <t>Pine</t>
  </si>
  <si>
    <t>NYXL</t>
  </si>
  <si>
    <t>https://www.youtube.com/channel/UCVb-J9ey1KL31tMh5kjTJkw</t>
  </si>
  <si>
    <t>풋볼아이</t>
  </si>
  <si>
    <t>Mco TV</t>
  </si>
  <si>
    <t>몰폰중? 컴온!</t>
  </si>
  <si>
    <t>랭킹 클럽 Ranking Club</t>
  </si>
  <si>
    <t>https://www.youtube.com/channel/UC_rCOtgvhrYAbD4i1mX84kQ</t>
  </si>
  <si>
    <t>이십사일구월</t>
  </si>
  <si>
    <t>다이어트하는쿠몬 Coomon diet</t>
  </si>
  <si>
    <t>팀 코코뱅</t>
  </si>
  <si>
    <t>미역</t>
  </si>
  <si>
    <t>https://www.youtube.com/channel/UCR7JJtV-bbLPCzbWeETtVeg</t>
  </si>
  <si>
    <t>코코뱅팀</t>
  </si>
  <si>
    <t>https://www.youtube.com/channel/UCIbrz6V8-ma2Rql9_MCtT8w</t>
  </si>
  <si>
    <t>어린이 놀이터</t>
  </si>
  <si>
    <t>https://www.youtube.com/user/Chiro</t>
  </si>
  <si>
    <t>Tayo El Peque?o Autob?s Espa?ol</t>
  </si>
  <si>
    <t>https://www.youtube.com/channel/UCc_alYmt_LTSb5oOjF8Stjw</t>
  </si>
  <si>
    <t>https://www.youtube.com/channel/UCLxy24LwNk6_qTi-rptX3eQ</t>
  </si>
  <si>
    <t>무엔터x항엔터 유튜브</t>
  </si>
  <si>
    <t>상어녀</t>
  </si>
  <si>
    <t>https://www.youtube.com/channel/UCWRhune23coBY0c00fUQs4Q</t>
  </si>
  <si>
    <t>유나땅</t>
  </si>
  <si>
    <t>https://www.youtube.com/channel/UCv1hcDIwqDBDB2oWNLNR-TQ</t>
  </si>
  <si>
    <t>앵지</t>
  </si>
  <si>
    <t>https://www.youtube.com/channel/UC6jny3KnjnPLtSWYbrTqAtA</t>
  </si>
  <si>
    <t>안겨 [GYEOTUBE]</t>
  </si>
  <si>
    <t>https://www.youtube.com/channel/UCoEWEPaxEjJhTanpyLxVIHQ</t>
  </si>
  <si>
    <t>혜리지롱</t>
  </si>
  <si>
    <t>https://www.youtube.com/channel/UCXrribjlcjxKRPYJ38046Hg</t>
  </si>
  <si>
    <t>POWDERROOM TV</t>
  </si>
  <si>
    <t>룸메이트 ROOMMATE</t>
  </si>
  <si>
    <t>https://www.youtube.com/channel/UCgD39GkKBeD2oafFAE41GmQ</t>
  </si>
  <si>
    <t>친애하는</t>
  </si>
  <si>
    <t>뽀모매니아 PPOMODOLI</t>
  </si>
  <si>
    <t>채환TV 귓전명상 by Chae Hwan</t>
  </si>
  <si>
    <t>고양이리치</t>
  </si>
  <si>
    <t>https://www.youtube.com/channel/UCZU5_Sr83UmOPhBSUaOKi4g</t>
  </si>
  <si>
    <t>https://www.youtube.com/user/jye3746</t>
  </si>
  <si>
    <t>여니네일 YeoniNail</t>
  </si>
  <si>
    <t>https://www.youtube.com/user/yeonime</t>
  </si>
  <si>
    <t>윤새 Yoonsae</t>
  </si>
  <si>
    <t>https://www.youtube.com/channel/UC8cBqbVAQVltRE039s_H6nA</t>
  </si>
  <si>
    <t>MFYmusiC♬</t>
  </si>
  <si>
    <t>? Our Family ?</t>
  </si>
  <si>
    <t>Kawaii Sounds</t>
  </si>
  <si>
    <t>https://www.youtube.com/channel/UCS_5v2v6cMtQeSqC0wIRk4w</t>
  </si>
  <si>
    <t>MonoPoly</t>
  </si>
  <si>
    <t>https://www.youtube.com/channel/UCYlgWxLmKKM7bXc1g4--s6A</t>
  </si>
  <si>
    <t>Sacrofiz</t>
  </si>
  <si>
    <t>https://www.youtube.com/user/SacrofizMedia</t>
  </si>
  <si>
    <t>NavA</t>
  </si>
  <si>
    <t>https://www.youtube.com/channel/UCkxYlKm836YRmpsvnrEBYEQ</t>
  </si>
  <si>
    <t>Doffbeat</t>
  </si>
  <si>
    <t>https://www.youtube.com/channel/UC4tSdC8zYwvROkIAta8Hmlw</t>
  </si>
  <si>
    <t>Mitte</t>
  </si>
  <si>
    <t>https://www.youtube.com/channel/UCUKvuEAcwAC_jLPLYcN1Gkg</t>
  </si>
  <si>
    <t>CastleWater</t>
  </si>
  <si>
    <t>https://www.youtube.com/channel/UCoK0Z9MyHxGhTJ1IAY_aXlw</t>
  </si>
  <si>
    <t>Scanix</t>
  </si>
  <si>
    <t>https://www.youtube.com/channel/UC8D3mmpJ7wng2mWmHhaf2wQ</t>
  </si>
  <si>
    <t>고냥</t>
  </si>
  <si>
    <t>https://www.youtube.com/channel/UCRABe762MTtGpDYtuhL9VmA</t>
  </si>
  <si>
    <t>maji마지</t>
  </si>
  <si>
    <t>핵스나TV</t>
  </si>
  <si>
    <t>https://www.youtube.com/channel/UCdpeN8LUQJlDDbRZQTWJBmA</t>
  </si>
  <si>
    <t>손앙드레</t>
  </si>
  <si>
    <t>jhameelmusic</t>
  </si>
  <si>
    <t>유재일_문학</t>
  </si>
  <si>
    <t>https://www.youtube.com/channel/UCX2FYrC1avk_DYhVA-wDZOA</t>
  </si>
  <si>
    <t>유재일_게임 채널</t>
  </si>
  <si>
    <t>https://www.youtube.com/channel/UCv-yXXPlb49YSqI6KtOQeEw</t>
  </si>
  <si>
    <t>카오</t>
  </si>
  <si>
    <t>꼬잉TV</t>
  </si>
  <si>
    <t>https://www.youtube.com/channel/UCdf4di4k4fU5lio8ZXQx6mQ</t>
  </si>
  <si>
    <t>Rachel's Beauty Talk</t>
  </si>
  <si>
    <t>Hyo ? GK</t>
  </si>
  <si>
    <t>himepcy 하이맵시</t>
  </si>
  <si>
    <t>https://www.youtube.com/user/pooooingirl</t>
  </si>
  <si>
    <t># 캡틴 프랜즈 #</t>
  </si>
  <si>
    <t>포베</t>
  </si>
  <si>
    <t>https://www.youtube.com/channel/UCY4uIMjyliGg0Y6uSSBAQYg</t>
  </si>
  <si>
    <t>https://www.youtube.com/channel/UCPvbFqREzQe9b1bpyRnfYSA</t>
  </si>
  <si>
    <t>야스오 장인이칠삼</t>
  </si>
  <si>
    <t>https://www.youtube.com/channel/UCRUywbzWLgd4Q1_C8U69V5w</t>
  </si>
  <si>
    <t>녹밥</t>
  </si>
  <si>
    <t>https://www.youtube.com/channel/UCKl8NalBt5Mv0Fl33FzlXLQ</t>
  </si>
  <si>
    <t>https://www.youtube.com/channel/UCp5cfZH1SqpyAL-kJcR9DTQ</t>
  </si>
  <si>
    <t>용연향</t>
  </si>
  <si>
    <t>Apink &amp; HuhGak</t>
  </si>
  <si>
    <t>https://www.youtube.com/user/OfficialHuhGak</t>
  </si>
  <si>
    <t>아롱다롱TV ArongDarongTV</t>
  </si>
  <si>
    <t>챔챔TV ChaemChaemTV</t>
  </si>
  <si>
    <t>https://www.youtube.com/channel/UC7DCMb1Tui47n2-lkT91-Uw</t>
  </si>
  <si>
    <t>인벤 채널</t>
  </si>
  <si>
    <t>인벤</t>
  </si>
  <si>
    <t>https://www.youtube.com/user/InvenMovieA</t>
  </si>
  <si>
    <t>INVEN SPOTLIGHT</t>
  </si>
  <si>
    <t>https://www.youtube.com/channel/UC5LZjP567xdbG-F12rYy-bA</t>
  </si>
  <si>
    <t>https://www.youtube.com/channel/UCIHKbd4QntJvCXQqvRrBp6Q</t>
  </si>
  <si>
    <t>CarKpop</t>
  </si>
  <si>
    <t>Monsta X</t>
  </si>
  <si>
    <t>Dylan Ginno</t>
  </si>
  <si>
    <t>https://www.youtube.com/channel/UCoHmy_ecm-9PEyMAILKdH3w</t>
  </si>
  <si>
    <t>Josh Dove</t>
  </si>
  <si>
    <t>https://www.youtube.com/user/TheWorldAgainstJosh</t>
  </si>
  <si>
    <t>Sumi 수미 AppleBerry</t>
  </si>
  <si>
    <t>https://www.youtube.com/channel/UCukcTW4R0kbGRF6tX38c9Dg</t>
  </si>
  <si>
    <t>ridgy 720</t>
  </si>
  <si>
    <t>https://www.youtube.com/channel/UClxDJfC5lH4oaG2TWgBc01g</t>
  </si>
  <si>
    <t>Shane's K-Pop Videos</t>
  </si>
  <si>
    <t>https://www.youtube.com/user/shanesnh</t>
  </si>
  <si>
    <t>BaikynBits</t>
  </si>
  <si>
    <t>https://www.youtube.com/user/Rehsify</t>
  </si>
  <si>
    <t>Quinn Wiessner</t>
  </si>
  <si>
    <t>https://www.youtube.com/channel/UCrY2_TzVtO6fZZ6KBliq_Wg</t>
  </si>
  <si>
    <t>파니의 활동 채널</t>
  </si>
  <si>
    <t>민제이MINJ</t>
  </si>
  <si>
    <t>https://www.youtube.com/channel/UCrWh4MMMcsU0sZQIX3Wv37g</t>
  </si>
  <si>
    <t>https://www.youtube.com/user/89emadk</t>
  </si>
  <si>
    <t>콩두부</t>
  </si>
  <si>
    <t>https://www.youtube.com/channel/UC6WTM_8RMGfuLrcHPahLBBw</t>
  </si>
  <si>
    <t>빠더너스</t>
  </si>
  <si>
    <t>Google Korea</t>
  </si>
  <si>
    <t>꿀디TV</t>
  </si>
  <si>
    <t>HYEDY ASMR</t>
  </si>
  <si>
    <t>=^-^=</t>
  </si>
  <si>
    <t>ASMR Journey</t>
  </si>
  <si>
    <t>https://www.youtube.com/channel/UCG0WFDMKAfIlDa7na7B657Q</t>
  </si>
  <si>
    <t>TV놀잇터</t>
  </si>
  <si>
    <t>https://www.youtube.com/channel/UCM0u9m2duciFns6gcW_Pyzw</t>
  </si>
  <si>
    <t>샐리sally</t>
  </si>
  <si>
    <t>Jin Kong</t>
  </si>
  <si>
    <t>iPC</t>
  </si>
  <si>
    <t>Melon Box</t>
  </si>
  <si>
    <t>https://www.youtube.com/user/qkrtlgud2299</t>
  </si>
  <si>
    <t>카링TV</t>
  </si>
  <si>
    <t>https://www.youtube.com/channel/UCYcudhCQ7KEGzzMw4sCEsgg</t>
  </si>
  <si>
    <t>Yong_cco</t>
  </si>
  <si>
    <t>https://www.youtube.com/channel/UCiiVrOj5-PswXNF94AcCQRQ</t>
  </si>
  <si>
    <t>HyeRi PooJJang</t>
  </si>
  <si>
    <t>https://www.youtube.com/channel/UCSBlaTFnG8VMbQ5AbBe5jEA</t>
  </si>
  <si>
    <t>COV</t>
  </si>
  <si>
    <t>https://www.youtube.com/channel/UCCzuCdRqvgzFhR0ltEvKoAg</t>
  </si>
  <si>
    <t>https://www.youtube.com/channel/UCzbLTaNlODXhvobAcTs4XRQ</t>
  </si>
  <si>
    <t>스팀러</t>
  </si>
  <si>
    <t>https://www.youtube.com/channel/UC39vQXAb8etN29v2cpuSfrA</t>
  </si>
  <si>
    <t>https://www.youtube.com/user/Tony0075044</t>
  </si>
  <si>
    <t>강력추천채널</t>
  </si>
  <si>
    <t>UNDERkg</t>
  </si>
  <si>
    <t>https://www.youtube.com/user/UNDERkgSHOW</t>
  </si>
  <si>
    <t>I NOA</t>
  </si>
  <si>
    <t>PuppyPuppy</t>
  </si>
  <si>
    <t>A후라</t>
  </si>
  <si>
    <t>헬리크루!</t>
  </si>
  <si>
    <t>기규</t>
  </si>
  <si>
    <t>https://www.youtube.com/channel/UCghRIQzJQPxDw34xXc8LVLQ</t>
  </si>
  <si>
    <t>겜토스</t>
  </si>
  <si>
    <t>https://www.youtube.com/channel/UCAdd_AuyEq5vbLOyAzplfqQ</t>
  </si>
  <si>
    <t>김까망이</t>
  </si>
  <si>
    <t>https://www.youtube.com/channel/UCzAGta0_kYpc148b8w_ykYw</t>
  </si>
  <si>
    <t>???? Tube</t>
  </si>
  <si>
    <t>씨커TV</t>
  </si>
  <si>
    <t>메이슨미드영어회화</t>
  </si>
  <si>
    <t>혜성</t>
  </si>
  <si>
    <t>DBRO TV</t>
  </si>
  <si>
    <t>혜봉 Hyebong</t>
  </si>
  <si>
    <t>혜봉 일상 채널??</t>
  </si>
  <si>
    <t>hyeveryday</t>
  </si>
  <si>
    <t>https://www.youtube.com/channel/UCHqcdVrMTR52AA93_tEk72w</t>
  </si>
  <si>
    <t>https://www.youtube.com/channel/UCy7h0uG0btRO-X9rx8oPdgg</t>
  </si>
  <si>
    <t>요리채널</t>
  </si>
  <si>
    <t>Pailin's Kitchen</t>
  </si>
  <si>
    <t>https://www.youtube.com/user/PailinsKitchen</t>
  </si>
  <si>
    <t>Minkyeong</t>
  </si>
  <si>
    <t>주원탬</t>
  </si>
  <si>
    <t>https://www.youtube.com/user/jwtv123</t>
  </si>
  <si>
    <t>Lizzy리지</t>
  </si>
  <si>
    <t>https://www.youtube.com/channel/UCIZQ5ARW8pXLJ8buYUc57UQ</t>
  </si>
  <si>
    <t>Beeya</t>
  </si>
  <si>
    <t>https://www.youtube.com/channel/UCsv8WhppnjDvt0HwCVkXhSQ</t>
  </si>
  <si>
    <t>https://www.youtube.com/user/Bell0216</t>
  </si>
  <si>
    <t>WE ARE GOING TO</t>
  </si>
  <si>
    <t>여우딘</t>
  </si>
  <si>
    <t>https://www.youtube.com/channel/UCnVKtIHUWvDZwkvCyBh22JA</t>
  </si>
  <si>
    <t>해봄</t>
  </si>
  <si>
    <t>https://www.youtube.com/channel/UCL9oC0YZRwuyudZqUrgKw9w</t>
  </si>
  <si>
    <t>Holman Animations</t>
  </si>
  <si>
    <t>https://www.youtube.com/user/holmani154</t>
  </si>
  <si>
    <t>허위니</t>
  </si>
  <si>
    <t>https://www.youtube.com/channel/UC-M3YHzcOSfVcfcDD5fXl3w</t>
  </si>
  <si>
    <t>개땡중</t>
  </si>
  <si>
    <t>https://www.youtube.com/channel/UC4K8cYenfHkEAu6W3yhLgEw</t>
  </si>
  <si>
    <t>김똘복</t>
  </si>
  <si>
    <t>https://www.youtube.com/channel/UC8kgAdc_ZfQAZwBkQ-Rummg</t>
  </si>
  <si>
    <t>https://www.youtube.com/channel/UC9a4SPvT4XLn98EMUSD40Eg</t>
  </si>
  <si>
    <t>https://www.youtube.com/user/noxbais</t>
  </si>
  <si>
    <t>Sub CHANNEL</t>
  </si>
  <si>
    <t>https://www.youtube.com/channel/UCVUuzG8C8LWhroTgpmL6M2A</t>
  </si>
  <si>
    <t>채널바꿈</t>
  </si>
  <si>
    <t>https://www.youtube.com/user/wangjugoddess</t>
  </si>
  <si>
    <t>저승넷HellNet</t>
  </si>
  <si>
    <t>iHQ</t>
  </si>
  <si>
    <t>https://www.youtube.com/user/cumediaworld</t>
  </si>
  <si>
    <t>돈 워리 뮤직 (Don't Worry Music)</t>
  </si>
  <si>
    <t>https://www.youtube.com/channel/UCmA1lSGQxu5-Fj08UnR2Esw</t>
  </si>
  <si>
    <t>https://www.youtube.com/channel/UC2E9n2VGuFs_0ZlSMHjUVOw</t>
  </si>
  <si>
    <t>맛있는 녀석들 (Tasty Guys)</t>
  </si>
  <si>
    <t>https://www.youtube.com/channel/UCsOW9TPy2TKkqCchUHL04Fg</t>
  </si>
  <si>
    <t>K STAR 생방송 스타뉴스</t>
  </si>
  <si>
    <t>https://www.youtube.com/user/ystarnews</t>
  </si>
  <si>
    <t>allzzangtv</t>
  </si>
  <si>
    <t>https://www.youtube.com/user/allzzangtv</t>
  </si>
  <si>
    <t>기막힌 외출</t>
  </si>
  <si>
    <t>https://www.youtube.com/user/gaesix6</t>
  </si>
  <si>
    <t>ystarchannel1</t>
  </si>
  <si>
    <t>https://www.youtube.com/user/ystarchannel1</t>
  </si>
  <si>
    <t>ystarchannel2</t>
  </si>
  <si>
    <t>https://www.youtube.com/user/ystarchannel2</t>
  </si>
  <si>
    <t>ystarchannel3</t>
  </si>
  <si>
    <t>https://www.youtube.com/user/ystarchannel3</t>
  </si>
  <si>
    <t>갓짜의 소름tv</t>
  </si>
  <si>
    <t>갓짜의 게임 방송</t>
  </si>
  <si>
    <t>https://www.youtube.com/channel/UC4UwiqarHQn1R1Kh4dg4DdA</t>
  </si>
  <si>
    <t>ALL THE K-BEAUTY</t>
  </si>
  <si>
    <t>MBCPLUS CHANEL</t>
  </si>
  <si>
    <t>ALL THE K-POP</t>
  </si>
  <si>
    <t>https://www.youtube.com/user/imbcevery1</t>
  </si>
  <si>
    <t>ALL THE K-TRAVEL</t>
  </si>
  <si>
    <t>https://www.youtube.com/user/imbcmusic</t>
  </si>
  <si>
    <t>MBC Sports+</t>
  </si>
  <si>
    <t>https://www.youtube.com/user/imbcsportsplus</t>
  </si>
  <si>
    <t>MBCplusm</t>
  </si>
  <si>
    <t>https://www.youtube.com/user/MBCplusm</t>
  </si>
  <si>
    <t>알려줌 자료창고</t>
  </si>
  <si>
    <t>https://www.youtube.com/channel/UC4EyaGY1yqtBKmgaDpmfIWA</t>
  </si>
  <si>
    <t>https://www.youtube.com/channel/UCmMQsGM2uBygZhwZl-zv47A</t>
  </si>
  <si>
    <t>네이처리퍼블릭</t>
  </si>
  <si>
    <t>Narnia나니아</t>
  </si>
  <si>
    <t>SpaceRabbitx3</t>
  </si>
  <si>
    <t>NamiiCho</t>
  </si>
  <si>
    <t>https://www.youtube.com/user/NamiiCho</t>
  </si>
  <si>
    <t>백호</t>
  </si>
  <si>
    <t>유일한 지인들</t>
  </si>
  <si>
    <t>냇물</t>
  </si>
  <si>
    <t>https://www.youtube.com/channel/UCO8iacs36NoxnWEtnSEO0PA</t>
  </si>
  <si>
    <t>윤단풍</t>
  </si>
  <si>
    <t>https://www.youtube.com/channel/UCNY2TdBYj0jSp1zBKCXRBUA</t>
  </si>
  <si>
    <t>민크리</t>
  </si>
  <si>
    <t>https://www.youtube.com/channel/UCHIkRorcdpBIK8VooZOE_mA</t>
  </si>
  <si>
    <t>코브라</t>
  </si>
  <si>
    <t>https://www.youtube.com/channel/UCdD10WIMVmD_haXjEhTokSg</t>
  </si>
  <si>
    <t>VRChat인조</t>
  </si>
  <si>
    <t>https://www.youtube.com/user/yhj4562000</t>
  </si>
  <si>
    <t>멜로디</t>
  </si>
  <si>
    <t>https://www.youtube.com/channel/UC9QlhX0k3SX0ic_VlTbP_TA</t>
  </si>
  <si>
    <t>SileN T</t>
  </si>
  <si>
    <t>https://www.youtube.com/channel/UCYf0XgQNfvE03AL45Wu1MvQ</t>
  </si>
  <si>
    <t>단비</t>
  </si>
  <si>
    <t>https://www.youtube.com/channel/UCs7ScIwHJHgoJjj7CeoAsQw</t>
  </si>
  <si>
    <t>Crysootal</t>
  </si>
  <si>
    <t>Jegalyang ★ PD제갈량 [Games &amp; Gaming Channel]</t>
  </si>
  <si>
    <t>ClassicKpop427</t>
  </si>
  <si>
    <t>maplestyle maplestory</t>
  </si>
  <si>
    <t>JAELIMIZE재림</t>
  </si>
  <si>
    <t>소소한 2번째 채널</t>
  </si>
  <si>
    <t>재리데이즈</t>
  </si>
  <si>
    <t>https://www.youtube.com/channel/UCkz3o4K3l642PBZOLnpb7pw</t>
  </si>
  <si>
    <t>윤스타Yoonstar</t>
  </si>
  <si>
    <t>윤스타 ASMR</t>
  </si>
  <si>
    <t>https://www.youtube.com/channel/UCmsCRhVF5XVV8qkDeh-HnnA</t>
  </si>
  <si>
    <t>아이쿠TV / IKOOOTV</t>
  </si>
  <si>
    <t>★편집된 꿀잼영상★</t>
  </si>
  <si>
    <t>?요루루 추천채널?</t>
  </si>
  <si>
    <t>덤덩이</t>
  </si>
  <si>
    <t>https://www.youtube.com/channel/UCw8-fW2AYGisqla0UQ3ZW1Q</t>
  </si>
  <si>
    <t>김리하</t>
  </si>
  <si>
    <t>https://www.youtube.com/channel/UC6m3XIy59AP-gdx9W35MCUg</t>
  </si>
  <si>
    <t>감자밭할매.</t>
  </si>
  <si>
    <t>yo cookie</t>
  </si>
  <si>
    <t>jungbub2013</t>
  </si>
  <si>
    <t>JUNGBUB TALK</t>
  </si>
  <si>
    <t>https://www.youtube.com/user/jinjungsdharmatalk</t>
  </si>
  <si>
    <t>SOL A솔아</t>
  </si>
  <si>
    <t>신지우 sinjiwoo</t>
  </si>
  <si>
    <t>양쑤의 클레이 킹덤</t>
  </si>
  <si>
    <t>쌍둥이 엄마 TV</t>
  </si>
  <si>
    <t>https://www.youtube.com/channel/UCJDEss5wA1ddrCBC40giO8A</t>
  </si>
  <si>
    <t>뷜랑 GAME &amp; LIVE</t>
  </si>
  <si>
    <t>https://www.youtube.com/channel/UChru9HOkmqkMIPfwQelDibg</t>
  </si>
  <si>
    <t>Homer H의 공포영화 센터</t>
  </si>
  <si>
    <t>료핸</t>
  </si>
  <si>
    <t>^_^</t>
  </si>
  <si>
    <t>료핸 젬파이터</t>
  </si>
  <si>
    <t>https://www.youtube.com/channel/UCFu9W9o_mMNuQwTKPPnQDLA</t>
  </si>
  <si>
    <t>즐겜러만월</t>
  </si>
  <si>
    <t>https://www.youtube.com/channel/UC5-u9wdi1H23vynLz-YK89A</t>
  </si>
  <si>
    <t>Ked TV케드</t>
  </si>
  <si>
    <t>https://www.youtube.com/channel/UCwdfm8NKZihY3Ito5ruKWeQ</t>
  </si>
  <si>
    <t>해먹남녀</t>
  </si>
  <si>
    <t>jjongine</t>
  </si>
  <si>
    <t>YANGYANG PIANO</t>
  </si>
  <si>
    <t>Producer dk</t>
  </si>
  <si>
    <t>팡팡! 와이파이 TV</t>
  </si>
  <si>
    <t>관련 채널 : 구독하기!</t>
  </si>
  <si>
    <t>아띠 TV팡팡! 와이파이</t>
  </si>
  <si>
    <t>https://www.youtube.com/channel/UCyJ7zeJyuPI9lJPs5hxAMKA</t>
  </si>
  <si>
    <t>Sereno</t>
  </si>
  <si>
    <t>https://www.youtube.com/user/ShinjouHanabi</t>
  </si>
  <si>
    <t>HUIDEUN KO Records</t>
  </si>
  <si>
    <t>https://www.youtube.com/channel/UCKpd6Fkfhe1Kzf4GhY2qmXg</t>
  </si>
  <si>
    <t>L U M I N I A</t>
  </si>
  <si>
    <t>https://www.youtube.com/channel/UCDD6cKPDlX9bGCGr9gM3_uw</t>
  </si>
  <si>
    <t>한규민 (Han Kyu Min) Official</t>
  </si>
  <si>
    <t>https://www.youtube.com/channel/UC0uq1YjjiYUMVo8qrB1GYOw</t>
  </si>
  <si>
    <t>시야쥬Sillage</t>
  </si>
  <si>
    <t>https://www.youtube.com/channel/UCYMiorusmjWo9iBPXw9XfCQ</t>
  </si>
  <si>
    <t>밴쯔패밀리 채널</t>
  </si>
  <si>
    <t>신나는 인생낭비</t>
  </si>
  <si>
    <t>REDBROS TV CHANNEL</t>
  </si>
  <si>
    <t>TWOSAMTV 투쌤티비</t>
  </si>
  <si>
    <t>https://www.youtube.com/channel/UCW8_I95E2FQJK6widf40jNg</t>
  </si>
  <si>
    <t>REDBROS TV JAPAN</t>
  </si>
  <si>
    <t>https://www.youtube.com/channel/UCZAnFnjMCVhqbiNDMcJa4YA</t>
  </si>
  <si>
    <t>AKATV</t>
  </si>
  <si>
    <t>호버 hover</t>
  </si>
  <si>
    <t>Tori ASMR</t>
  </si>
  <si>
    <t>tori</t>
  </si>
  <si>
    <t>https://www.youtube.com/user/TotallyTnT</t>
  </si>
  <si>
    <t>https://www.youtube.com/user/goodshotgolf</t>
  </si>
  <si>
    <t>제이와이 JY</t>
  </si>
  <si>
    <t>Donghwa Asmr</t>
  </si>
  <si>
    <t>이럴땐 이런음악</t>
  </si>
  <si>
    <t>식빵과 슈카의 아재토크</t>
  </si>
  <si>
    <t>슈카월드</t>
  </si>
  <si>
    <t>https://www.youtube.com/channel/UCsJ6RuBiTVWRX156FVbeaGg</t>
  </si>
  <si>
    <t>BJ깐따삐야</t>
  </si>
  <si>
    <t>https://www.youtube.com/user/kimsohee7777</t>
  </si>
  <si>
    <t>TV불멸</t>
  </si>
  <si>
    <t>https://www.youtube.com/channel/UCewKxZHr-iztWIQjVE3iKaQ</t>
  </si>
  <si>
    <t>https://www.youtube.com/user/coreanacleanser</t>
  </si>
  <si>
    <t>만짜</t>
  </si>
  <si>
    <t>https://www.youtube.com/channel/UCsha8AI5MzSC5u3mef19lRg</t>
  </si>
  <si>
    <t>부따</t>
  </si>
  <si>
    <t>https://www.youtube.com/channel/UCLPwTgQJ3pa0vK1oW_2g23g</t>
  </si>
  <si>
    <t>https://www.youtube.com/channel/UC18qUxbw1lnHCyZGrQciY8w</t>
  </si>
  <si>
    <t>J-BLACK &amp; J-PINK Official</t>
  </si>
  <si>
    <t>MMary Dancer</t>
  </si>
  <si>
    <t>https://www.youtube.com/user/DancerMary1</t>
  </si>
  <si>
    <t>Red Root</t>
  </si>
  <si>
    <t>Boogie Drum</t>
  </si>
  <si>
    <t>https://www.youtube.com/channel/UCIdKpkqAi-oVR1oBRffYH6Q</t>
  </si>
  <si>
    <t>영상mby</t>
  </si>
  <si>
    <t>STUNNING Dance HK</t>
  </si>
  <si>
    <t>Zarla HY 사랑해</t>
  </si>
  <si>
    <t>호구들</t>
  </si>
  <si>
    <t>김만덕씨</t>
  </si>
  <si>
    <t>https://www.youtube.com/channel/UCGsd0rCYN3POzaFs2UQgCPw</t>
  </si>
  <si>
    <t>Kid from Seoul</t>
  </si>
  <si>
    <t>https://www.youtube.com/channel/UCbhqBnlb9lT-8IQiH3TnKCA</t>
  </si>
  <si>
    <t>one day one coke</t>
  </si>
  <si>
    <t>https://www.youtube.com/channel/UC6ByrwvYfLdgnBifrJPuN9g</t>
  </si>
  <si>
    <t>KoreaFever</t>
  </si>
  <si>
    <t>Josue Lee</t>
  </si>
  <si>
    <t>Mis Panas!</t>
  </si>
  <si>
    <t>TengoMango</t>
  </si>
  <si>
    <t>https://www.youtube.com/user/bubblegumxdxp</t>
  </si>
  <si>
    <t>Salomon Ahn</t>
  </si>
  <si>
    <t>https://www.youtube.com/channel/UCJJCZiLamQZLn0-R7zlvDSQ</t>
  </si>
  <si>
    <t>JJUAH쮸아</t>
  </si>
  <si>
    <t>allthatbreak</t>
  </si>
  <si>
    <t>prelims.allthatbreak</t>
  </si>
  <si>
    <t>https://www.youtube.com/user/prelimsallthatbreak</t>
  </si>
  <si>
    <t>Allthatstreet Official</t>
  </si>
  <si>
    <t>https://www.youtube.com/channel/UC2SLIpjY1WaCtDXQqcsWn1w</t>
  </si>
  <si>
    <t>여우린 LYN</t>
  </si>
  <si>
    <t>혀니일세</t>
  </si>
  <si>
    <t>채르니 Chaerny</t>
  </si>
  <si>
    <t>채르니의 두번째 공간</t>
  </si>
  <si>
    <t>채르니의 일기장</t>
  </si>
  <si>
    <t>https://www.youtube.com/channel/UCk4ZCDRb2lEvh5by4ceGDDw</t>
  </si>
  <si>
    <t>강경민</t>
  </si>
  <si>
    <t>대충asmr</t>
  </si>
  <si>
    <t>쇼핑중독 영태형</t>
  </si>
  <si>
    <t>수다누나의 꽃수다</t>
  </si>
  <si>
    <t>https://www.youtube.com/channel/UCsFkvtI0vXXCoGJyaR1tCRA</t>
  </si>
  <si>
    <t>ReplayTV</t>
  </si>
  <si>
    <t>https://www.youtube.com/channel/UCU8o-LCpxFTioM8sk8OcVpg</t>
  </si>
  <si>
    <t>heepi</t>
  </si>
  <si>
    <t>https://www.youtube.com/channel/UC_xHfvEhL1YtZoDBkKZ9xEQ</t>
  </si>
  <si>
    <t>배달의민족</t>
  </si>
  <si>
    <t>찌릿찌릿</t>
  </si>
  <si>
    <t>raincompany</t>
  </si>
  <si>
    <t>_비RAIN, Bi, Jung Ji-hoon</t>
  </si>
  <si>
    <t>https://www.youtube.com/channel/UCiRnxSHZSTDzB2P4OL92aNQ</t>
  </si>
  <si>
    <t>https://www.youtube.com/channel/UC3ZJ9lnT0AmmkjzKxwfh88w</t>
  </si>
  <si>
    <t>유니세나 UNISENA</t>
  </si>
  <si>
    <t>https://www.youtube.com/channel/UCE2fiuZtfAP0X8wTUs6K1dg</t>
  </si>
  <si>
    <t>화장품읽어주는남자</t>
  </si>
  <si>
    <t>https://www.youtube.com/channel/UCmMipnxqC5rcx0nxQPGrajg</t>
  </si>
  <si>
    <t>류석</t>
  </si>
  <si>
    <t>ZBK GROUP</t>
  </si>
  <si>
    <t>Team Tombz</t>
  </si>
  <si>
    <t>https://www.youtube.com/channel/UCOIA3EXCYwdTFJiVkoIyr1Q</t>
  </si>
  <si>
    <t>KimMing김밍</t>
  </si>
  <si>
    <t>https://www.youtube.com/user/showdarkoo</t>
  </si>
  <si>
    <t>초동면오방리</t>
  </si>
  <si>
    <t>점토발명선희</t>
  </si>
  <si>
    <t>엉준 Movie Review</t>
  </si>
  <si>
    <t>나는 나를 추천한 채널을 추천한다</t>
  </si>
  <si>
    <t>MAIN CHANNEL</t>
  </si>
  <si>
    <t>https://www.youtube.com/user/SSoLEE2016</t>
  </si>
  <si>
    <t>잉여와 타쿠의 나라윤경월드</t>
  </si>
  <si>
    <t>JAWWS</t>
  </si>
  <si>
    <t>미니유 마음대로 Miniyu</t>
  </si>
  <si>
    <t>krystal수정</t>
  </si>
  <si>
    <t>김천재</t>
  </si>
  <si>
    <t>김천재의 사심채널</t>
  </si>
  <si>
    <t>Ayumu Seoul diary</t>
  </si>
  <si>
    <t>https://www.youtube.com/channel/UC6wx_Yiqgk1jXIEZbpxFx4g</t>
  </si>
  <si>
    <t>트리샤</t>
  </si>
  <si>
    <t>https://www.youtube.com/user/trishakurz</t>
  </si>
  <si>
    <t>원츄 wonchu</t>
  </si>
  <si>
    <t>Woorak우락</t>
  </si>
  <si>
    <t>Chyu wing츄윙</t>
  </si>
  <si>
    <t>대장님채널</t>
  </si>
  <si>
    <t>빙그레</t>
  </si>
  <si>
    <t>은우실시간</t>
  </si>
  <si>
    <t>https://www.youtube.com/channel/UC7s5rgCo5Ic-gJsVfYxHMpw</t>
  </si>
  <si>
    <t>베샷</t>
  </si>
  <si>
    <t>Unveiled</t>
  </si>
  <si>
    <t>https://www.youtube.com/user/ListDaily</t>
  </si>
  <si>
    <t>https://www.youtube.com/channel/UCyIxod7xVzs-7QPhTE7yazg</t>
  </si>
  <si>
    <t>B S Entertainment</t>
  </si>
  <si>
    <t>https://www.youtube.com/channel/UCazyOJKr9ubli_-lHXKyu3Q</t>
  </si>
  <si>
    <t>ZeusGodTOY</t>
  </si>
  <si>
    <t>로퍼딧</t>
  </si>
  <si>
    <t>CREW/FEAT</t>
  </si>
  <si>
    <t>빛나YouTube</t>
  </si>
  <si>
    <t>수액SWAG</t>
  </si>
  <si>
    <t>Lemondrizzle</t>
  </si>
  <si>
    <t>Ajacijoa</t>
  </si>
  <si>
    <t>애니닷</t>
  </si>
  <si>
    <t>Coca-Cola Korea</t>
  </si>
  <si>
    <t>나랑께TV</t>
  </si>
  <si>
    <t>VR가상현실 멀미왕</t>
  </si>
  <si>
    <t>시사타파TV</t>
  </si>
  <si>
    <t>롬앤romand</t>
  </si>
  <si>
    <t>thefact</t>
  </si>
  <si>
    <t>잇슈사이다</t>
  </si>
  <si>
    <t>클릭스타워즈</t>
  </si>
  <si>
    <t>https://www.youtube.com/channel/UCZcNO11rC-WwpaYrG_cAjaQ</t>
  </si>
  <si>
    <t>https://www.youtube.com/channel/UCpP3xxk8r0A1CF2OKNsFX-w</t>
  </si>
  <si>
    <t>지엔K 사이클링</t>
  </si>
  <si>
    <t>신비한 이야기</t>
  </si>
  <si>
    <t>MOO ENT.</t>
  </si>
  <si>
    <t>율콩 YulKong</t>
  </si>
  <si>
    <t>https://www.youtube.com/channel/UCOUpxdk0VyW9DIsmGqezl9g</t>
  </si>
  <si>
    <t>【피버(FEVER)】</t>
  </si>
  <si>
    <t>bangkokin</t>
  </si>
  <si>
    <t>빵티비</t>
  </si>
  <si>
    <t>bbangTV KIDS</t>
  </si>
  <si>
    <t>https://www.youtube.com/channel/UCq3isZYiNA7k8USHnf-SDPA</t>
  </si>
  <si>
    <t>세상의 모든 리뷰</t>
  </si>
  <si>
    <t>https://www.youtube.com/user/netmarble</t>
  </si>
  <si>
    <t>https://www.youtube.com/channel/UCLstY59V0mohZmcSGd33cPw</t>
  </si>
  <si>
    <t>https://www.youtube.com/user/GIRI4193</t>
  </si>
  <si>
    <t>https://www.youtube.com/user/pdkoo</t>
  </si>
  <si>
    <t>Kwon Hee's music collection</t>
  </si>
  <si>
    <t>https://www.youtube.com/user/puppyitv</t>
  </si>
  <si>
    <t>GBF Studio</t>
  </si>
  <si>
    <t>https://www.youtube.com/channel/UCLrPGVuzySG2D997kknpa7Q</t>
  </si>
  <si>
    <t>초코칩보이스</t>
  </si>
  <si>
    <t>https://www.youtube.com/channel/UCqhkTKJM0eR6hU9c-8quJIw</t>
  </si>
  <si>
    <t>전주스타일 Jeonju Style</t>
  </si>
  <si>
    <t>SUJIN 수진</t>
  </si>
  <si>
    <t>?? ?? ?? ??</t>
  </si>
  <si>
    <t>읽어준임현준</t>
  </si>
  <si>
    <t>https://www.youtube.com/channel/UCYhld_4tGeI72wAfb65Nmmw</t>
  </si>
  <si>
    <t>뚤뚤이네</t>
  </si>
  <si>
    <t>https://www.youtube.com/channel/UCXhNQI4MA04IfQULIqiATzw</t>
  </si>
  <si>
    <t>Christine and Taelor</t>
  </si>
  <si>
    <t>https://www.youtube.com/channel/UCjWcHudOUzj7pADDdgO47JA</t>
  </si>
  <si>
    <t>Christine Yu</t>
  </si>
  <si>
    <t>https://www.youtube.com/channel/UCyfrXlpj5AtqcSqx8SHHiJg</t>
  </si>
  <si>
    <t>ItsDanielJae</t>
  </si>
  <si>
    <t>사키엘 TV</t>
  </si>
  <si>
    <t>사키엘의 초이스</t>
  </si>
  <si>
    <t>카스키엘 TV</t>
  </si>
  <si>
    <t>https://www.youtube.com/channel/UCeIcl_0YjyTlzVgcrTk_wFA</t>
  </si>
  <si>
    <t>86 8686</t>
  </si>
  <si>
    <t>https://www.youtube.com/channel/UCzNtHdxeAd4lvJ-4ApAShoQ</t>
  </si>
  <si>
    <t>Family Channel</t>
  </si>
  <si>
    <t>어썸브로</t>
  </si>
  <si>
    <t>https://www.youtube.com/channel/UC-lKmi5crMRCgL34wFlXP5A</t>
  </si>
  <si>
    <t>Bobae Lee</t>
  </si>
  <si>
    <t>https://www.youtube.com/channel/UCJ5TkhlpVeOvD0DaPBtBGXg</t>
  </si>
  <si>
    <t>프로 김재원</t>
  </si>
  <si>
    <t>https://www.youtube.com/channel/UCnQ5vsVonq3t4m1YajgohQw</t>
  </si>
  <si>
    <t>데라세르나de la Serna</t>
  </si>
  <si>
    <t>생활탐구</t>
  </si>
  <si>
    <t>chesskidgaf</t>
  </si>
  <si>
    <t>next channel if i get strikes</t>
  </si>
  <si>
    <t>chesskidgaf2</t>
  </si>
  <si>
    <t>https://www.youtube.com/user/chesskidgaf2</t>
  </si>
  <si>
    <t>양컴</t>
  </si>
  <si>
    <t>엔와이댄스NYDANCE</t>
  </si>
  <si>
    <t>https://www.youtube.com/user/jeongmany</t>
  </si>
  <si>
    <t>Hathaway Lee</t>
  </si>
  <si>
    <t>강사랑Pinklybarbie</t>
  </si>
  <si>
    <t>NYLONTVKOREA</t>
  </si>
  <si>
    <t>이본</t>
  </si>
  <si>
    <t>이 채널 어때요?</t>
  </si>
  <si>
    <t>바다PD</t>
  </si>
  <si>
    <t>미아</t>
  </si>
  <si>
    <t>https://www.youtube.com/channel/UC8-rWIfPai1-QYpzHaTwTwA</t>
  </si>
  <si>
    <t>두까비TV</t>
  </si>
  <si>
    <t>https://www.youtube.com/channel/UCU_zxHSR1BV-E89cnGC8xrA</t>
  </si>
  <si>
    <t>정훈</t>
  </si>
  <si>
    <t>https://www.youtube.com/channel/UCPlyDTHKvC-zeabt72nnCNg</t>
  </si>
  <si>
    <t>앰비</t>
  </si>
  <si>
    <t>https://www.youtube.com/channel/UCwipVf9AYSXrPB5kRW7ZxOw</t>
  </si>
  <si>
    <t>Octopus rice</t>
  </si>
  <si>
    <t>https://www.youtube.com/channel/UCXlX4hrMwK-LGwhqj6HRQrQ</t>
  </si>
  <si>
    <t>엔트리아</t>
  </si>
  <si>
    <t>https://www.youtube.com/channel/UC6JstB7RgYHNQGAkV7A4DXQ</t>
  </si>
  <si>
    <t>태연갓</t>
  </si>
  <si>
    <t>https://www.youtube.com/channel/UCf6lgLDvROctHYGitOHRHGQ</t>
  </si>
  <si>
    <t>JJuKo</t>
  </si>
  <si>
    <t>https://www.youtube.com/channel/UCpVZGQIV-2K0v_-Qe15Fokg</t>
  </si>
  <si>
    <t>인간젤리</t>
  </si>
  <si>
    <t>서담SEODAM</t>
  </si>
  <si>
    <t>KAEDENKO 카에뎅코</t>
  </si>
  <si>
    <t>지뎅코 ZIDENKO</t>
  </si>
  <si>
    <t>https://www.youtube.com/channel/UC4S3AMRYYF8aUHCZbcqpQWg</t>
  </si>
  <si>
    <t>카에뎅코 KAEDENKO LIVE</t>
  </si>
  <si>
    <t>https://www.youtube.com/channel/UC6KqfCndoHt-HhMRjqohFvA</t>
  </si>
  <si>
    <t>서지혜</t>
  </si>
  <si>
    <t>BROTHER FILM</t>
  </si>
  <si>
    <t>국민다솜</t>
  </si>
  <si>
    <t>지민위프</t>
  </si>
  <si>
    <t>skyTV 패밀리 채널</t>
  </si>
  <si>
    <t>https://www.youtube.com/user/myskylifetv</t>
  </si>
  <si>
    <t>skyDrama</t>
  </si>
  <si>
    <t>https://www.youtube.com/user/skydrama1</t>
  </si>
  <si>
    <t>skySports</t>
  </si>
  <si>
    <t>https://www.youtube.com/user/skysports111</t>
  </si>
  <si>
    <t>skyTravel</t>
  </si>
  <si>
    <t>https://www.youtube.com/user/skytravel11</t>
  </si>
  <si>
    <t>skyA&amp;C</t>
  </si>
  <si>
    <t>https://www.youtube.com/user/skyanc1</t>
  </si>
  <si>
    <t>sky ICT</t>
  </si>
  <si>
    <t>https://www.youtube.com/user/CHANNELIT22</t>
  </si>
  <si>
    <t>skyENT</t>
  </si>
  <si>
    <t>https://www.youtube.com/channel/UCxLq5Jb2Fs6N_y7oo6Q0a3A</t>
  </si>
  <si>
    <t>skyHealing</t>
  </si>
  <si>
    <t>https://www.youtube.com/channel/UCZS6fUyBiKskjXmWoZZmeXg</t>
  </si>
  <si>
    <t>키즈톡톡</t>
  </si>
  <si>
    <t>https://www.youtube.com/user/kidstalktalk</t>
  </si>
  <si>
    <t>세이브펫챌린지 SAVE PET CHALLENGE</t>
  </si>
  <si>
    <t>https://www.youtube.com/channel/UC2euXIDHWHTo4TrDz9ozF6w</t>
  </si>
  <si>
    <t>스위트티비 SweetTV</t>
  </si>
  <si>
    <t>https://www.youtube.com/channel/UCnCXqo9jcQaHjW0iZM7tPOQ</t>
  </si>
  <si>
    <t>J</t>
  </si>
  <si>
    <t>https://www.youtube.com/channel/UCp7HYeLkbfYbAzuzEFIjVPw</t>
  </si>
  <si>
    <t>https://www.youtube.com/channel/UCxutPqfWSdYqaK8_tlc5PBA</t>
  </si>
  <si>
    <t>팝 전문 연구소</t>
  </si>
  <si>
    <t>Hyundai Card</t>
  </si>
  <si>
    <t>Daebak Unnie's</t>
  </si>
  <si>
    <t>유니미니유니언니</t>
  </si>
  <si>
    <t>https://www.youtube.com/channel/UCRbQxpbVJBtevd-6H5Xh1GQ</t>
  </si>
  <si>
    <t>코크유튜브</t>
  </si>
  <si>
    <t>코크의 추~~천채널</t>
  </si>
  <si>
    <t>리그오브레전드 롤큐</t>
  </si>
  <si>
    <t>https://www.youtube.com/channel/UCyqwhqket92QYbSALAV7oXQ</t>
  </si>
  <si>
    <t>MAKEUS</t>
  </si>
  <si>
    <t>https://www.youtube.com/channel/UC6lk0rUSWSUNkrxqzyoo0Hw</t>
  </si>
  <si>
    <t>FOOD CREATOR!</t>
  </si>
  <si>
    <t>https://www.youtube.com/user/anyonecanmake</t>
  </si>
  <si>
    <t>기미티 TV</t>
  </si>
  <si>
    <t>https://www.youtube.com/channel/UCA5fAFx2fQg60dxZtSSIe-g</t>
  </si>
  <si>
    <t>재미쏘JaeMiSso</t>
  </si>
  <si>
    <t>CRAZY POP</t>
  </si>
  <si>
    <t>https://www.youtube.com/channel/UC2kq9YVN5xnyrL6Zxq6UU5A</t>
  </si>
  <si>
    <t>후레드군</t>
  </si>
  <si>
    <t>Cher is Chercher</t>
  </si>
  <si>
    <t>ElswordZero</t>
  </si>
  <si>
    <t>https://www.youtube.com/user/lAmazonl</t>
  </si>
  <si>
    <t>Maeil</t>
  </si>
  <si>
    <t>YeahA</t>
  </si>
  <si>
    <t>류류명진 류명진</t>
  </si>
  <si>
    <t>coffeeATmyhouse</t>
  </si>
  <si>
    <t>realtechniques</t>
  </si>
  <si>
    <t>https://www.youtube.com/user/realtechniques</t>
  </si>
  <si>
    <t>pixiwoo</t>
  </si>
  <si>
    <t>https://www.youtube.com/user/pixiwoo</t>
  </si>
  <si>
    <t>From Head To Toe</t>
  </si>
  <si>
    <t>https://www.youtube.com/user/frmheadtotoe</t>
  </si>
  <si>
    <t>Michelle Phan</t>
  </si>
  <si>
    <t>https://www.youtube.com/user/MichellePhan</t>
  </si>
  <si>
    <t>KYLE HANAGAMI</t>
  </si>
  <si>
    <t>https://www.youtube.com/user/kylehanagami</t>
  </si>
  <si>
    <t>Gigi Gorgeous</t>
  </si>
  <si>
    <t>https://www.youtube.com/channel/UCzco9CewPf0F-SP1p6LhWrw</t>
  </si>
  <si>
    <t>LANEIGE 라네즈 Korea</t>
  </si>
  <si>
    <t>LANEIGE Global</t>
  </si>
  <si>
    <t>LANEIGEHongKong</t>
  </si>
  <si>
    <t>https://www.youtube.com/user/LANEIGEHongKong</t>
  </si>
  <si>
    <t>Laneige Taiwan 蘭芝</t>
  </si>
  <si>
    <t>https://www.youtube.com/user/LaneigeTaiwan</t>
  </si>
  <si>
    <t>LANEIGE Singapore</t>
  </si>
  <si>
    <t>https://www.youtube.com/user/LaneigeSEA</t>
  </si>
  <si>
    <t>LaneigeThai</t>
  </si>
  <si>
    <t>https://www.youtube.com/user/LaneigeThai</t>
  </si>
  <si>
    <t>채널연주</t>
  </si>
  <si>
    <t>자매채널</t>
  </si>
  <si>
    <t>귀농왕 다시보기</t>
  </si>
  <si>
    <t>https://www.youtube.com/channel/UCAXHxCB9Vi0fz7Ajue83ASA</t>
  </si>
  <si>
    <t>귀농왕 애니멀즈</t>
  </si>
  <si>
    <t>https://www.youtube.com/channel/UCax4lPrQjxmNAOtETYMnsxw</t>
  </si>
  <si>
    <t>플래닛노트Planetnaute</t>
  </si>
  <si>
    <t>JunsKitchen</t>
  </si>
  <si>
    <t>https://www.youtube.com/user/JunsKitchen</t>
  </si>
  <si>
    <t>ChilledCow</t>
  </si>
  <si>
    <t>https://www.youtube.com/channel/UCSJ4gkVC6NrvII8umztf0Ow</t>
  </si>
  <si>
    <t>SPACE &amp; UNIVERSE (Official)</t>
  </si>
  <si>
    <t>https://www.youtube.com/user/NewerDocumentaries</t>
  </si>
  <si>
    <t>NASA</t>
  </si>
  <si>
    <t>https://www.youtube.com/user/NASAtelevision</t>
  </si>
  <si>
    <t>대중가요 1988</t>
  </si>
  <si>
    <t>작은머리팀</t>
  </si>
  <si>
    <t>https://www.youtube.com/channel/UCDkQMlfo7GvgvnrkPawW9tg</t>
  </si>
  <si>
    <t>닥터준 YouTube</t>
  </si>
  <si>
    <t>https://www.youtube.com/channel/UCOY3LbxXxCd8SykBvcVJlzg</t>
  </si>
  <si>
    <t>안산저격수</t>
  </si>
  <si>
    <t>https://www.youtube.com/channel/UC7g2JNSc0SefzMTyc--Nn4w</t>
  </si>
  <si>
    <t>Freestyle Town</t>
  </si>
  <si>
    <t>DailyDose</t>
  </si>
  <si>
    <t>Favorite Channels!</t>
  </si>
  <si>
    <t>MisterPopoTV</t>
  </si>
  <si>
    <t>https://www.youtube.com/user/MisterPopoTV</t>
  </si>
  <si>
    <t>2MinJinkJongKey</t>
  </si>
  <si>
    <t>https://www.youtube.com/user/2MinJinkJongKey</t>
  </si>
  <si>
    <t>Alex</t>
  </si>
  <si>
    <t>https://www.youtube.com/user/YakuArekus</t>
  </si>
  <si>
    <t>InternetsNathan</t>
  </si>
  <si>
    <t>https://www.youtube.com/user/NathanForAll</t>
  </si>
  <si>
    <t>DailyDoseJ</t>
  </si>
  <si>
    <t>https://www.youtube.com/user/RadioCrapUp</t>
  </si>
  <si>
    <t>blacknetizen</t>
  </si>
  <si>
    <t>https://www.youtube.com/user/blacknetizen</t>
  </si>
  <si>
    <t>Michelle Pace</t>
  </si>
  <si>
    <t>https://www.youtube.com/channel/UC_v-MtLAB30zzMSpySgWI_w</t>
  </si>
  <si>
    <t>DailyDosePOP</t>
  </si>
  <si>
    <t>https://www.youtube.com/channel/UCgs5M0ZIAreLfmB-HHgS0Xw</t>
  </si>
  <si>
    <t>Awkward Luc</t>
  </si>
  <si>
    <t>https://www.youtube.com/user/AwkwardKpop</t>
  </si>
  <si>
    <t>Seoulwave Official</t>
  </si>
  <si>
    <t>https://www.youtube.com/channel/UCPsDeCoS5v7e1OW5o-NK-fg</t>
  </si>
  <si>
    <t>Our Family</t>
  </si>
  <si>
    <t>Skyline</t>
  </si>
  <si>
    <t>햇살한스푼</t>
  </si>
  <si>
    <t>이 채널.. 어디서 본것같은데?</t>
  </si>
  <si>
    <t>Samuel Buss</t>
  </si>
  <si>
    <t>Subscribe To Them!.. Please</t>
  </si>
  <si>
    <t>ChanceMPOD</t>
  </si>
  <si>
    <t>https://www.youtube.com/channel/UCjo1lakbW0VxlpftMPbLcGQ</t>
  </si>
  <si>
    <t>CasanyoKP</t>
  </si>
  <si>
    <t>https://www.youtube.com/channel/UCl-eKg0zhBenORrhnhiicPw</t>
  </si>
  <si>
    <t>keith kells</t>
  </si>
  <si>
    <t>https://www.youtube.com/user/kbkd23</t>
  </si>
  <si>
    <t>King Kenny SLaY</t>
  </si>
  <si>
    <t>https://www.youtube.com/user/AlPhaKeNNyMaNn</t>
  </si>
  <si>
    <t>골프스윙동영상Players저널</t>
  </si>
  <si>
    <t>우리는 모두 가족!</t>
  </si>
  <si>
    <t>Dev KIM</t>
  </si>
  <si>
    <t>https://www.youtube.com/user/devkimtv</t>
  </si>
  <si>
    <t>자로</t>
  </si>
  <si>
    <t>리현</t>
  </si>
  <si>
    <t>https://www.youtube.com/channel/UCNAy3HnvRCcTMJzV5yGZSWQ</t>
  </si>
  <si>
    <t>Zzangga 짱가</t>
  </si>
  <si>
    <t>https://www.youtube.com/channel/UCELmZfL7NwVnhfdp7abNx1g</t>
  </si>
  <si>
    <t>https://www.youtube.com/channel/UC2NvqL2gbWQXbfnLN7C9XFg</t>
  </si>
  <si>
    <t>Sera Ryu</t>
  </si>
  <si>
    <t>레드벨벳하세요</t>
  </si>
  <si>
    <t>Red Velvet(레드벨벳) - 주제</t>
  </si>
  <si>
    <t>https://www.youtube.com/channel/UCHmZYTfdTyVKQEJicLiXEOg</t>
  </si>
  <si>
    <t>과거의 영광</t>
  </si>
  <si>
    <t>https://www.youtube.com/channel/UCoWMNArRynGrpG844K8-r1Q</t>
  </si>
  <si>
    <t>https://www.youtube.com/channel/UCa-FO73AZUyIhhk75G276uw</t>
  </si>
  <si>
    <t>https://www.youtube.com/channel/UCL10txCMGv1UiXN4somTvAw</t>
  </si>
  <si>
    <t>https://www.youtube.com/user/19AHBN93</t>
  </si>
  <si>
    <t>몽골치</t>
  </si>
  <si>
    <t>https://www.youtube.com/channel/UC2OQ2zhzICyr_g6yPMAqoPQ</t>
  </si>
  <si>
    <t>즐기는 남자들</t>
  </si>
  <si>
    <t>내새끼♥</t>
  </si>
  <si>
    <t>모찌모찌 mochi</t>
  </si>
  <si>
    <t>https://www.youtube.com/channel/UCuXmuXtdLEDjZ0G9m03iYaQ</t>
  </si>
  <si>
    <t>TRENDY TV 트렌디 티비</t>
  </si>
  <si>
    <t>TRENDY FASHION 트렌디패션</t>
  </si>
  <si>
    <t>https://www.youtube.com/channel/UCbjUWryxheN2M1wwYMnXkXQ</t>
  </si>
  <si>
    <t>아웃도어X여행</t>
  </si>
  <si>
    <t>https://www.youtube.com/user/ohont</t>
  </si>
  <si>
    <t>healthmedi</t>
  </si>
  <si>
    <t>https://www.youtube.com/user/healthmedi</t>
  </si>
  <si>
    <t>Ching</t>
  </si>
  <si>
    <t>https://www.youtube.com/user/chingtvhm</t>
  </si>
  <si>
    <t>DramaH</t>
  </si>
  <si>
    <t>https://www.youtube.com/user/dramahtvhm</t>
  </si>
  <si>
    <t>HYUNDAI TV</t>
  </si>
  <si>
    <t>https://www.youtube.com/channel/UCMgOzoVZCd26_-r64ClTrZw</t>
  </si>
  <si>
    <t>tv현대미디어</t>
  </si>
  <si>
    <t>https://www.youtube.com/user/hymediatv</t>
  </si>
  <si>
    <t>ET Star TV</t>
  </si>
  <si>
    <t>김쥔YouTube</t>
  </si>
  <si>
    <t>https://www.youtube.com/channel/UCcvbMRqSOhvyjHEtpw6EyKw</t>
  </si>
  <si>
    <t>팝콘티비 - PopkonTV</t>
  </si>
  <si>
    <t>깨방정 미니 월드</t>
  </si>
  <si>
    <t>꼬불하개파마Curly Perma</t>
  </si>
  <si>
    <t>adidas Korea</t>
  </si>
  <si>
    <t>adidas</t>
  </si>
  <si>
    <t>https://www.youtube.com/user/adidas</t>
  </si>
  <si>
    <t>adidas Football</t>
  </si>
  <si>
    <t>https://www.youtube.com/user/adidasfootballtv</t>
  </si>
  <si>
    <t>adidas Originals</t>
  </si>
  <si>
    <t>https://www.youtube.com/user/adidasoriginals</t>
  </si>
  <si>
    <t>adidas Running</t>
  </si>
  <si>
    <t>https://www.youtube.com/user/adidasrunningtv</t>
  </si>
  <si>
    <t>adidas Women</t>
  </si>
  <si>
    <t>https://www.youtube.com/user/adidaswomen</t>
  </si>
  <si>
    <t>adidas Y-3</t>
  </si>
  <si>
    <t>https://www.youtube.com/user/adidasy3</t>
  </si>
  <si>
    <t>adidas Skateboarding</t>
  </si>
  <si>
    <t>https://www.youtube.com/user/adidasSkateboarding</t>
  </si>
  <si>
    <t>오이지</t>
  </si>
  <si>
    <t>긤입니다.</t>
  </si>
  <si>
    <t>불법영상 제작자</t>
  </si>
  <si>
    <t>https://www.youtube.com/channel/UCW3fevcPoGuuwhXPZf2iDTw</t>
  </si>
  <si>
    <t>보은이의야매분장 yamaeboeun</t>
  </si>
  <si>
    <t>네일엔씨제이NAIL NCJ</t>
  </si>
  <si>
    <t>*운바기선원*금파</t>
  </si>
  <si>
    <t>lululala beauty</t>
  </si>
  <si>
    <t>더 많은 꿀잼 콘텐츠</t>
  </si>
  <si>
    <t>스튜디오 룰루랄라- studio lululala</t>
  </si>
  <si>
    <t>https://www.youtube.com/channel/UCmxDK1eWo-KvQQJ23p95XGw</t>
  </si>
  <si>
    <t>lululala world</t>
  </si>
  <si>
    <t>https://www.youtube.com/channel/UC3kgosidfK3i_47Q2otmmGw</t>
  </si>
  <si>
    <t>차카개 샬롯 tv</t>
  </si>
  <si>
    <t>Chair_CRAZY VIDEO - 의자</t>
  </si>
  <si>
    <t>BattleFinger</t>
  </si>
  <si>
    <t>퓨우</t>
  </si>
  <si>
    <t>별지기</t>
  </si>
  <si>
    <t>https://www.youtube.com/channel/UCT_b2EKmiDLtfjVr4LWg5SA</t>
  </si>
  <si>
    <t>EUNJI BEE</t>
  </si>
  <si>
    <t>이트샤itesha</t>
  </si>
  <si>
    <t>현아밍밍</t>
  </si>
  <si>
    <t>TV괭</t>
  </si>
  <si>
    <t>https://www.youtube.com/channel/UCPBrsLf2lAXG2DErEvsEu7Q</t>
  </si>
  <si>
    <t>초원씨</t>
  </si>
  <si>
    <t>추천! 이 시대의 전위들!</t>
  </si>
  <si>
    <t>다중지성의 정원</t>
  </si>
  <si>
    <t>https://www.youtube.com/user/galmuridaziwon</t>
  </si>
  <si>
    <t>Stories Of Tibetans</t>
  </si>
  <si>
    <t>https://www.youtube.com/channel/UC5DADtvAby2kPfZcv3Taywg</t>
  </si>
  <si>
    <t>lang lee</t>
  </si>
  <si>
    <t>https://www.youtube.com/user/langleeschool</t>
  </si>
  <si>
    <t>SARAHBELLE.L X DANI</t>
  </si>
  <si>
    <t>singer&amp;guitar player RU</t>
  </si>
  <si>
    <t>RU's guitar academy</t>
  </si>
  <si>
    <t>https://www.youtube.com/channel/UCaqfFrxnpzlyfbf3nxhN4cg</t>
  </si>
  <si>
    <t>흐쟁이</t>
  </si>
  <si>
    <t>신속이 추천하는 채널</t>
  </si>
  <si>
    <t>RYU Russell 러셀</t>
  </si>
  <si>
    <t>https://www.youtube.com/channel/UCQ0XCG4FHzPdz6g_F-Uk9mA</t>
  </si>
  <si>
    <t>HalfEar</t>
  </si>
  <si>
    <t>https://www.youtube.com/channel/UC40IL28yHQa98YlzICUxkuQ</t>
  </si>
  <si>
    <t>오씨아줌마</t>
  </si>
  <si>
    <t>채뷰티 ChaeBeauty</t>
  </si>
  <si>
    <t>https://www.youtube.com/channel/UCImkt4JOjlhqIoPuwnuKlBA</t>
  </si>
  <si>
    <t>https://www.youtube.com/channel/UCOp9K7CjksKsve6CkNPzUWg</t>
  </si>
  <si>
    <t>종이접기 TV Origami</t>
  </si>
  <si>
    <t>뭐혜인마</t>
  </si>
  <si>
    <t>도진</t>
  </si>
  <si>
    <t>이시환 LEESIHWAN</t>
  </si>
  <si>
    <t>me &amp; me</t>
  </si>
  <si>
    <t>ASMR Sihwan</t>
  </si>
  <si>
    <t>https://www.youtube.com/channel/UCE_BPp3eHf6oZfxmFa_vHBw</t>
  </si>
  <si>
    <t>Jun &amp; Joe준앤조</t>
  </si>
  <si>
    <t>준앤조 Jun &amp; Joe</t>
  </si>
  <si>
    <t>수캉남매SooKang</t>
  </si>
  <si>
    <t>https://www.youtube.com/channel/UCjaPq2Mw9lnzEGnIUnyCfiQ</t>
  </si>
  <si>
    <t>junkimu</t>
  </si>
  <si>
    <t>https://www.youtube.com/channel/UCeH60-tb3U-7EdXVe8SUwUQ</t>
  </si>
  <si>
    <t>관련 멤버</t>
  </si>
  <si>
    <t>카이TV</t>
  </si>
  <si>
    <t>https://www.youtube.com/channel/UCLIWkaQm824zOXKTYoJ1eJQ</t>
  </si>
  <si>
    <t>https://www.youtube.com/user/ajh4117</t>
  </si>
  <si>
    <t>Jung JoonYoung</t>
  </si>
  <si>
    <t>yookulele</t>
  </si>
  <si>
    <t>My Other Channel:</t>
  </si>
  <si>
    <t>jennyenglish</t>
  </si>
  <si>
    <t>https://www.youtube.com/user/JennyYookulele</t>
  </si>
  <si>
    <t>https://www.youtube.com/user/newdle0302</t>
  </si>
  <si>
    <t>dengdengE</t>
  </si>
  <si>
    <t>https://www.youtube.com/channel/UCrubCUyDVh5lvbiYlVtrOIQ</t>
  </si>
  <si>
    <t>으녜은혜서</t>
  </si>
  <si>
    <t>ROX GAMING Youtube</t>
  </si>
  <si>
    <t>kimiko杜欣怡</t>
  </si>
  <si>
    <t>精選頻道</t>
  </si>
  <si>
    <t>大?少女灣灣仔</t>
  </si>
  <si>
    <t>https://www.youtube.com/channel/UCz7qyyD6R78CbCyVlOd29DQ</t>
  </si>
  <si>
    <t>영롱Younghee Salon</t>
  </si>
  <si>
    <t>차차튜브 Chacha Tube</t>
  </si>
  <si>
    <t>최승호</t>
  </si>
  <si>
    <t>고수가 추천하는 채널</t>
  </si>
  <si>
    <t>https://www.youtube.com/channel/UC53ZbBCHU_N49ykaxeCcAGg</t>
  </si>
  <si>
    <t>김썬썬</t>
  </si>
  <si>
    <t>https://www.youtube.com/channel/UCv1fZETCubWyaRhrhkuO6-A</t>
  </si>
  <si>
    <t>페이퍼빌드</t>
  </si>
  <si>
    <t>NoCopyrightSounds</t>
  </si>
  <si>
    <t>https://www.youtube.com/user/NoCopyrightSounds</t>
  </si>
  <si>
    <t>에보마술사</t>
  </si>
  <si>
    <t>이야기</t>
  </si>
  <si>
    <t>조원진</t>
  </si>
  <si>
    <t>https://www.youtube.com/channel/UCLECa2I2kwFtLpWyfghKzRA</t>
  </si>
  <si>
    <t>https://www.youtube.com/channel/UC2hg4PWtZSkmFxeR_g2EiZQ</t>
  </si>
  <si>
    <t>브금저장소</t>
  </si>
  <si>
    <t>효과음저장소</t>
  </si>
  <si>
    <t>https://www.youtube.com/channel/UCwVp-9HUGvI-M27mk_OceCQ</t>
  </si>
  <si>
    <t>Rainology</t>
  </si>
  <si>
    <t>카모마일T</t>
  </si>
  <si>
    <t>https://www.youtube.com/channel/UCmfsmMSU7EZlS44nArPQjMw</t>
  </si>
  <si>
    <t>백색소음</t>
  </si>
  <si>
    <t>노루키친 Noru Kitchen</t>
  </si>
  <si>
    <t>J Hearts J</t>
  </si>
  <si>
    <t>세경</t>
  </si>
  <si>
    <t>HeeaPark</t>
  </si>
  <si>
    <t>쥬스 라면 구독꾹!!</t>
  </si>
  <si>
    <t>하니쥬 Plus</t>
  </si>
  <si>
    <t>https://www.youtube.com/channel/UCteAFwHu-QEzolwhMGc1e0A</t>
  </si>
  <si>
    <t>Chdang츠댕</t>
  </si>
  <si>
    <t>김성일</t>
  </si>
  <si>
    <t>mepsi맵시언니</t>
  </si>
  <si>
    <t>맵시 MEPSI</t>
  </si>
  <si>
    <t>https://www.youtube.com/channel/UC6vK0lXx5QqVXPeB6FXZ7gw</t>
  </si>
  <si>
    <t>손혜원</t>
  </si>
  <si>
    <t>봄수유튜브</t>
  </si>
  <si>
    <t>Starcraft Best Match</t>
  </si>
  <si>
    <t>골프다이제스트TV</t>
  </si>
  <si>
    <t>꿀잼 채널</t>
  </si>
  <si>
    <t>Cinemassacre</t>
  </si>
  <si>
    <t>https://www.youtube.com/user/JamesNintendoNerd</t>
  </si>
  <si>
    <t>승끼랑 친한분들</t>
  </si>
  <si>
    <t>https://www.youtube.com/channel/UCWasKOUMVv19AgtMjApElfw</t>
  </si>
  <si>
    <t>https://www.youtube.com/user/bjwoorak</t>
  </si>
  <si>
    <t>https://www.youtube.com/channel/UCMhrA7gtnBpYeIOP2LZ7FmQ</t>
  </si>
  <si>
    <t>훈재남 NamEjNuh</t>
  </si>
  <si>
    <t>https://www.youtube.com/channel/UCoIErp2hOlb9CwHIr1WiT2A</t>
  </si>
  <si>
    <t>김태원</t>
  </si>
  <si>
    <t>https://www.youtube.com/channel/UC6466Yi-cd5XPJn-CI0eJrA</t>
  </si>
  <si>
    <t>김비오youtube 김B.O</t>
  </si>
  <si>
    <t>https://www.youtube.com/channel/UC32UdCJtIEwMkedospB1JcQ</t>
  </si>
  <si>
    <t>Yoonging VERY_KiT</t>
  </si>
  <si>
    <t>CAMAN카맨</t>
  </si>
  <si>
    <t>에그박사 Egg&amp;Bugs</t>
  </si>
  <si>
    <t>https://www.youtube.com/channel/UCyhmwp12LECf7lvw7vddVPA</t>
  </si>
  <si>
    <t>커피라는행복 맥심</t>
  </si>
  <si>
    <t>치즈쿤</t>
  </si>
  <si>
    <t>챗셔(CHAT-SHIRE)</t>
  </si>
  <si>
    <t>https://www.youtube.com/channel/UCnmC_0J_aJB6x4aJOBnWgAw</t>
  </si>
  <si>
    <t>ハングルにハングリ?리앤 リエン</t>
  </si>
  <si>
    <t>Let's use Google!</t>
  </si>
  <si>
    <t>https://www.youtube.com/channel/UCnvPQNu60iYc2n_gSDGU4Nw</t>
  </si>
  <si>
    <t>어퓨</t>
  </si>
  <si>
    <t>고니드럼</t>
  </si>
  <si>
    <t>LGScienceLand</t>
  </si>
  <si>
    <t>유하미YooHami</t>
  </si>
  <si>
    <t>ALL ABOUT KPOP</t>
  </si>
  <si>
    <t>탑스타장우영</t>
  </si>
  <si>
    <t>우영이의 하루한끼</t>
  </si>
  <si>
    <t>https://www.youtube.com/channel/UCSuCCsaEkpMGLbU2E-OJJLw</t>
  </si>
  <si>
    <t>홍월</t>
  </si>
  <si>
    <t>Smyang Tutorials</t>
  </si>
  <si>
    <t>Dororing - 도로링</t>
  </si>
  <si>
    <t>언니TV</t>
  </si>
  <si>
    <t>장재열의 행복한 일주일</t>
  </si>
  <si>
    <t>김수영TV by Suyoung Kim</t>
  </si>
  <si>
    <t>https://www.youtube.com/user/dreampanorama</t>
  </si>
  <si>
    <t>장재열/우리들의 행복한 일주일</t>
  </si>
  <si>
    <t>https://www.youtube.com/channel/UCTNmGMS4mXao1Ur0HxbEhVg</t>
  </si>
  <si>
    <t>?</t>
  </si>
  <si>
    <t>제이Youtube</t>
  </si>
  <si>
    <t>석이와웅이</t>
  </si>
  <si>
    <t>부자아빠주식학교</t>
  </si>
  <si>
    <t>신의한수</t>
  </si>
  <si>
    <t>https://www.youtube.com/user/son2517704</t>
  </si>
  <si>
    <t>TV해달선</t>
  </si>
  <si>
    <t>BJ혀니수혀니</t>
  </si>
  <si>
    <t>혀니의 추천 채널^^</t>
  </si>
  <si>
    <t>미움</t>
  </si>
  <si>
    <t>https://www.youtube.com/channel/UCdEtFM4rNr4luAQu9kPT0tg</t>
  </si>
  <si>
    <t>행남BJ</t>
  </si>
  <si>
    <t>https://www.youtube.com/channel/UCdXC2Lh0ubbD4oiV6-iZzZQ</t>
  </si>
  <si>
    <t>in산속앵수티비</t>
  </si>
  <si>
    <t>https://www.youtube.com/channel/UC_-nDxS4_0Zd0cW7CdSo3DA</t>
  </si>
  <si>
    <t>Cookie Run</t>
  </si>
  <si>
    <t>https://www.youtube.com/channel/UCYN6HSccbh7vCUm-Q7lt2Jg</t>
  </si>
  <si>
    <t>허니덕 Honeyduck</t>
  </si>
  <si>
    <t>https://www.youtube.com/channel/UCXzC9dyZOCF6zOQqp0lpyjw</t>
  </si>
  <si>
    <t>ND러너</t>
  </si>
  <si>
    <t>https://www.youtube.com/channel/UCj9v_ThF9C97nrraZKlxKfg</t>
  </si>
  <si>
    <t>경향뷰</t>
  </si>
  <si>
    <t>스포츠경향</t>
  </si>
  <si>
    <t>https://www.youtube.com/channel/UC-giR4eq2GRrSN1KY0H8_mA</t>
  </si>
  <si>
    <t>오투 과학 강에리수박씨닷컴</t>
  </si>
  <si>
    <t>네코봉봉네심야식당</t>
  </si>
  <si>
    <t>무빙TV</t>
  </si>
  <si>
    <t>ssu쑤</t>
  </si>
  <si>
    <t>https://www.youtube.com/user/lovesuzie5</t>
  </si>
  <si>
    <t>Beeworld 삐이이</t>
  </si>
  <si>
    <t>https://www.youtube.com/user/beeeworld</t>
  </si>
  <si>
    <t>깨모ggemo</t>
  </si>
  <si>
    <t>https://www.youtube.com/channel/UCKxsnH8o2fymQDymR0-5MNw</t>
  </si>
  <si>
    <t>씬치 Cinchi</t>
  </si>
  <si>
    <t>https://www.youtube.com/user/imliz99</t>
  </si>
  <si>
    <t>https://www.youtube.com/user/TryThis2ThatJess</t>
  </si>
  <si>
    <t>https://www.youtube.com/user/kangnacosmetics</t>
  </si>
  <si>
    <t>https://www.youtube.com/user/KIMDAXworld</t>
  </si>
  <si>
    <t>https://www.youtube.com/user/doublej0128</t>
  </si>
  <si>
    <t>BeautYuhan</t>
  </si>
  <si>
    <t>Girl's day TV</t>
  </si>
  <si>
    <t>GIRL'S DAY</t>
  </si>
  <si>
    <t>https://www.youtube.com/user/girlsday5</t>
  </si>
  <si>
    <t>키즈댄스 샤인댄스 NO.1 KIDS DANCE</t>
  </si>
  <si>
    <t>백봉기</t>
  </si>
  <si>
    <t>이티의세상</t>
  </si>
  <si>
    <t>미국 남자 반응KPOP GEEK</t>
  </si>
  <si>
    <t>BLACKPINK</t>
  </si>
  <si>
    <t>https://www.youtube.com/channel/UCOmHUn--16B90oW2L6FRR3A</t>
  </si>
  <si>
    <t>효비HyoBee</t>
  </si>
  <si>
    <t>Leeby리비</t>
  </si>
  <si>
    <t>https://www.youtube.com/channel/UCI3-5FX4IrRyniAiUnK1BWQ</t>
  </si>
  <si>
    <t>byeola별아</t>
  </si>
  <si>
    <t>SPIRITZERO</t>
  </si>
  <si>
    <t>https://www.youtube.com/user/spiritzerokr</t>
  </si>
  <si>
    <t>디지털 채널</t>
  </si>
  <si>
    <t>https://www.youtube.com/channel/UC_dcWXuD9rA_K-x6WwpR_lA</t>
  </si>
  <si>
    <t>xyzzy</t>
  </si>
  <si>
    <t>https://www.youtube.com/channel/UCuAKps8y9ZgeLcmF5w00wWw</t>
  </si>
  <si>
    <t>Amorepacific Group</t>
  </si>
  <si>
    <t>https://www.youtube.com/user/laneigestory</t>
  </si>
  <si>
    <t>https://www.youtube.com/user/aritaumstory</t>
  </si>
  <si>
    <t>아이오페(IOPE)</t>
  </si>
  <si>
    <t>https://www.youtube.com/user/IOPEkr</t>
  </si>
  <si>
    <t>헤라HERA</t>
  </si>
  <si>
    <t>https://www.youtube.com/user/HeraKorea</t>
  </si>
  <si>
    <t>https://www.youtube.com/user/PrimeraKorea</t>
  </si>
  <si>
    <t>한율</t>
  </si>
  <si>
    <t>https://www.youtube.com/user/HANYULkr</t>
  </si>
  <si>
    <t>Sulwhasoo 설화수</t>
  </si>
  <si>
    <t>https://www.youtube.com/user/sulwhasookorea</t>
  </si>
  <si>
    <t>Isabela Canani</t>
  </si>
  <si>
    <t>Canais em destaque</t>
  </si>
  <si>
    <t>ACE D.</t>
  </si>
  <si>
    <t>https://www.youtube.com/channel/UCSkMXZR4_gauVevyZcAiA_A</t>
  </si>
  <si>
    <t>[hiatus] Bela Tutorials</t>
  </si>
  <si>
    <t>https://www.youtube.com/channel/UCQWJWsldRoFmaQCTAUGu9-Q</t>
  </si>
  <si>
    <t>Maki</t>
  </si>
  <si>
    <t>https://www.youtube.com/channel/UCnnNZmUx5_Zdk6xNp1NwLqA</t>
  </si>
  <si>
    <t>KB국민은행</t>
  </si>
  <si>
    <t>옆동네</t>
  </si>
  <si>
    <t>수메유튜브</t>
  </si>
  <si>
    <t>https://www.youtube.com/channel/UCrHGI7o3zVkbsG4cgeik2ow</t>
  </si>
  <si>
    <t>https://www.youtube.com/channel/UCaJPKdBO9MVvbBuDBq92eiA</t>
  </si>
  <si>
    <t>뉴리키</t>
  </si>
  <si>
    <t>https://www.youtube.com/channel/UCtsaNMRUmgwxMSb7xdpzALA</t>
  </si>
  <si>
    <t>썬샷</t>
  </si>
  <si>
    <t>https://www.youtube.com/user/aa13aa13a</t>
  </si>
  <si>
    <t>https://www.youtube.com/channel/UCNeHPUKNUBmBMZy_rzHPzSw</t>
  </si>
  <si>
    <t>혀로겜머</t>
  </si>
  <si>
    <t>https://www.youtube.com/channel/UC-1L3FosYC7miwLovMhWhRg</t>
  </si>
  <si>
    <t>주아님youtube</t>
  </si>
  <si>
    <t>https://www.youtube.com/channel/UCPJj9SM6F0M23o5kzUFmpEg</t>
  </si>
  <si>
    <t>relatives 친한분들</t>
  </si>
  <si>
    <t>ESCO says</t>
  </si>
  <si>
    <t>https://www.youtube.com/user/exbcgamelive</t>
  </si>
  <si>
    <t>https://www.youtube.com/user/KoreanAlex</t>
  </si>
  <si>
    <t>https://www.youtube.com/user/RunnersBlog</t>
  </si>
  <si>
    <t>https://www.youtube.com/channel/UCOVaeWNWYkfC2-ZCQFTltrA</t>
  </si>
  <si>
    <t>멜로디라디오</t>
  </si>
  <si>
    <t>https://www.youtube.com/user/melodyradioTV</t>
  </si>
  <si>
    <t>Jeje's kitchen</t>
  </si>
  <si>
    <t>https://www.youtube.com/channel/UCZXv9jOlxfctoifXnvR4odg</t>
  </si>
  <si>
    <t>한국 맥도날드</t>
  </si>
  <si>
    <t>윤새둥지</t>
  </si>
  <si>
    <t>https://www.youtube.com/channel/UCRxITZL0gb39vF2NEmKFfWQ</t>
  </si>
  <si>
    <t>THEFACESHOP</t>
  </si>
  <si>
    <t>TV공주</t>
  </si>
  <si>
    <t>Brandon KR</t>
  </si>
  <si>
    <t>https://www.youtube.com/channel/UCMgoCyc7hqW_StxwoBn6V5g</t>
  </si>
  <si>
    <t>Yoonsu Edit Channel / 윤수티비</t>
  </si>
  <si>
    <t>https://www.youtube.com/channel/UCtcC-XBSUsGfk3JxplnV5og</t>
  </si>
  <si>
    <t>휴게소</t>
  </si>
  <si>
    <t>spotv</t>
  </si>
  <si>
    <t>https://www.youtube.com/user/spotv</t>
  </si>
  <si>
    <t>GlanceTV</t>
  </si>
  <si>
    <t>투김 TWOKIM</t>
  </si>
  <si>
    <t>https://www.youtube.com/channel/UChRUCqSVlrMm21XYWUVnyAw</t>
  </si>
  <si>
    <t>https://www.youtube.com/channel/UCuQTOAPI1P1o1MA80muP_dQ</t>
  </si>
  <si>
    <t>https://www.youtube.com/channel/UCgz-yqaR8FJnZs1Rg3zXALQ</t>
  </si>
  <si>
    <t>JM WORKOUT 'Kim jung min' Personal Training'</t>
  </si>
  <si>
    <t>호키의 게임채널</t>
  </si>
  <si>
    <t>초록나라</t>
  </si>
  <si>
    <t>요리하는 시간 - よし</t>
  </si>
  <si>
    <t>홍양</t>
  </si>
  <si>
    <t>♥홍블로프 강아지들♥</t>
  </si>
  <si>
    <t>레트</t>
  </si>
  <si>
    <t>https://www.youtube.com/channel/UC0Z9UmfydNeuVVj3mN_xt0A</t>
  </si>
  <si>
    <t>CHYONGMI춍미</t>
  </si>
  <si>
    <t>https://www.youtube.com/channel/UCqk1lr64u7268mzY2K5Yr4Q</t>
  </si>
  <si>
    <t>어떤학생</t>
  </si>
  <si>
    <t>https://www.youtube.com/channel/UCc0OxFh_Mma-ozrj22ASQMQ</t>
  </si>
  <si>
    <t>두리씨앗</t>
  </si>
  <si>
    <t>https://www.youtube.com/channel/UCrSKqDL08piPRWzpkXNJ7Yw</t>
  </si>
  <si>
    <t>하윰</t>
  </si>
  <si>
    <t>https://www.youtube.com/channel/UCZO3GkUPhsUVb5jTz83lHqQ</t>
  </si>
  <si>
    <t>노테</t>
  </si>
  <si>
    <t>https://www.youtube.com/channel/UC_mhupf-Y5Si781ypr7M15w</t>
  </si>
  <si>
    <t>m m</t>
  </si>
  <si>
    <t>https://www.youtube.com/channel/UC40PXaJlh6BlzQT6WvYP-6Q</t>
  </si>
  <si>
    <t>반지</t>
  </si>
  <si>
    <t>https://www.youtube.com/channel/UCEtnk4flDE2HxzQ37bZ1h-w</t>
  </si>
  <si>
    <t>mintleaf1993</t>
  </si>
  <si>
    <t>감성나무 열매</t>
  </si>
  <si>
    <t>흔치않은 여자 예라니</t>
  </si>
  <si>
    <t>달캬팀</t>
  </si>
  <si>
    <t>https://www.youtube.com/channel/UCKHA14txzqnymxu5UO9K2TQ</t>
  </si>
  <si>
    <t>이아린 채널</t>
  </si>
  <si>
    <t>haeun하은</t>
  </si>
  <si>
    <t>BJ 여포</t>
  </si>
  <si>
    <t>불도그</t>
  </si>
  <si>
    <t>https://www.youtube.com/channel/UCBjPppB6FOLloYBUvgbqE_A</t>
  </si>
  <si>
    <t>불튜브</t>
  </si>
  <si>
    <t>https://www.youtube.com/channel/UCgUOGa5JS6r5X_6qj2yIbRA</t>
  </si>
  <si>
    <t>오동지</t>
  </si>
  <si>
    <t>https://www.youtube.com/channel/UCZ8Q7rTUS-c78pinHoCVPrQ</t>
  </si>
  <si>
    <t>Moon Young 문영</t>
  </si>
  <si>
    <t>Giwon Kate</t>
  </si>
  <si>
    <t>찹쌀이네</t>
  </si>
  <si>
    <t>모야모야</t>
  </si>
  <si>
    <t>모야모야 랜드 MOYAMOYA LAND</t>
  </si>
  <si>
    <t>https://www.youtube.com/channel/UCUjZSXhgG4oKquQH4qTvXFQ</t>
  </si>
  <si>
    <t>Honey macaroon</t>
  </si>
  <si>
    <t>https://www.youtube.com/channel/UCmo11WTcY7A51beg6YimoMA</t>
  </si>
  <si>
    <t>moyamoyatoys</t>
  </si>
  <si>
    <t>https://www.youtube.com/channel/UCAwQz23mdpsbcLOPH5LpW0w</t>
  </si>
  <si>
    <t>SISTAR</t>
  </si>
  <si>
    <t>starshipTV</t>
  </si>
  <si>
    <t>https://www.youtube.com/user/starshipTV</t>
  </si>
  <si>
    <t>여기도 한 번</t>
  </si>
  <si>
    <t>블개</t>
  </si>
  <si>
    <t>https://www.youtube.com/channel/UCpSFkW-1TFYy--Ag7__0w5A</t>
  </si>
  <si>
    <t>두유</t>
  </si>
  <si>
    <t>https://www.youtube.com/channel/UC72Jt5nGBcG3mlTlgJSr_Yg</t>
  </si>
  <si>
    <t>https://www.youtube.com/channel/UCRwMczVQ8Jr8_8Dd8o7hPnQ</t>
  </si>
  <si>
    <t>아빠율무</t>
  </si>
  <si>
    <t>https://www.youtube.com/channel/UCU4xwtQAE3odzc_ywJyDbdQ</t>
  </si>
  <si>
    <t>예빈 Yeah Bean!</t>
  </si>
  <si>
    <t>https://www.youtube.com/user/InspireChannelTV</t>
  </si>
  <si>
    <t>만렙님</t>
  </si>
  <si>
    <t>https://www.youtube.com/channel/UCj6t40kwZHO8rgsUyrs6fng</t>
  </si>
  <si>
    <t>살리리 Games</t>
  </si>
  <si>
    <t>https://www.youtube.com/channel/UCSahZZ38LQhuyhm8F02xXCg</t>
  </si>
  <si>
    <t>뉴커데미</t>
  </si>
  <si>
    <t>Doenda된다</t>
  </si>
  <si>
    <t>투비</t>
  </si>
  <si>
    <t>https://www.youtube.com/channel/UC60126GZFq0ALxVjTcl0QrQ</t>
  </si>
  <si>
    <t>funkey</t>
  </si>
  <si>
    <t>지학사</t>
  </si>
  <si>
    <t>https://www.youtube.com/channel/UCM3FfkrbmoGZEnbHnENZQvg</t>
  </si>
  <si>
    <t>https://www.youtube.com/user/luna42815</t>
  </si>
  <si>
    <t>&amp;UP BADMINTON</t>
  </si>
  <si>
    <t>https://www.youtube.com/channel/UC7W72H6QlPG2IQzpN9LyDHQ</t>
  </si>
  <si>
    <t>아재의키덜트TV</t>
  </si>
  <si>
    <t>https://www.youtube.com/user/bitwtheyoung</t>
  </si>
  <si>
    <t>나라</t>
  </si>
  <si>
    <t>NARA</t>
  </si>
  <si>
    <t>https://www.youtube.com/channel/UCOpLz9LOl8oHxfS4rtnyyrQ</t>
  </si>
  <si>
    <t>https://www.youtube.com/channel/UCrSFicZRmGj3RBy8V-x5gDg</t>
  </si>
  <si>
    <t>BAEKJO백조</t>
  </si>
  <si>
    <t>https://www.youtube.com/channel/UCHarnKTDudnBBWwaR8KP-PQ</t>
  </si>
  <si>
    <t>밥한톨</t>
  </si>
  <si>
    <t>THE NORTH FACE KOREA</t>
  </si>
  <si>
    <t>아우라M AURA_M</t>
  </si>
  <si>
    <t>하니뻐끔</t>
  </si>
  <si>
    <t>https://www.youtube.com/channel/UCS0FgcNkOXkVHx4GuW2AC2A</t>
  </si>
  <si>
    <t>https://www.youtube.com/user/wpzpzeke</t>
  </si>
  <si>
    <t>왓섭! GAME</t>
  </si>
  <si>
    <t>https://www.youtube.com/channel/UCamu83GRo7HKiZc7CQpWP2Q</t>
  </si>
  <si>
    <t>브레이든TV 무서운 라디오</t>
  </si>
  <si>
    <t>https://www.youtube.com/channel/UCwaUoQNLuvtR7vQESlQkuWQ</t>
  </si>
  <si>
    <t>흥미로운티비</t>
  </si>
  <si>
    <t>네일하는 샨언니SHYAN's Nail</t>
  </si>
  <si>
    <t>Preference Channel</t>
  </si>
  <si>
    <t>la cuisine</t>
  </si>
  <si>
    <t>Abby P</t>
  </si>
  <si>
    <t>byebyezombie</t>
  </si>
  <si>
    <t>https://www.youtube.com/user/byebyezombie</t>
  </si>
  <si>
    <t>진아씨</t>
  </si>
  <si>
    <t>이쁜이들♥</t>
  </si>
  <si>
    <t>jelly</t>
  </si>
  <si>
    <t>https://www.youtube.com/channel/UCGjVm-bOsfeSD7m_NnMsHVQ</t>
  </si>
  <si>
    <t>이쇼타</t>
  </si>
  <si>
    <t>https://www.youtube.com/channel/UCSBpT_ijbOWScjn1DCQnIWQ</t>
  </si>
  <si>
    <t>CHYO</t>
  </si>
  <si>
    <t>https://www.youtube.com/channel/UCeebHJePTGQnTq_Y5acvu4g</t>
  </si>
  <si>
    <t>궐님</t>
  </si>
  <si>
    <t>https://www.youtube.com/channel/UCuvAo8UY2U42CHJ9Ncdin_A</t>
  </si>
  <si>
    <t>도라양갱님</t>
  </si>
  <si>
    <t>https://www.youtube.com/channel/UCtxYIrkI33BqSsrMdkObzNw</t>
  </si>
  <si>
    <t>뽀악</t>
  </si>
  <si>
    <t>https://www.youtube.com/channel/UC2I65FcsSvH1ccLJ-_Mxzbg</t>
  </si>
  <si>
    <t>란형</t>
  </si>
  <si>
    <t>https://www.youtube.com/channel/UCwLECXgwtSN10WTXC7vQsvw</t>
  </si>
  <si>
    <t>La 라의 비밀방</t>
  </si>
  <si>
    <t>라의 또 다른 이야기</t>
  </si>
  <si>
    <t>La 라의 비밀 연구소</t>
  </si>
  <si>
    <t>https://www.youtube.com/channel/UCAe3g9ZRb8VTcC9RlxVJn5A</t>
  </si>
  <si>
    <t>스너플즈의 비밀 오락실</t>
  </si>
  <si>
    <t>https://www.youtube.com/channel/UCaA5s2tLjGZlz9rJAAOqgNg</t>
  </si>
  <si>
    <t>JoanMy03</t>
  </si>
  <si>
    <t>JoanMy01</t>
  </si>
  <si>
    <t>https://www.youtube.com/user/JoanMy01</t>
  </si>
  <si>
    <t>JoanMy02</t>
  </si>
  <si>
    <t>https://www.youtube.com/user/JoanMy02</t>
  </si>
  <si>
    <t>KIndieMusic</t>
  </si>
  <si>
    <t>https://www.youtube.com/user/KIndieMusic</t>
  </si>
  <si>
    <t>namyangtown</t>
  </si>
  <si>
    <t>wjdals theqkr</t>
  </si>
  <si>
    <t>프로연우</t>
  </si>
  <si>
    <t>https://www.youtube.com/channel/UCXQoI3upwKr47JAiVaYkvIw</t>
  </si>
  <si>
    <t>Soundish</t>
  </si>
  <si>
    <t>https://www.youtube.com/channel/UCBhDC6uknTeWfhY-cbGkAjQ</t>
  </si>
  <si>
    <t>백합잎</t>
  </si>
  <si>
    <t>허니또♥</t>
  </si>
  <si>
    <t>ThePianoGuys</t>
  </si>
  <si>
    <t>https://www.youtube.com/user/ThePianoGuys</t>
  </si>
  <si>
    <t>https://www.youtube.com/channel/UC-qVM07G5LIpMfQB6Bp_Asg</t>
  </si>
  <si>
    <t>https://www.youtube.com/user/leunDkim</t>
  </si>
  <si>
    <t>Street Piano Videos</t>
  </si>
  <si>
    <t>https://www.youtube.com/channel/UCLLfQo6xdvGSMX4dvpRwG5w</t>
  </si>
  <si>
    <t>Pianoheart</t>
  </si>
  <si>
    <t>https://www.youtube.com/user/ThePianoheart</t>
  </si>
  <si>
    <t>Reynah</t>
  </si>
  <si>
    <t>https://www.youtube.com/user/rainyreynah</t>
  </si>
  <si>
    <t>Smyang Piano</t>
  </si>
  <si>
    <t>https://www.youtube.com/user/Fogotish</t>
  </si>
  <si>
    <t>LJ Dance</t>
  </si>
  <si>
    <t>Happy Onui</t>
  </si>
  <si>
    <t>음악폴더</t>
  </si>
  <si>
    <t>*추천채널*</t>
  </si>
  <si>
    <t>https://www.youtube.com/channel/UCmNG8mMee2Zitd-b1niJOpA</t>
  </si>
  <si>
    <t>신한카드</t>
  </si>
  <si>
    <t>ian kim</t>
  </si>
  <si>
    <t>New IAN KIM Channel</t>
  </si>
  <si>
    <t>IAN KIM이안킴</t>
  </si>
  <si>
    <t>https://www.youtube.com/channel/UCWLXecp0AIXg5lo3ynBWLdw</t>
  </si>
  <si>
    <t>坤仔Christina</t>
  </si>
  <si>
    <t>nozzang</t>
  </si>
  <si>
    <t>JUNI TV</t>
  </si>
  <si>
    <t>어느덧 봄</t>
  </si>
  <si>
    <t>부 계정</t>
  </si>
  <si>
    <t>실버스타</t>
  </si>
  <si>
    <t>https://www.youtube.com/channel/UCmaQSgkVS0i7Q8BnSwpeWXw</t>
  </si>
  <si>
    <t>퍼펙트드럼</t>
  </si>
  <si>
    <t>냉동참치ColdTuna</t>
  </si>
  <si>
    <t>Yuvely ASMR</t>
  </si>
  <si>
    <t>HappyB</t>
  </si>
  <si>
    <t>Loves</t>
  </si>
  <si>
    <t>Maxine Allyson</t>
  </si>
  <si>
    <t>https://www.youtube.com/channel/UCEOSooclEk9psB4MpkkuJkw</t>
  </si>
  <si>
    <t>Clarisse</t>
  </si>
  <si>
    <t>https://www.youtube.com/channel/UCLkqIUb0gcvS16iymFT-xmw</t>
  </si>
  <si>
    <t>Go Green</t>
  </si>
  <si>
    <t>Rolitabun</t>
  </si>
  <si>
    <t>Rolitabun의 추천 채널</t>
  </si>
  <si>
    <t>Guuuuuum</t>
  </si>
  <si>
    <t>https://www.youtube.com/user/rkd1en2</t>
  </si>
  <si>
    <t>All NORE</t>
  </si>
  <si>
    <t>栗子 Liz</t>
  </si>
  <si>
    <t>Dahye Jung</t>
  </si>
  <si>
    <t>Brand</t>
  </si>
  <si>
    <t>https://www.youtube.com/user/mamonderepair</t>
  </si>
  <si>
    <t>미쟝센(mise en scene)</t>
  </si>
  <si>
    <t>https://www.youtube.com/user/mjsenmugshot</t>
  </si>
  <si>
    <t>呂(려)</t>
  </si>
  <si>
    <t>https://www.youtube.com/user/APRYOE</t>
  </si>
  <si>
    <t>Happybath Amorepacific</t>
  </si>
  <si>
    <t>https://www.youtube.com/user/happybathamorepacifi</t>
  </si>
  <si>
    <t>일리윤illiyoon</t>
  </si>
  <si>
    <t>https://www.youtube.com/channel/UCXWwqtopmmhQOR6G49PIjqQ</t>
  </si>
  <si>
    <t>VITALBEAUTIE바이탈뷰티</t>
  </si>
  <si>
    <t>https://www.youtube.com/channel/UC5u0ZAjYsDroA7OxPWusW8w</t>
  </si>
  <si>
    <t>MakeON Amorepacific</t>
  </si>
  <si>
    <t>https://www.youtube.com/user/makeonbeauty</t>
  </si>
  <si>
    <t>No.1 CAD CAE Expert Group - PRISM</t>
  </si>
  <si>
    <t>SOLIDWORKS Korea</t>
  </si>
  <si>
    <t>https://www.youtube.com/user/SolidWorksKOR</t>
  </si>
  <si>
    <t>똘똘똘이의 유튜브</t>
  </si>
  <si>
    <t>ㅵ</t>
  </si>
  <si>
    <t>냥 moonbowzz</t>
  </si>
  <si>
    <t>https://www.youtube.com/channel/UCWHr5tJAZyHUY0wcUi_d_Bw</t>
  </si>
  <si>
    <t>Laon TV</t>
  </si>
  <si>
    <t>YoriTV</t>
  </si>
  <si>
    <t>https://www.youtube.com/channel/UC7NxEL116K3KZjQYNr1eXHg</t>
  </si>
  <si>
    <t>아티스트아줌마ArtiLife</t>
  </si>
  <si>
    <t>https://www.youtube.com/channel/UCZGo5RDFpe7jN3KnzxYcM_w</t>
  </si>
  <si>
    <t>우리두리 Laon&amp;Doori</t>
  </si>
  <si>
    <t>https://www.youtube.com/channel/UCMf8iyFx-R5Yvryf5Q23XQg</t>
  </si>
  <si>
    <t>별나무</t>
  </si>
  <si>
    <t>https://www.youtube.com/channel/UC1B0NWKmVjGV2gzfZl526kg</t>
  </si>
  <si>
    <t>정욱</t>
  </si>
  <si>
    <t>https://www.youtube.com/channel/UCdDxL4Bcr2tzSugZPqhTW1A</t>
  </si>
  <si>
    <t>코어KoreanAgro</t>
  </si>
  <si>
    <t>https://www.youtube.com/channel/UCAVJNEKkni-HCwJCIp8h8ag</t>
  </si>
  <si>
    <t>Bestveta 002</t>
  </si>
  <si>
    <t>????????</t>
  </si>
  <si>
    <t>Bestveta 003</t>
  </si>
  <si>
    <t>https://www.youtube.com/channel/UC7uoNqUJo3Djq21KpspgV8A</t>
  </si>
  <si>
    <t>zzal TV 고다쿠</t>
  </si>
  <si>
    <t>GO다쿠 전문위원</t>
  </si>
  <si>
    <t>만보</t>
  </si>
  <si>
    <t>https://www.youtube.com/channel/UCA8ecB79HklCFaGdDaeWDMA</t>
  </si>
  <si>
    <t>캅셀</t>
  </si>
  <si>
    <t>https://www.youtube.com/user/ANICAPSULE</t>
  </si>
  <si>
    <t>권동현</t>
  </si>
  <si>
    <t>https://www.youtube.com/user/Zgundamdong</t>
  </si>
  <si>
    <t>Figure Museum W</t>
  </si>
  <si>
    <t>https://www.youtube.com/channel/UC9LccLuYf_U0k-Y6G2MIh7g</t>
  </si>
  <si>
    <t>또다른 약을 찾으신다구요?</t>
  </si>
  <si>
    <t>https://www.youtube.com/channel/UCInT34AJQaNyQ1V1PTEpv7w</t>
  </si>
  <si>
    <t>도모다찌</t>
  </si>
  <si>
    <t>With걸즈THSUB Channel</t>
  </si>
  <si>
    <t>큐님</t>
  </si>
  <si>
    <t>RoyalJordanian</t>
  </si>
  <si>
    <t>https://www.youtube.com/user/royaljordanian</t>
  </si>
  <si>
    <t>Schaaf</t>
  </si>
  <si>
    <t>https://www.youtube.com/user/Schaaf</t>
  </si>
  <si>
    <t>MotoGeo</t>
  </si>
  <si>
    <t>https://www.youtube.com/user/motogeo</t>
  </si>
  <si>
    <t>두산매거진</t>
  </si>
  <si>
    <t>https://www.youtube.com/user/VogueKorea</t>
  </si>
  <si>
    <t>GQ KOREA</t>
  </si>
  <si>
    <t>https://www.youtube.com/user/channelgqkorea</t>
  </si>
  <si>
    <t>얼루어코리아 Allure Korea</t>
  </si>
  <si>
    <t>https://www.youtube.com/channel/UCcTWmzBmvxAKtM1tQ0VMwZA</t>
  </si>
  <si>
    <t>뿌잉뿌잉</t>
  </si>
  <si>
    <t>TEAM</t>
  </si>
  <si>
    <t>강태훈</t>
  </si>
  <si>
    <t>https://www.youtube.com/user/TaehoonKang19990622</t>
  </si>
  <si>
    <t>모낀기린</t>
  </si>
  <si>
    <t>https://www.youtube.com/channel/UCpIVlAse7iykn3ZRa9TdrbQ</t>
  </si>
  <si>
    <t>BLKFLAGZ</t>
  </si>
  <si>
    <t>https://www.youtube.com/channel/UCxgwT3hE2eAiy1o9N2v0trw</t>
  </si>
  <si>
    <t>상구형의 힙합갤러리</t>
  </si>
  <si>
    <t>EUNBI 은비</t>
  </si>
  <si>
    <t>Voguegirl</t>
  </si>
  <si>
    <t>https://www.youtube.com/user/voguegirkr</t>
  </si>
  <si>
    <t>https://www.youtube.com/user/wkorea</t>
  </si>
  <si>
    <t>KANGCONO강코노</t>
  </si>
  <si>
    <t>Crazy TOY살찐손</t>
  </si>
  <si>
    <t>살찐손의 또다른 채널!!</t>
  </si>
  <si>
    <t>그림쟁이 체리 (Painter CHERRY)</t>
  </si>
  <si>
    <t>https://www.youtube.com/channel/UCtmxmjuBCxJyUU2StTiBaIQ</t>
  </si>
  <si>
    <t>Show Something</t>
  </si>
  <si>
    <t>https://www.youtube.com/channel/UCLrV9HaOO2jkYavWM9b9-mw</t>
  </si>
  <si>
    <t>살찐손 GAME PLAY</t>
  </si>
  <si>
    <t>https://www.youtube.com/channel/UCI39tko3pcPbVBUMfovHDSA</t>
  </si>
  <si>
    <t>SLTV - 스포츠레저TV</t>
  </si>
  <si>
    <t>HOSUNG</t>
  </si>
  <si>
    <t>류미Ryu &amp; Me</t>
  </si>
  <si>
    <t>폭스베어 FOXBEAR</t>
  </si>
  <si>
    <t>추천 케이팝 채널</t>
  </si>
  <si>
    <t>머글뷰MUGGLEVIEW</t>
  </si>
  <si>
    <t>https://www.youtube.com/channel/UCmEdgJtrtgIC_CGEYDQ6ymA</t>
  </si>
  <si>
    <t>SEVEN AVENUE</t>
  </si>
  <si>
    <t>JIHYUN ジヒョン</t>
  </si>
  <si>
    <t>InstyleKoreaTV</t>
  </si>
  <si>
    <t>쎄씨 TV</t>
  </si>
  <si>
    <t>joongangmagazinetv</t>
  </si>
  <si>
    <t>https://www.youtube.com/user/joongangmagazinetv</t>
  </si>
  <si>
    <t>베라Vera</t>
  </si>
  <si>
    <t>CHECK-THEM-OUT!</t>
  </si>
  <si>
    <t>AlphaSix06</t>
  </si>
  <si>
    <t>https://www.youtube.com/user/AlphaSix06</t>
  </si>
  <si>
    <t>Korean Vibes</t>
  </si>
  <si>
    <t>https://www.youtube.com/channel/UChvKHYCKMkhled3r0lUT7Kw</t>
  </si>
  <si>
    <t>VERAOfficial</t>
  </si>
  <si>
    <t>https://www.youtube.com/channel/UC-FeWKhzy7egp74_ADmSO_Q</t>
  </si>
  <si>
    <t>재예</t>
  </si>
  <si>
    <t>Reebok Korea</t>
  </si>
  <si>
    <t>부산사랑-ぷさんさらん-</t>
  </si>
  <si>
    <t>핑크홀 Pinkhole</t>
  </si>
  <si>
    <t>예수그리스도</t>
  </si>
  <si>
    <t>June Lee</t>
  </si>
  <si>
    <t>https://www.youtube.com/user/junehyunglee</t>
  </si>
  <si>
    <t>만민아동</t>
  </si>
  <si>
    <t>https://www.youtube.com/channel/UCGF-ouIXUl0Gl11rcIcNe3Q</t>
  </si>
  <si>
    <t>GCNTV Korea</t>
  </si>
  <si>
    <t>https://www.youtube.com/channel/UCqGxkgVnPc7arUR7MdCi99g</t>
  </si>
  <si>
    <t>구주 예수그리스도</t>
  </si>
  <si>
    <t>https://www.youtube.com/channel/UCifTy7Msdujlkks-nRHMFnQ</t>
  </si>
  <si>
    <t>복음성결GCN방송GCNTV</t>
  </si>
  <si>
    <t>https://www.youtube.com/channel/UCxIvepV6rhWhQup8JFin6xQ</t>
  </si>
  <si>
    <t>도효 dohyo</t>
  </si>
  <si>
    <t>나락호프철권 프로게이머</t>
  </si>
  <si>
    <t>Mimi미미</t>
  </si>
  <si>
    <t>https://www.youtube.com/user/joankeem</t>
  </si>
  <si>
    <t>문꾼</t>
  </si>
  <si>
    <t>하느르</t>
  </si>
  <si>
    <t>같이 구독해주세요!</t>
  </si>
  <si>
    <t>고말숙</t>
  </si>
  <si>
    <t>https://www.youtube.com/channel/UCBonCFMS4AJk6u-630QMlqQ</t>
  </si>
  <si>
    <t>김총무</t>
  </si>
  <si>
    <t>https://www.youtube.com/channel/UC9yFTmVK9PLA7XWzz52HnMQ</t>
  </si>
  <si>
    <t>스페이스 YouTube</t>
  </si>
  <si>
    <t>https://www.youtube.com/channel/UCRJvadNOPHIsydZYrehoiuQ</t>
  </si>
  <si>
    <t>캡틴잭TV</t>
  </si>
  <si>
    <t>https://www.youtube.com/channel/UC7wtTnMorJi_d93lb_P2Xow</t>
  </si>
  <si>
    <t>와치 유튜브 [WATUBE]</t>
  </si>
  <si>
    <t>https://www.youtube.com/channel/UCfIas_fSWyiGpP6ZQ35j18g</t>
  </si>
  <si>
    <t>별루다 StarLuda</t>
  </si>
  <si>
    <t>https://www.youtube.com/channel/UCi5yzN6jpdz2akGTm-mJSKQ</t>
  </si>
  <si>
    <t>마루코</t>
  </si>
  <si>
    <t>https://www.youtube.com/channel/UC1aaTtgKSF9QtkcwKhTmS6A</t>
  </si>
  <si>
    <t>박다솜리니지</t>
  </si>
  <si>
    <t>Ashley 다른채널</t>
  </si>
  <si>
    <t>https://www.youtube.com/channel/UCsnakEva6XIr8rf0P8R_vBQ</t>
  </si>
  <si>
    <t>Ashley VLOG</t>
  </si>
  <si>
    <t>https://www.youtube.com/channel/UCbED5YqCndBlNB6YweZxLhw</t>
  </si>
  <si>
    <t>우주별ujubyul</t>
  </si>
  <si>
    <t>또 다른 채널</t>
  </si>
  <si>
    <t>우주별 Live</t>
  </si>
  <si>
    <t>https://www.youtube.com/channel/UCNcmCdExTzIIm5dmTomN0GQ</t>
  </si>
  <si>
    <t>ELLE KOREA</t>
  </si>
  <si>
    <t>나녕이</t>
  </si>
  <si>
    <t>CJ제일제당 (CJ Cheiljedang)</t>
  </si>
  <si>
    <t>Petitzel</t>
  </si>
  <si>
    <t>https://www.youtube.com/user/Petitzel</t>
  </si>
  <si>
    <t>CJFreshian</t>
  </si>
  <si>
    <t>https://www.youtube.com/user/CJFreshian</t>
  </si>
  <si>
    <t>스릉흔드</t>
  </si>
  <si>
    <t>https://www.youtube.com/channel/UCnCeDIkExSpULGqmpj5oafg</t>
  </si>
  <si>
    <t>려훈</t>
  </si>
  <si>
    <t>https://www.youtube.com/channel/UCHiXmeNdrmqFcbDQUIUJdZQ</t>
  </si>
  <si>
    <t>Douglas Kang</t>
  </si>
  <si>
    <t>JJMOVIETALK지씨네영화이야기</t>
  </si>
  <si>
    <t>Jessie Ye</t>
  </si>
  <si>
    <t>존잘MG</t>
  </si>
  <si>
    <t>엠지의 충동구매채널</t>
  </si>
  <si>
    <t>질러요</t>
  </si>
  <si>
    <t>https://www.youtube.com/channel/UCKhW-nF7oyAA8sYqVgAw_1Q</t>
  </si>
  <si>
    <t>라미언니의장난감보물상자</t>
  </si>
  <si>
    <t>이서LeeSeo</t>
  </si>
  <si>
    <t>공모전채널한국오빠들</t>
  </si>
  <si>
    <t>Awesome Channel</t>
  </si>
  <si>
    <t>mjlee</t>
  </si>
  <si>
    <t>열이형 TV</t>
  </si>
  <si>
    <t>영태형TV</t>
  </si>
  <si>
    <t>TA01안감독</t>
  </si>
  <si>
    <t>BAMF</t>
  </si>
  <si>
    <t>TA00 앙감독</t>
  </si>
  <si>
    <t>https://www.youtube.com/channel/UCz6z2ap8jgD5JeBCZFHAWpA</t>
  </si>
  <si>
    <t>TA02 Corona</t>
  </si>
  <si>
    <t>https://www.youtube.com/user/Coronavv2</t>
  </si>
  <si>
    <t>TA05이등병</t>
  </si>
  <si>
    <t>https://www.youtube.com/channel/UCDLI1tT4fGAML2PIipj3wLw</t>
  </si>
  <si>
    <t>다애DAAE</t>
  </si>
  <si>
    <t>제리의옷장</t>
  </si>
  <si>
    <t>제니워니 JeniWoni</t>
  </si>
  <si>
    <t>제니워니 패밀리</t>
  </si>
  <si>
    <t>워니랜드 Woniland</t>
  </si>
  <si>
    <t>https://www.youtube.com/channel/UCqNpRUWBdH1yKUmMTOYnjWw</t>
  </si>
  <si>
    <t>해빛이랑 워니랑</t>
  </si>
  <si>
    <t>https://www.youtube.com/channel/UCWz5XKFwGQJCxtrSsFvfxdQ</t>
  </si>
  <si>
    <t>MFTV</t>
  </si>
  <si>
    <t>https://www.youtube.com/user/MFTVK</t>
  </si>
  <si>
    <t>국민통일방송_Unification Media Group</t>
  </si>
  <si>
    <t>Kellogg korea</t>
  </si>
  <si>
    <t>100miin</t>
  </si>
  <si>
    <t>개인팟</t>
  </si>
  <si>
    <t>일본&amp;해외반응채널</t>
  </si>
  <si>
    <t>MYM #</t>
  </si>
  <si>
    <t>Hallyu Doing</t>
  </si>
  <si>
    <t>Katy Richards</t>
  </si>
  <si>
    <t>https://www.youtube.com/channel/UCK2STsecchBEzFJqCjzzYUA</t>
  </si>
  <si>
    <t>TEAM BTO</t>
  </si>
  <si>
    <t>두번째 채널</t>
  </si>
  <si>
    <t>동경토끼</t>
  </si>
  <si>
    <t>https://www.youtube.com/channel/UCPS8otelWxVzCrFEdSpD6yQ</t>
  </si>
  <si>
    <t>ch. LJH</t>
  </si>
  <si>
    <t>세바시채널</t>
  </si>
  <si>
    <t>https://www.youtube.com/user/cbs15min</t>
  </si>
  <si>
    <t>Jenny Shim</t>
  </si>
  <si>
    <t>Omar Eats Cake</t>
  </si>
  <si>
    <t>https://www.youtube.com/channel/UCIaKeSprZMFlwUK3VBt6ypA</t>
  </si>
  <si>
    <t>펜타킬</t>
  </si>
  <si>
    <t>Kim Chobo</t>
  </si>
  <si>
    <t>InphizA</t>
  </si>
  <si>
    <t>https://www.youtube.com/channel/UCHLbaVf3gPjwbGUskJFQ2-A</t>
  </si>
  <si>
    <t>지산준</t>
  </si>
  <si>
    <t>https://www.youtube.com/channel/UCEaoPtBtjy_tZGBMfcfqZZQ</t>
  </si>
  <si>
    <t>토킹톰앤프렌즈</t>
  </si>
  <si>
    <t>Talking Tom and Friends</t>
  </si>
  <si>
    <t>https://www.youtube.com/user/TalkingFriends</t>
  </si>
  <si>
    <t>Talking Tom</t>
  </si>
  <si>
    <t>https://www.youtube.com/user/TalkingTomCat</t>
  </si>
  <si>
    <t>Talking Angela</t>
  </si>
  <si>
    <t>https://www.youtube.com/user/TalkingAngelaCat</t>
  </si>
  <si>
    <t>Talking Ginger</t>
  </si>
  <si>
    <t>https://www.youtube.com/user/TalkingGingerTM</t>
  </si>
  <si>
    <t>Talking Tom and Friends Brasil</t>
  </si>
  <si>
    <t>https://www.youtube.com/channel/UCY9xIaF8CIdS23e0W6nHAmg</t>
  </si>
  <si>
    <t>Говорящий Том и Друзья</t>
  </si>
  <si>
    <t>https://www.youtube.com/channel/UCnBTGpEQ3LGPW2Shh7fiabg</t>
  </si>
  <si>
    <t>Talking Tom and Friends Espa?ol</t>
  </si>
  <si>
    <t>https://www.youtube.com/channel/UCC9R-cxQeOpPhq2lAru0V8w</t>
  </si>
  <si>
    <t>ト?キング?トム?アンド?フレンズ</t>
  </si>
  <si>
    <t>https://www.youtube.com/channel/UCddBa7iMC-JWDeLE8helOiQ</t>
  </si>
  <si>
    <t>Joybean</t>
  </si>
  <si>
    <t>Joybean Extreme</t>
  </si>
  <si>
    <t>https://www.youtube.com/channel/UCfI05j8Ws1xrtxbkMX2cH_A</t>
  </si>
  <si>
    <t>소녀전선 공식 채널</t>
  </si>
  <si>
    <t>busannews</t>
  </si>
  <si>
    <t>근교산&amp;그너머</t>
  </si>
  <si>
    <t>kookjenews</t>
  </si>
  <si>
    <t>https://www.youtube.com/user/kookjenews</t>
  </si>
  <si>
    <t>미아의 뷰티채널</t>
  </si>
  <si>
    <t>https://www.youtube.com/user/MiaMakeup24</t>
  </si>
  <si>
    <t>Pudding V?</t>
  </si>
  <si>
    <t>Daily Life</t>
  </si>
  <si>
    <t>https://www.youtube.com/user/vampirenk89</t>
  </si>
  <si>
    <t>안티노라의 게임방송</t>
  </si>
  <si>
    <t>삼각자</t>
  </si>
  <si>
    <t>https://www.youtube.com/channel/UCW-Ch2-Ko2HUqbkhaCXoU1w</t>
  </si>
  <si>
    <t>Beauty Station 뷰티스테이션</t>
  </si>
  <si>
    <t>뷰티스테이션 프로그램</t>
  </si>
  <si>
    <t>언니네핫초이스</t>
  </si>
  <si>
    <t>https://www.youtube.com/channel/UCqBhjPgXxBxlL_vvPAsxcrg</t>
  </si>
  <si>
    <t>MSG</t>
  </si>
  <si>
    <t>https://www.youtube.com/channel/UCoqwtMtBSVe2217LadXEdKA</t>
  </si>
  <si>
    <t>류현정의 비메너</t>
  </si>
  <si>
    <t>https://www.youtube.com/channel/UCX5sZSP4tMxuwM-seLlqDww</t>
  </si>
  <si>
    <t>오 마이스킨</t>
  </si>
  <si>
    <t>https://www.youtube.com/channel/UCEn8kCeUDZrWFko_CTDgsSA</t>
  </si>
  <si>
    <t>JAzz Musickorea</t>
  </si>
  <si>
    <t>공터지기</t>
  </si>
  <si>
    <t>Team BlockBuster</t>
  </si>
  <si>
    <t>양승원</t>
  </si>
  <si>
    <t>얼간김준호</t>
  </si>
  <si>
    <t>https://www.youtube.com/channel/UCaNjlqZlLDpFqJVVO-0U2KA</t>
  </si>
  <si>
    <t>홍인규TV</t>
  </si>
  <si>
    <t>https://www.youtube.com/channel/UCqjvCpqIf0w573mbFB1I5JQ</t>
  </si>
  <si>
    <t>미래채널 MyF</t>
  </si>
  <si>
    <t>Nail TV모자람</t>
  </si>
  <si>
    <t>JOYCHU</t>
  </si>
  <si>
    <t>★구독필수★</t>
  </si>
  <si>
    <t>올프의놀이터</t>
  </si>
  <si>
    <t>https://www.youtube.com/channel/UCXUuNMu_vZvQWyEZwug2tNA</t>
  </si>
  <si>
    <t>올프의 쇼타임 Show Time</t>
  </si>
  <si>
    <t>https://www.youtube.com/channel/UCP6BJoGK3MslbDS0Rb5dBdg</t>
  </si>
  <si>
    <t>모아애미</t>
  </si>
  <si>
    <t>https://www.youtube.com/channel/UCoIAvG9_1NO6-hZOYVYO0vA</t>
  </si>
  <si>
    <t>Jaurim</t>
  </si>
  <si>
    <t>각목이의추천채널</t>
  </si>
  <si>
    <t>YouTube김뉴룸</t>
  </si>
  <si>
    <t>https://www.youtube.com/channel/UCKT10q3-6XFHq4f9TE0OeXw</t>
  </si>
  <si>
    <t>팡요</t>
  </si>
  <si>
    <t>https://www.youtube.com/channel/UC6y14VynZMjQoW8UVGzxOuw</t>
  </si>
  <si>
    <t>렌브</t>
  </si>
  <si>
    <t>https://www.youtube.com/user/HotLeNBEu</t>
  </si>
  <si>
    <t>목이 쉰 각목</t>
  </si>
  <si>
    <t>https://www.youtube.com/user/GAKMOKmusic</t>
  </si>
  <si>
    <t>리화님이 추천하는 채널</t>
  </si>
  <si>
    <t>Main channel</t>
  </si>
  <si>
    <t>https://www.youtube.com/channel/UCWQ0Xc5W-f2oSgx_Eohi9bQ</t>
  </si>
  <si>
    <t>문화충격</t>
  </si>
  <si>
    <t>메이플시간속의선녀</t>
  </si>
  <si>
    <t>SeoulBot</t>
  </si>
  <si>
    <t>은빛달래</t>
  </si>
  <si>
    <t>빵츄</t>
  </si>
  <si>
    <t>KKOTCHONG 꽃총TV</t>
  </si>
  <si>
    <t>Youtube느피</t>
  </si>
  <si>
    <t>추천 친구들</t>
  </si>
  <si>
    <t>유튜브다해</t>
  </si>
  <si>
    <t>https://www.youtube.com/user/Dahae0728</t>
  </si>
  <si>
    <t>트란큘스튜디오</t>
  </si>
  <si>
    <t>https://www.youtube.com/channel/UCAvBfcyLmfTSxcGJd8aYokw</t>
  </si>
  <si>
    <t>Youtube야악</t>
  </si>
  <si>
    <t>https://www.youtube.com/channel/UCbRTvvTdq-H6V6gp6o8XKww</t>
  </si>
  <si>
    <t>검은사막</t>
  </si>
  <si>
    <t>제 제</t>
  </si>
  <si>
    <t>환희하다 HWANHEE</t>
  </si>
  <si>
    <t>BJ여제</t>
  </si>
  <si>
    <t>여제 무삭제[풀영상]</t>
  </si>
  <si>
    <t>https://www.youtube.com/channel/UC362MOv8oqOHDTFm15PKKLA</t>
  </si>
  <si>
    <t>Eath</t>
  </si>
  <si>
    <t>여기도 구독해주세요~</t>
  </si>
  <si>
    <t>똘리</t>
  </si>
  <si>
    <t>https://www.youtube.com/channel/UCEu0cz4PJXU1u851-_zCCsQ</t>
  </si>
  <si>
    <t>류아린의마크&amp;게임세상</t>
  </si>
  <si>
    <t>https://www.youtube.com/channel/UCInA9SjTmfBmfKY812yr1EQ</t>
  </si>
  <si>
    <t>도녑</t>
  </si>
  <si>
    <t>https://www.youtube.com/channel/UCpYiMRXJqkK3Nt7lvi-UgSQ</t>
  </si>
  <si>
    <t>mocca 모카키친</t>
  </si>
  <si>
    <t>모카크루</t>
  </si>
  <si>
    <t>모두의기타</t>
  </si>
  <si>
    <t>https://www.youtube.com/channel/UCp7tU8roYuLdaWSz1oTrZ3Q</t>
  </si>
  <si>
    <t>밀클레어</t>
  </si>
  <si>
    <t>https://www.youtube.com/channel/UC6r5gVV9B7A1wW8Fnzf4pLw</t>
  </si>
  <si>
    <t>ROK Music Review</t>
  </si>
  <si>
    <t>My Personal VLOG</t>
  </si>
  <si>
    <t>Non-Aesthetic Life</t>
  </si>
  <si>
    <t>https://www.youtube.com/channel/UCyfUPiVkS_GfBFc_AIK3EQA</t>
  </si>
  <si>
    <t>백빛</t>
  </si>
  <si>
    <t>동아형 삼국지악령쿤</t>
  </si>
  <si>
    <t>https://www.youtube.com/channel/UCB1kSznirn9jayiTl0tRe9g</t>
  </si>
  <si>
    <t>손일권</t>
  </si>
  <si>
    <t>TV위뷰</t>
  </si>
  <si>
    <t>스킨푸드 (SKINFOOD TV)</t>
  </si>
  <si>
    <t>SKINFOOD VI?T NAM</t>
  </si>
  <si>
    <t>https://www.youtube.com/channel/UCPgCAk2oNkJOogY4FoGMvlg</t>
  </si>
  <si>
    <t>배리더</t>
  </si>
  <si>
    <t>오레오 코리아</t>
  </si>
  <si>
    <t>토리마르 엔터테인먼트</t>
  </si>
  <si>
    <t>^^</t>
  </si>
  <si>
    <t>BANGTANTV</t>
  </si>
  <si>
    <t>https://www.youtube.com/user/BANGTANTV</t>
  </si>
  <si>
    <t>https://www.youtube.com/channel/UC6ToYo6nwgCjaLatMsVFv2w</t>
  </si>
  <si>
    <t>LuHan Studio</t>
  </si>
  <si>
    <t>https://www.youtube.com/channel/UCs8vzRkxMRGW5x7AGwPOWtQ</t>
  </si>
  <si>
    <t>C9 Entertainment</t>
  </si>
  <si>
    <t>https://www.youtube.com/user/wealivetv</t>
  </si>
  <si>
    <t>Friends Channels!</t>
  </si>
  <si>
    <t>https://www.youtube.com/user/johnnybland</t>
  </si>
  <si>
    <t>MKH</t>
  </si>
  <si>
    <t>https://www.youtube.com/user/MyKoreanHusband</t>
  </si>
  <si>
    <t>MiKole</t>
  </si>
  <si>
    <t>https://www.youtube.com/user/GTcO</t>
  </si>
  <si>
    <t>폴서울 PaulSeoul</t>
  </si>
  <si>
    <t>https://www.youtube.com/channel/UCqhShNZPaP7FlXMZtOpFa0A</t>
  </si>
  <si>
    <t>미카인코리아 Mika in Korea</t>
  </si>
  <si>
    <t>https://www.youtube.com/channel/UCehQUCosGefZu2xG_cqqLDA</t>
  </si>
  <si>
    <t>LaraLand라라랜드</t>
  </si>
  <si>
    <t>https://www.youtube.com/user/LeNniTaH1</t>
  </si>
  <si>
    <t>땡겨</t>
  </si>
  <si>
    <t>땡겨's 추천채널</t>
  </si>
  <si>
    <t>초이</t>
  </si>
  <si>
    <t>https://www.youtube.com/channel/UCKHv1TiyV5b0BvaurKSkbMw</t>
  </si>
  <si>
    <t>쉴라의 영어다이아그램</t>
  </si>
  <si>
    <t>은가은</t>
  </si>
  <si>
    <t>KatChats faves</t>
  </si>
  <si>
    <t>https://www.youtube.com/channel/UCKDSMJAKwHWEIY5YzhWyd_Q</t>
  </si>
  <si>
    <t>Luke Harvey</t>
  </si>
  <si>
    <t>https://www.youtube.com/user/lukeahar</t>
  </si>
  <si>
    <t>FoodishBeauty</t>
  </si>
  <si>
    <t>https://www.youtube.com/user/foodishbeauty</t>
  </si>
  <si>
    <t>CJ7</t>
  </si>
  <si>
    <t>대한민국종이접기 선생님</t>
  </si>
  <si>
    <t>설기 seolki</t>
  </si>
  <si>
    <t>BoraTube[보라튜브]</t>
  </si>
  <si>
    <t>JUNG HWAN OH</t>
  </si>
  <si>
    <t>#GamSter</t>
  </si>
  <si>
    <t>Wh</t>
  </si>
  <si>
    <t>노예</t>
  </si>
  <si>
    <t>Whbot</t>
  </si>
  <si>
    <t>https://www.youtube.com/channel/UCzzRGGTRokAMa4Rk5dExSQg</t>
  </si>
  <si>
    <t>angelineforever</t>
  </si>
  <si>
    <t>Channel Frederator Network Members</t>
  </si>
  <si>
    <t>https://www.youtube.com/user/ChannelFredNetwork</t>
  </si>
  <si>
    <t>ChannelFrederator</t>
  </si>
  <si>
    <t>https://www.youtube.com/user/ChannelFrederator</t>
  </si>
  <si>
    <t>Cartoon Hangover</t>
  </si>
  <si>
    <t>https://www.youtube.com/user/CartoonHangover</t>
  </si>
  <si>
    <t>https://www.youtube.com/channel/UC35Wr2zdYx8EwnTjnbL-kPw</t>
  </si>
  <si>
    <t>booksuny</t>
  </si>
  <si>
    <t>https://www.youtube.com/user/tkdgusdks</t>
  </si>
  <si>
    <t>닥돕 스튜디오</t>
  </si>
  <si>
    <t>https://www.youtube.com/channel/UCMrjuo_lhwktDtJrjM03bKg</t>
  </si>
  <si>
    <t>인빵</t>
  </si>
  <si>
    <t>https://www.youtube.com/channel/UC9DGGoqt_w8ZqWD82c6SJgg</t>
  </si>
  <si>
    <t>Youtube투투</t>
  </si>
  <si>
    <t>투투님이 추천하는 채널!</t>
  </si>
  <si>
    <t>지응</t>
  </si>
  <si>
    <t>https://www.youtube.com/channel/UC5gqKnGBsKIrO3HMcllJP5w</t>
  </si>
  <si>
    <t>Arcturus</t>
  </si>
  <si>
    <t>김깨이</t>
  </si>
  <si>
    <t>https://www.youtube.com/channel/UCGuAx-t5Si2kg8FDdKgrMig</t>
  </si>
  <si>
    <t>백업</t>
  </si>
  <si>
    <t>https://www.youtube.com/user/avix2321</t>
  </si>
  <si>
    <t>골든에어</t>
  </si>
  <si>
    <t>https://www.youtube.com/channel/UCCf8del1ava2jy7wfnFYOEg</t>
  </si>
  <si>
    <t>옹테레비</t>
  </si>
  <si>
    <t>남미로</t>
  </si>
  <si>
    <t>https://www.youtube.com/user/saningg</t>
  </si>
  <si>
    <t>노래하는 영서</t>
  </si>
  <si>
    <t>COIN X-FILE</t>
  </si>
  <si>
    <t>melleju멜르쥬</t>
  </si>
  <si>
    <t>쑤니님</t>
  </si>
  <si>
    <t>÷</t>
  </si>
  <si>
    <t>https://www.youtube.com/channel/UCNcE1102l7TS7k64SonCJGQ</t>
  </si>
  <si>
    <t>ㅁㄴㅇㄹ</t>
  </si>
  <si>
    <t>https://www.youtube.com/channel/UCkXLhpUyROkoFx4YsIpJ0Ng</t>
  </si>
  <si>
    <t>김규식</t>
  </si>
  <si>
    <t>https://www.youtube.com/channel/UC_eXONnL5HKKTpa6_t4BTOw</t>
  </si>
  <si>
    <t>ECUKOR T y J - 사랑하는 부부</t>
  </si>
  <si>
    <t>Canales Destacados</t>
  </si>
  <si>
    <t>ECUKOR T Y J LIVETV</t>
  </si>
  <si>
    <t>https://www.youtube.com/channel/UC3Z1pgTPrOAi4kBhsm2RRcQ</t>
  </si>
  <si>
    <t>nongshimPR</t>
  </si>
  <si>
    <t>주인님</t>
  </si>
  <si>
    <t>Jeremy Choi</t>
  </si>
  <si>
    <t>imevt</t>
  </si>
  <si>
    <t>Old Kpop추억의뮤비</t>
  </si>
  <si>
    <t>우키말대잔치</t>
  </si>
  <si>
    <t>우키는TV &amp;</t>
  </si>
  <si>
    <t>이문재는</t>
  </si>
  <si>
    <t>https://www.youtube.com/channel/UC1-Jrm0Sd-mGfYQnzRvEuTQ</t>
  </si>
  <si>
    <t>어비 - 루루체체 아빠</t>
  </si>
  <si>
    <t>https://www.youtube.com/channel/UCrGu0EH-UoR6fpdYshDCOgQ</t>
  </si>
  <si>
    <t>보고IT나?</t>
  </si>
  <si>
    <t>https://www.youtube.com/channel/UCfXeSKBcXQhc130FZYUbiVQ</t>
  </si>
  <si>
    <t>UpRoad TV</t>
  </si>
  <si>
    <t>https://www.youtube.com/channel/UCqL2iQv8yPNRcKde9bUEjmg</t>
  </si>
  <si>
    <t>랭커비</t>
  </si>
  <si>
    <t>천랑</t>
  </si>
  <si>
    <t>Sion Dimen</t>
  </si>
  <si>
    <t>Coolenjoy</t>
  </si>
  <si>
    <t>미트 miit</t>
  </si>
  <si>
    <t>김즈타 티브이</t>
  </si>
  <si>
    <t>https://www.youtube.com/channel/UClCcZRcaCURpQL_GOmnQUmg</t>
  </si>
  <si>
    <t>https://www.youtube.com/user/BRAIDEN60</t>
  </si>
  <si>
    <t>https://www.youtube.com/channel/UCKnPSYx4KiQ1V4wopo9H7eQ</t>
  </si>
  <si>
    <t>https://www.youtube.com/user/PPOMODOLI</t>
  </si>
  <si>
    <t>이클리피아(Eclipia)</t>
  </si>
  <si>
    <t>https://www.youtube.com/user/eclipiablog</t>
  </si>
  <si>
    <t>TV마리</t>
  </si>
  <si>
    <t>https://www.youtube.com/channel/UC1nvsMwlfAxHJw0dUeg-0AQ</t>
  </si>
  <si>
    <t>루리웹</t>
  </si>
  <si>
    <t>https://www.youtube.com/channel/UCDE9prMN0KOTQq476iNvTUA</t>
  </si>
  <si>
    <t>삼성카드 Samsung Card</t>
  </si>
  <si>
    <t>금앙이의 추천 채널!!</t>
  </si>
  <si>
    <t>LOTTE RIA</t>
  </si>
  <si>
    <t>Usang ASMR</t>
  </si>
  <si>
    <t>https://www.youtube.com/channel/UCEka4SqT0g-Iyg_e0bAzlhA</t>
  </si>
  <si>
    <t>유인 채널</t>
  </si>
  <si>
    <t>Official BBQChicken</t>
  </si>
  <si>
    <t>The HOOT Creative</t>
  </si>
  <si>
    <t>IRENE NOW</t>
  </si>
  <si>
    <t>Red Velvet</t>
  </si>
  <si>
    <t>https://www.youtube.com/channel/UCk9GmdlDTBfgGRb7vXeRMoQ</t>
  </si>
  <si>
    <t>LINDS린즈</t>
  </si>
  <si>
    <t>TV그라치아</t>
  </si>
  <si>
    <t>cherishK ASMR</t>
  </si>
  <si>
    <t>cherish the moment_♥</t>
  </si>
  <si>
    <t>Cherish The Moment</t>
  </si>
  <si>
    <t>https://www.youtube.com/channel/UC-SQKsT-FQdvOP62t8iahCA</t>
  </si>
  <si>
    <t>네네치킨</t>
  </si>
  <si>
    <t>힙합팬 이창민</t>
  </si>
  <si>
    <t>힙합캠 이창민</t>
  </si>
  <si>
    <t>https://www.youtube.com/channel/UCecTHEV-JHANbEbAp9sS0JA</t>
  </si>
  <si>
    <t>힙합밖 일상</t>
  </si>
  <si>
    <t>https://www.youtube.com/channel/UClrC8VXflNBvAVy0qbo_vnA</t>
  </si>
  <si>
    <t>RANAYO</t>
  </si>
  <si>
    <t>https://www.youtube.com/channel/UCx9jS0bSS_aziFqNq2sHz8Q</t>
  </si>
  <si>
    <t>성아</t>
  </si>
  <si>
    <t>놀러가보아요♡</t>
  </si>
  <si>
    <t>SungA</t>
  </si>
  <si>
    <t>https://www.youtube.com/channel/UCgl6M8HDdXPPFE2W4tb8IRg</t>
  </si>
  <si>
    <t>초콜릿파우더 Chocolate Powder</t>
  </si>
  <si>
    <t>https://www.youtube.com/user/BandChocopowder</t>
  </si>
  <si>
    <t>밍튜브</t>
  </si>
  <si>
    <t>https://www.youtube.com/channel/UC7fFIxY6Qth13XwEowEVX8w</t>
  </si>
  <si>
    <t>김노리</t>
  </si>
  <si>
    <t>https://www.youtube.com/user/s2nori83</t>
  </si>
  <si>
    <t>피니Channel</t>
  </si>
  <si>
    <t>https://www.youtube.com/user/nobleedfini</t>
  </si>
  <si>
    <t>코딩의 신 아샬</t>
  </si>
  <si>
    <t>https://www.youtube.com/user/ahastudio1004</t>
  </si>
  <si>
    <t>kimbap</t>
  </si>
  <si>
    <t>CHOMMY</t>
  </si>
  <si>
    <t>SC제일은행</t>
  </si>
  <si>
    <t>이슈보도국</t>
  </si>
  <si>
    <t>문화포털</t>
  </si>
  <si>
    <t>문화체육관광부</t>
  </si>
  <si>
    <t>https://www.youtube.com/user/mcstkorea</t>
  </si>
  <si>
    <t>kcultureportal</t>
  </si>
  <si>
    <t>https://www.youtube.com/user/kcultureportal</t>
  </si>
  <si>
    <t>Koreanet</t>
  </si>
  <si>
    <t>https://www.youtube.com/user/GatewayToKorea</t>
  </si>
  <si>
    <t>oslup</t>
  </si>
  <si>
    <t>빡가능</t>
  </si>
  <si>
    <t>보수롱</t>
  </si>
  <si>
    <t>동희</t>
  </si>
  <si>
    <t>이저인</t>
  </si>
  <si>
    <t>https://www.youtube.com/channel/UCRHUHB8cgePAC_5mZS4ooyw</t>
  </si>
  <si>
    <t>Lelaki Korea YongE</t>
  </si>
  <si>
    <t>米斯Mizzie &amp;?恩Ryan</t>
  </si>
  <si>
    <t>pawsofahusky</t>
  </si>
  <si>
    <t>https://www.youtube.com/user/pawslikeaboss</t>
  </si>
  <si>
    <t>Ryan Chiew</t>
  </si>
  <si>
    <t>https://www.youtube.com/channel/UCF0mriebSkup7Ae1Y3lZn0Q</t>
  </si>
  <si>
    <t>Hwa Yo Bi</t>
  </si>
  <si>
    <t>Favorite channel</t>
  </si>
  <si>
    <t>Hwayobihavenmedia</t>
  </si>
  <si>
    <t>https://www.youtube.com/user/Hwayobihavenmedia</t>
  </si>
  <si>
    <t>studioCuriosity</t>
  </si>
  <si>
    <t>https://www.youtube.com/user/studioCuriosity</t>
  </si>
  <si>
    <t>xellosia1</t>
  </si>
  <si>
    <t>https://www.youtube.com/user/xellosia1</t>
  </si>
  <si>
    <t>SHIZUEN1</t>
  </si>
  <si>
    <t>https://www.youtube.com/user/SHIZUEN1</t>
  </si>
  <si>
    <t>Laeah The Diva</t>
  </si>
  <si>
    <t>https://www.youtube.com/channel/UCjSYfZ3CDTjrHnLbgz_mm1g</t>
  </si>
  <si>
    <t>KoreanConvert</t>
  </si>
  <si>
    <t>https://www.youtube.com/user/KoreanConvert</t>
  </si>
  <si>
    <t>jj s</t>
  </si>
  <si>
    <t>https://www.youtube.com/channel/UCQCNi13YqHnA5NDH9CPJeiw</t>
  </si>
  <si>
    <t>석이BJ</t>
  </si>
  <si>
    <t>꿀잼 유튜브</t>
  </si>
  <si>
    <t>Active액티브</t>
  </si>
  <si>
    <t>https://www.youtube.com/channel/UC98ViueF7umktToPcLvNVrw</t>
  </si>
  <si>
    <t>버거킹</t>
  </si>
  <si>
    <t>뚠땐 이리온</t>
  </si>
  <si>
    <t>https://www.youtube.com/channel/UCR4B4yhX9_eRYAzOmcCzDhg</t>
  </si>
  <si>
    <t>pingkoc xo sora</t>
  </si>
  <si>
    <t>경매야부탁해</t>
  </si>
  <si>
    <t>린린자매의 꼬르동키친CORDON</t>
  </si>
  <si>
    <t>ADBC TV</t>
  </si>
  <si>
    <t>시츄</t>
  </si>
  <si>
    <t>https://www.youtube.com/channel/UCGelk3T3QiRqDUTuzBxw4-A</t>
  </si>
  <si>
    <t>전령의 신헤르메스</t>
  </si>
  <si>
    <t>https://www.youtube.com/channel/UCa3h8kAcEbidGqXQwL7aI4w</t>
  </si>
  <si>
    <t>미라클</t>
  </si>
  <si>
    <t>https://www.youtube.com/channel/UCKyd44yTFKCaA-mVCB8aDDw</t>
  </si>
  <si>
    <t>ToyToy Andy</t>
  </si>
  <si>
    <t>핵펠레TV</t>
  </si>
  <si>
    <t>토이트론TOYTRON</t>
  </si>
  <si>
    <t>toytronchild</t>
  </si>
  <si>
    <t>https://www.youtube.com/user/toytronchild</t>
  </si>
  <si>
    <t>양키</t>
  </si>
  <si>
    <t>양키키</t>
  </si>
  <si>
    <t>The Sirial Box!</t>
  </si>
  <si>
    <t>https://www.youtube.com/user/a564576647</t>
  </si>
  <si>
    <t>YamadaRuriko</t>
  </si>
  <si>
    <t>https://www.youtube.com/user/gourmetroad</t>
  </si>
  <si>
    <t>CUBE TV</t>
  </si>
  <si>
    <t>https://www.youtube.com/channel/UChmgLB8HZnVLJJv5iGht6kA</t>
  </si>
  <si>
    <t>부부감별쇼 리얼리?</t>
  </si>
  <si>
    <t>https://www.youtube.com/user/2014really</t>
  </si>
  <si>
    <t>노는 오빠</t>
  </si>
  <si>
    <t>https://www.youtube.com/user/playingoppa</t>
  </si>
  <si>
    <t>Art &amp; Culture</t>
  </si>
  <si>
    <t>https://www.youtube.com/channel/UCtJBhPIhRy1l2DUOMkxcHcQ</t>
  </si>
  <si>
    <t>대형견가족</t>
  </si>
  <si>
    <t>JOY</t>
  </si>
  <si>
    <t>연두부 YouTube</t>
  </si>
  <si>
    <t>ARA channel</t>
  </si>
  <si>
    <t>아름다움을 사랑하는AiNa MEI?</t>
  </si>
  <si>
    <t>Squirrel다람쥐경이</t>
  </si>
  <si>
    <t>최신가요 연속듣기K-pop</t>
  </si>
  <si>
    <t>2nd Channel &amp; Other Kpoppers</t>
  </si>
  <si>
    <t>Awkward Vlogs</t>
  </si>
  <si>
    <t>https://www.youtube.com/user/AwkwardLuc</t>
  </si>
  <si>
    <t>Smiles Kpop</t>
  </si>
  <si>
    <t>https://www.youtube.com/user/ksmileskpop</t>
  </si>
  <si>
    <t>Lanemarq</t>
  </si>
  <si>
    <t>https://www.youtube.com/user/Lanemarq</t>
  </si>
  <si>
    <t>1stTake1</t>
  </si>
  <si>
    <t>https://www.youtube.com/user/1stTake1</t>
  </si>
  <si>
    <t>NickehBoi</t>
  </si>
  <si>
    <t>https://www.youtube.com/user/NickehBoi</t>
  </si>
  <si>
    <t>tattlethetale</t>
  </si>
  <si>
    <t>https://www.youtube.com/user/tattlethetale</t>
  </si>
  <si>
    <t>Blzdudetom10</t>
  </si>
  <si>
    <t>https://www.youtube.com/user/Blzdudetom10</t>
  </si>
  <si>
    <t>KPDayo</t>
  </si>
  <si>
    <t>https://www.youtube.com/user/KPDayo</t>
  </si>
  <si>
    <t>Chantelly</t>
  </si>
  <si>
    <t>https://www.youtube.com/channel/UCQ4E87NlBLdMUPk7F4ROHMg</t>
  </si>
  <si>
    <t>Jeyrose</t>
  </si>
  <si>
    <t>https://www.youtube.com/user/ChemicalCandy2796</t>
  </si>
  <si>
    <t>이기윤</t>
  </si>
  <si>
    <t>신지원 댄서의 일상</t>
  </si>
  <si>
    <t>Rookiest Entertainment</t>
  </si>
  <si>
    <t>https://www.youtube.com/channel/UC5VnFiLoQ1DvGH19dOt-Dcg</t>
  </si>
  <si>
    <t>KB국민카드</t>
  </si>
  <si>
    <t>요기요 (YogiyoKr)</t>
  </si>
  <si>
    <t>Kinder</t>
  </si>
  <si>
    <t>hello,jiyoung안녕하신지영</t>
  </si>
  <si>
    <t>TINA 티나님</t>
  </si>
  <si>
    <t>스커드</t>
  </si>
  <si>
    <t>Jaeheeng심재희</t>
  </si>
  <si>
    <t>같이 구독해주세염 ~~ ,,</t>
  </si>
  <si>
    <t>서랍장</t>
  </si>
  <si>
    <t>https://www.youtube.com/channel/UC2fJ7nwirMUolFxXI3aUcRw</t>
  </si>
  <si>
    <t>무엔터 &amp; 추천채널</t>
  </si>
  <si>
    <t>경민이TV [BOMTUBE]</t>
  </si>
  <si>
    <t>https://www.youtube.com/channel/UCNS486DlVIvdRgOxnCQdzmA</t>
  </si>
  <si>
    <t>Ho-sung Choi</t>
  </si>
  <si>
    <t>-#-</t>
  </si>
  <si>
    <t>Dream Perfect Regime</t>
  </si>
  <si>
    <t>https://www.youtube.com/channel/UCtG5oKSlksz-QmD_2uI4WBw</t>
  </si>
  <si>
    <t>최빛빛</t>
  </si>
  <si>
    <t>팀 큐리어스</t>
  </si>
  <si>
    <t>르네</t>
  </si>
  <si>
    <t>https://www.youtube.com/channel/UCO-YXpOwnklru02_a3iMnCg</t>
  </si>
  <si>
    <t>하빛</t>
  </si>
  <si>
    <t>https://www.youtube.com/channel/UCkgtVypOjsLZ5AB2RAtEwUg</t>
  </si>
  <si>
    <t>Violet World</t>
  </si>
  <si>
    <t>티비텐</t>
  </si>
  <si>
    <t>BLSG밴드-분리수거</t>
  </si>
  <si>
    <t>게임족</t>
  </si>
  <si>
    <t>아웃도어 네파(NEPA)</t>
  </si>
  <si>
    <t>챠니언니</t>
  </si>
  <si>
    <t>동네형 토익</t>
  </si>
  <si>
    <t>션이</t>
  </si>
  <si>
    <t>샤스TV : PC &amp; 콘솔</t>
  </si>
  <si>
    <t>샤스 TV : 마인크래프트 &amp; 모바일</t>
  </si>
  <si>
    <t>https://www.youtube.com/user/ytshace</t>
  </si>
  <si>
    <t>샤스TV : 야매요리</t>
  </si>
  <si>
    <t>https://www.youtube.com/channel/UCYlxH4aZq8L_3th_nUyeq4A</t>
  </si>
  <si>
    <t>샤스TV : 마이웨이</t>
  </si>
  <si>
    <t>https://www.youtube.com/channel/UCARnivzVblJI_sqtn-5HxQA</t>
  </si>
  <si>
    <t>샤스TV : 진실 혹은 거짓</t>
  </si>
  <si>
    <t>https://www.youtube.com/channel/UC0QmiaMRaPwlhjpwbkCAxaQ</t>
  </si>
  <si>
    <t>샤스TV</t>
  </si>
  <si>
    <t>https://www.youtube.com/channel/UC8nfzWHz4JHIFYPRj3nJTbQ</t>
  </si>
  <si>
    <t>마비노기 영웅전</t>
  </si>
  <si>
    <t>junyoop</t>
  </si>
  <si>
    <t>https://www.youtube.com/user/junyoop</t>
  </si>
  <si>
    <t>: D Sericien</t>
  </si>
  <si>
    <t>https://www.youtube.com/channel/UCb2HykULUPYTy_hqmsvjggw</t>
  </si>
  <si>
    <t>B TANK</t>
  </si>
  <si>
    <t>https://www.youtube.com/channel/UCsRWwRzi8_FUIjvuLt7jxRA</t>
  </si>
  <si>
    <t>Toxxxy KR</t>
  </si>
  <si>
    <t>https://www.youtube.com/channel/UCjturshO2XdGnP4vT8F2nvA</t>
  </si>
  <si>
    <t>Kyoobin K</t>
  </si>
  <si>
    <t>https://www.youtube.com/channel/UCO5DaSpjGdhBpcuI5Om4Ozg</t>
  </si>
  <si>
    <t>EXTREMERS 익스트리머스</t>
  </si>
  <si>
    <t>위뷰게임중</t>
  </si>
  <si>
    <t>위뷰의 추천★</t>
  </si>
  <si>
    <t>https://www.youtube.com/channel/UClBVOaGznomRt_HT10CKgmA</t>
  </si>
  <si>
    <t>무한루프</t>
  </si>
  <si>
    <t>https://www.youtube.com/channel/UCuWPBHOUVyvYdjnKMKa2GQg</t>
  </si>
  <si>
    <t>무단횡단</t>
  </si>
  <si>
    <t>https://www.youtube.com/channel/UCvjtDX7brgnQCqce2zOQKQg</t>
  </si>
  <si>
    <t>사과펜케이크</t>
  </si>
  <si>
    <t>https://www.youtube.com/channel/UCxvfA2qyvYgN5FLs2245xnw</t>
  </si>
  <si>
    <t>쿠리닝</t>
  </si>
  <si>
    <t>https://www.youtube.com/channel/UC8_6w2dwZBKbtlBmDN0WUGA</t>
  </si>
  <si>
    <t>웅이 TV</t>
  </si>
  <si>
    <t>https://www.youtube.com/user/rlatkwd21</t>
  </si>
  <si>
    <t>Ch. TSIGN</t>
  </si>
  <si>
    <t>https://www.youtube.com/user/TSIGNGamming</t>
  </si>
  <si>
    <t>데드풀</t>
  </si>
  <si>
    <t>https://www.youtube.com/channel/UCwOGape2vJ5I4Fn2b0VUQVA</t>
  </si>
  <si>
    <t>연상어</t>
  </si>
  <si>
    <t>https://www.youtube.com/channel/UCPPtD_lnGq7kqaytH6L7AGw</t>
  </si>
  <si>
    <t>최마치</t>
  </si>
  <si>
    <t>https://www.youtube.com/channel/UCfDxcbaP0h8RyfxjC3X-Xcw</t>
  </si>
  <si>
    <t>朱?樞BigOne</t>
  </si>
  <si>
    <t>모터피디 MotorPD</t>
  </si>
  <si>
    <t>LGCAREAD</t>
  </si>
  <si>
    <t>LGSTORY</t>
  </si>
  <si>
    <t>LG</t>
  </si>
  <si>
    <t>https://www.youtube.com/user/LGSTORY</t>
  </si>
  <si>
    <t>methodkorea</t>
  </si>
  <si>
    <t>https://www.youtube.com/user/methodkorea</t>
  </si>
  <si>
    <t>라이언 게임스토리</t>
  </si>
  <si>
    <t>MISSHA미샤</t>
  </si>
  <si>
    <t>찹찹대장</t>
  </si>
  <si>
    <t>카몬</t>
  </si>
  <si>
    <t>★ PICK ★</t>
  </si>
  <si>
    <t>자또</t>
  </si>
  <si>
    <t>https://www.youtube.com/channel/UCJ2mc6mdQyCZOiQUuY4zCtA</t>
  </si>
  <si>
    <t>쥬젤</t>
  </si>
  <si>
    <t>https://www.youtube.com/channel/UCKuQcMkE_NK-kJZFkT0hG6Q</t>
  </si>
  <si>
    <t>윤새텁</t>
  </si>
  <si>
    <t>https://www.youtube.com/channel/UCNiWFd09G39bnYsSoR4oc6A</t>
  </si>
  <si>
    <t>NEO태양</t>
  </si>
  <si>
    <t>https://www.youtube.com/channel/UCh4d4Uq9jSyXSTFpkLiA2sA</t>
  </si>
  <si>
    <t>헨마</t>
  </si>
  <si>
    <t>https://www.youtube.com/channel/UCHkgg2oCGpiVNzSXUfOZxUA</t>
  </si>
  <si>
    <t>꼬닭</t>
  </si>
  <si>
    <t>https://www.youtube.com/channel/UCuUMuvKOr8INvyEnu-Sh6yg</t>
  </si>
  <si>
    <t>180키큰여자 김민서</t>
  </si>
  <si>
    <t>랑추시네마 유튜브</t>
  </si>
  <si>
    <t>BIN SU샤르망</t>
  </si>
  <si>
    <t>종2나라</t>
  </si>
  <si>
    <t>S2SuperxKristy</t>
  </si>
  <si>
    <t>S2RandomxKristy</t>
  </si>
  <si>
    <t>https://www.youtube.com/user/S2RandomxKristy</t>
  </si>
  <si>
    <t>JimmyChenPiano</t>
  </si>
  <si>
    <t>https://www.youtube.com/user/JimmyChenPiano</t>
  </si>
  <si>
    <t>Deetprox</t>
  </si>
  <si>
    <t>https://www.youtube.com/user/DarrenTP</t>
  </si>
  <si>
    <t>dancingcindys</t>
  </si>
  <si>
    <t>https://www.youtube.com/user/SJlover4ever</t>
  </si>
  <si>
    <t>cloudstrife718 (Nicholas and Colin)</t>
  </si>
  <si>
    <t>https://www.youtube.com/user/cloudstrife718</t>
  </si>
  <si>
    <t>ckcpip</t>
  </si>
  <si>
    <t>https://www.youtube.com/user/ckcpip</t>
  </si>
  <si>
    <t>Shawn X.G</t>
  </si>
  <si>
    <t>https://www.youtube.com/user/xsilvermercuryx</t>
  </si>
  <si>
    <t>ireokyu</t>
  </si>
  <si>
    <t>https://www.youtube.com/user/ireokyu</t>
  </si>
  <si>
    <t>Meme Lee</t>
  </si>
  <si>
    <t>https://www.youtube.com/user/dbskforever7</t>
  </si>
  <si>
    <t>EUNGSAM TV .응삼TV</t>
  </si>
  <si>
    <t>https://www.youtube.com/channel/UCB9GjPBEuHRdMvobYvgp-Cw</t>
  </si>
  <si>
    <t>Jules X Ranee줄스 앤 라니</t>
  </si>
  <si>
    <t>블랑BLANC</t>
  </si>
  <si>
    <t>팔도</t>
  </si>
  <si>
    <t>수하 SOOHA</t>
  </si>
  <si>
    <t>편튜브</t>
  </si>
  <si>
    <t>노기자카46 공사중 썰TV</t>
  </si>
  <si>
    <t>브리또TV(BURRITO TV)</t>
  </si>
  <si>
    <t>asmr알피</t>
  </si>
  <si>
    <t>Inverted QuestionMark</t>
  </si>
  <si>
    <t>리토리의만화</t>
  </si>
  <si>
    <t>My best friend creator~!!!</t>
  </si>
  <si>
    <t>https://www.youtube.com/channel/UCoOfuwee1dFX1QP1mJg-T7A</t>
  </si>
  <si>
    <t>https://www.youtube.com/channel/UCTW5nZfsh5RjU9rToagTqMg</t>
  </si>
  <si>
    <t>긍정적소녀</t>
  </si>
  <si>
    <t>https://www.youtube.com/channel/UC0Xn9NuqrNDmC9aAh2yqodg</t>
  </si>
  <si>
    <t>이재능</t>
  </si>
  <si>
    <t>호드</t>
  </si>
  <si>
    <t>https://www.youtube.com/channel/UC14LoGA3lyx_exE_zTDn2VA</t>
  </si>
  <si>
    <t>고뎅이 추천하는 채널!</t>
  </si>
  <si>
    <t>디지털노마드TV</t>
  </si>
  <si>
    <t>YAIM : 야임</t>
  </si>
  <si>
    <t>호양이짤방채널</t>
  </si>
  <si>
    <t>https://www.youtube.com/channel/UCLTzynwECaqJonlMnFfDRnw</t>
  </si>
  <si>
    <t>알록달록allogdallog</t>
  </si>
  <si>
    <t>https://www.youtube.com/channel/UCbaTGWJD2BA2eh63wDzvtgw</t>
  </si>
  <si>
    <t>ANGELA TV</t>
  </si>
  <si>
    <t>최슬기Choi'sTV</t>
  </si>
  <si>
    <t>https://www.youtube.com/channel/UCNf2kpyequbZeHFlqgLJKUQ</t>
  </si>
  <si>
    <t>파란곰미디어</t>
  </si>
  <si>
    <t>https://www.youtube.com/user/lovetv1028</t>
  </si>
  <si>
    <t>오즐 - 5분의 즐거움</t>
  </si>
  <si>
    <t>Tency 탠씨</t>
  </si>
  <si>
    <t>clipservice</t>
  </si>
  <si>
    <t>왕쥬의대듀</t>
  </si>
  <si>
    <t>https://www.youtube.com/user/wangjudd</t>
  </si>
  <si>
    <t>SUNMI 선미</t>
  </si>
  <si>
    <t>https://www.youtube.com/channel/UCsVpgRB8YHLWA0ZrkhtHvTA</t>
  </si>
  <si>
    <t>Yubin</t>
  </si>
  <si>
    <t>https://www.youtube.com/channel/UC3zD47ZL9GpPPAkW_G6vvlw</t>
  </si>
  <si>
    <t>HyunA 현아 (Official YouTube Channel)</t>
  </si>
  <si>
    <t>https://www.youtube.com/channel/UCoc2P5sEaBV4p173cYBzDpA</t>
  </si>
  <si>
    <t>wondergirls</t>
  </si>
  <si>
    <t>https://www.youtube.com/user/wondergirls</t>
  </si>
  <si>
    <t>Angeline Teo</t>
  </si>
  <si>
    <t>다둥시티 DDCity</t>
  </si>
  <si>
    <t>Youngho Oh</t>
  </si>
  <si>
    <t>편집증후군</t>
  </si>
  <si>
    <t>주노컴퍼니</t>
  </si>
  <si>
    <t>최장대리채널</t>
  </si>
  <si>
    <t>최장대리&amp;주주</t>
  </si>
  <si>
    <t>https://www.youtube.com/channel/UC1DfJmJW3HwoA3zkyGtFzuQ</t>
  </si>
  <si>
    <t>Sebomi Jang</t>
  </si>
  <si>
    <t>Canales Favoritos ??</t>
  </si>
  <si>
    <t>SEAHMI</t>
  </si>
  <si>
    <t>https://www.youtube.com/channel/UCtwCDLJ_5Rsl-GZ83AZwr8w</t>
  </si>
  <si>
    <t>2K Asia</t>
  </si>
  <si>
    <t>2K</t>
  </si>
  <si>
    <t>https://www.youtube.com/user/2KGames</t>
  </si>
  <si>
    <t>NBA 2K</t>
  </si>
  <si>
    <t>https://www.youtube.com/user/2KSports</t>
  </si>
  <si>
    <t>유튜브루시Lucy</t>
  </si>
  <si>
    <t>루시's 즐겨찾기:D</t>
  </si>
  <si>
    <t>Banma반마</t>
  </si>
  <si>
    <t>https://www.youtube.com/user/Banmarble</t>
  </si>
  <si>
    <t>모드찬백</t>
  </si>
  <si>
    <t>https://www.youtube.com/user/chanbaekmode</t>
  </si>
  <si>
    <t>수족냉증</t>
  </si>
  <si>
    <t>https://www.youtube.com/channel/UCXjmjmbO49oZ6I7IdCn7gOA</t>
  </si>
  <si>
    <t>로즈마리 YouTube</t>
  </si>
  <si>
    <t>https://www.youtube.com/channel/UCsHwqDe4GUErZmi9j9KjJlw</t>
  </si>
  <si>
    <t>이예 Yetube</t>
  </si>
  <si>
    <t>https://www.youtube.com/channel/UCc4xpcwnq446ixgqBoIcqZw</t>
  </si>
  <si>
    <t>PLAY THAT K-POP</t>
  </si>
  <si>
    <t>Chanwoo Bang</t>
  </si>
  <si>
    <t>Minsung Kim's Youtube</t>
  </si>
  <si>
    <t>MinSungKimMusic</t>
  </si>
  <si>
    <t>https://www.youtube.com/user/MinSungKimMusic</t>
  </si>
  <si>
    <t>남사친라이프</t>
  </si>
  <si>
    <t>얼큰토끼 Allto</t>
  </si>
  <si>
    <t>미디어서우</t>
  </si>
  <si>
    <t>https://www.youtube.com/channel/UCxbleDiowfvLz9yBxuIWZ-A</t>
  </si>
  <si>
    <t>cvMax(씨맥) 공식 TV</t>
  </si>
  <si>
    <t>Limbo</t>
  </si>
  <si>
    <t>아이엠해피 Youtube</t>
  </si>
  <si>
    <t>https://www.youtube.com/channel/UCy0KhHqj8z1kVPeeQe8DXAQ</t>
  </si>
  <si>
    <t>https://www.youtube.com/channel/UCd4Jqglt22dspuabqSeXseg</t>
  </si>
  <si>
    <t>만기퇴소</t>
  </si>
  <si>
    <t>https://www.youtube.com/user/chlwlals1</t>
  </si>
  <si>
    <t>지혜랑 gogo!지혜랑 고고!</t>
  </si>
  <si>
    <t>DAHAE SCHOOL 다해스쿨</t>
  </si>
  <si>
    <t>OC 사장님들을 위한 디자인</t>
  </si>
  <si>
    <t>https://www.youtube.com/channel/UCYZhD4VaRgHYBlGRMG1BTeA</t>
  </si>
  <si>
    <t>OldVillage Paint</t>
  </si>
  <si>
    <t>https://www.youtube.com/channel/UC49O8gDClVME0NVV28wK9cA</t>
  </si>
  <si>
    <t>Chung Sa 청사스쿨</t>
  </si>
  <si>
    <t>https://www.youtube.com/channel/UCTKuk9EtZJTfM5VCdstcLaw</t>
  </si>
  <si>
    <t>아라아트</t>
  </si>
  <si>
    <t>https://www.youtube.com/channel/UC7Rlth-m_bbMitcxnU0pMPg</t>
  </si>
  <si>
    <t>le coq sportif Korea</t>
  </si>
  <si>
    <t>에듀펫 반려동물문화교실</t>
  </si>
  <si>
    <t>리뷰빌런 하텍</t>
  </si>
  <si>
    <t>게이ㅁ 유튜버</t>
  </si>
  <si>
    <t>Gametleman Ground</t>
  </si>
  <si>
    <t>https://www.youtube.com/user/onlinegame119</t>
  </si>
  <si>
    <t>겜프</t>
  </si>
  <si>
    <t>https://www.youtube.com/user/ljg0425</t>
  </si>
  <si>
    <t>케이브로스</t>
  </si>
  <si>
    <t>https://www.youtube.com/user/best0307</t>
  </si>
  <si>
    <t>Nike Korea</t>
  </si>
  <si>
    <t>Nike Football Korea</t>
  </si>
  <si>
    <t>https://www.youtube.com/user/nikefootballkr</t>
  </si>
  <si>
    <t>Nike Running Korea</t>
  </si>
  <si>
    <t>https://www.youtube.com/user/NikeRunningKR</t>
  </si>
  <si>
    <t>nikesportswearkorea</t>
  </si>
  <si>
    <t>https://www.youtube.com/user/nikesportswearkorea</t>
  </si>
  <si>
    <t>Hunnie Bunnie</t>
  </si>
  <si>
    <t>Other Channels ♡</t>
  </si>
  <si>
    <t>hillarythetaco</t>
  </si>
  <si>
    <t>https://www.youtube.com/channel/UCgs2l9M7qal7PxY4PzRIFnQ</t>
  </si>
  <si>
    <t>TacoTalks</t>
  </si>
  <si>
    <t>https://www.youtube.com/channel/UCQDB2gQ0I_S0zYMa1L7h3Gg</t>
  </si>
  <si>
    <t>한국의 모델 Korean Models</t>
  </si>
  <si>
    <t>김갠지</t>
  </si>
  <si>
    <t>김찌릉</t>
  </si>
  <si>
    <t>https://www.youtube.com/channel/UCrcheQ3OonccueeGoGZDdGg</t>
  </si>
  <si>
    <t>갓샤인</t>
  </si>
  <si>
    <t>https://www.youtube.com/user/ps3wii1114</t>
  </si>
  <si>
    <t>https://www.youtube.com/user/SagwaMong</t>
  </si>
  <si>
    <t>럼신</t>
  </si>
  <si>
    <t>https://www.youtube.com/channel/UCdt7NcCNv3peBb2VSzKRxxw</t>
  </si>
  <si>
    <t>3D 애니메이션</t>
  </si>
  <si>
    <t>PAUL LAND폴랜드</t>
  </si>
  <si>
    <t>걸그룹 전문가</t>
  </si>
  <si>
    <t>na yull</t>
  </si>
  <si>
    <t>cing1092387456</t>
  </si>
  <si>
    <t>neoko999</t>
  </si>
  <si>
    <t>https://www.youtube.com/user/neoko999</t>
  </si>
  <si>
    <t>zaturi</t>
  </si>
  <si>
    <t>gonnarun _</t>
  </si>
  <si>
    <t>https://www.youtube.com/user/digitalmekr</t>
  </si>
  <si>
    <t>Isabella Lee</t>
  </si>
  <si>
    <t>精??道</t>
  </si>
  <si>
    <t>Ingrid Nilsen</t>
  </si>
  <si>
    <t>https://www.youtube.com/user/missglamorazzi</t>
  </si>
  <si>
    <t>Niomi Smart</t>
  </si>
  <si>
    <t>https://www.youtube.com/user/niomismart</t>
  </si>
  <si>
    <t>Lily Pebbles</t>
  </si>
  <si>
    <t>https://www.youtube.com/user/WhatIHeartToday</t>
  </si>
  <si>
    <t>Orangebeauty</t>
  </si>
  <si>
    <t>https://www.youtube.com/channel/UCwcZPubPDxdmcxLSsXSgRdg</t>
  </si>
  <si>
    <t>F-ionaaa</t>
  </si>
  <si>
    <t>https://www.youtube.com/channel/UCVsIs4pq5Gq0C3riBfM6U8w</t>
  </si>
  <si>
    <t>JOANNEYANGlifeChannel</t>
  </si>
  <si>
    <t>https://www.youtube.com/channel/UCbHepY8E9j2_tOjxIGQFaAg</t>
  </si>
  <si>
    <t>Zoella</t>
  </si>
  <si>
    <t>https://www.youtube.com/user/zoella280390</t>
  </si>
  <si>
    <t>zhumaomao朱毛毛</t>
  </si>
  <si>
    <t>https://www.youtube.com/channel/UCx0l4ZK4yHsyE0RQU1a92VA</t>
  </si>
  <si>
    <t>The Anna Edit</t>
  </si>
  <si>
    <t>https://www.youtube.com/user/ViviannaDoesMakeup</t>
  </si>
  <si>
    <t>HiBarbie</t>
  </si>
  <si>
    <t>https://www.youtube.com/user/sweetbarbiepalace</t>
  </si>
  <si>
    <t>Ray Digital</t>
  </si>
  <si>
    <t>Partner Channels</t>
  </si>
  <si>
    <t>Project Red Studios</t>
  </si>
  <si>
    <t>https://www.youtube.com/channel/UCSnUryi3xpa1CxJb3ZtV0TQ</t>
  </si>
  <si>
    <t>re[mark]able</t>
  </si>
  <si>
    <t>검은사막 모바일 Black Desert Mobile</t>
  </si>
  <si>
    <t>연선yeonsun</t>
  </si>
  <si>
    <t>도지니 DOJINi</t>
  </si>
  <si>
    <t>굽네치킨</t>
  </si>
  <si>
    <t>김똘똘 DDOLDDOL</t>
  </si>
  <si>
    <t>박esther</t>
  </si>
  <si>
    <t>고래패밀리</t>
  </si>
  <si>
    <t>꼬꼬</t>
  </si>
  <si>
    <t>량의 게임 실황</t>
  </si>
  <si>
    <t>KCM 종족최강전 해설진</t>
  </si>
  <si>
    <t>[Trot Tube] 트롯TV</t>
  </si>
  <si>
    <t>https://www.youtube.com/channel/UCbcOHKJ8yWUzR2oKfQeIypA</t>
  </si>
  <si>
    <t>미디어오리온</t>
  </si>
  <si>
    <t>Sulwhasoo Global</t>
  </si>
  <si>
    <t>Sulwhasoo.HongKong</t>
  </si>
  <si>
    <t>https://www.youtube.com/user/sulwhasooHK</t>
  </si>
  <si>
    <t>Sulwhasoo Taiwan雪花秀</t>
  </si>
  <si>
    <t>https://www.youtube.com/channel/UCReDxa9Qg8IzjCunPOMbbmA</t>
  </si>
  <si>
    <t>Sulwhasoo Singapore</t>
  </si>
  <si>
    <t>https://www.youtube.com/channel/UCAkVMeGRcsDwWyccqKYtJLw</t>
  </si>
  <si>
    <t>Sulwhasoo Malaysia</t>
  </si>
  <si>
    <t>https://www.youtube.com/channel/UC_rD3Nqx8yqc6EwxplXDHgw</t>
  </si>
  <si>
    <t>Sulwhasoo Indonesia</t>
  </si>
  <si>
    <t>https://www.youtube.com/channel/UCxGTtODfH89w_2jlhhMQ6Dg</t>
  </si>
  <si>
    <t>Sulwhasoo US</t>
  </si>
  <si>
    <t>https://www.youtube.com/user/officialsulwhasoo</t>
  </si>
  <si>
    <t>뷰티아카데미</t>
  </si>
  <si>
    <t>피다 뮤직 - PIDA MUSIC</t>
  </si>
  <si>
    <t>탠서유튜브</t>
  </si>
  <si>
    <t>YouTube뽀마</t>
  </si>
  <si>
    <t>https://www.youtube.com/channel/UCiPYEeEOJvxIv6fcjjNKtxA</t>
  </si>
  <si>
    <t>뾰솜</t>
  </si>
  <si>
    <t>https://www.youtube.com/channel/UCtcwT79WOMGiDmQsazfmpLw</t>
  </si>
  <si>
    <t>柯柯yeliz</t>
  </si>
  <si>
    <t>Se-Eon</t>
  </si>
  <si>
    <t>어니의뷰티 (Uhnee's Beauty)</t>
  </si>
  <si>
    <t>가희BJ</t>
  </si>
  <si>
    <t>꽃세히 sayblossom</t>
  </si>
  <si>
    <t>ottoginoodle</t>
  </si>
  <si>
    <t>eun mi asmr</t>
  </si>
  <si>
    <t>CHE Reactions</t>
  </si>
  <si>
    <t>Che! K-M?s</t>
  </si>
  <si>
    <t>https://www.youtube.com/channel/UCWZUQVNwkXe0kaGftO3OkWw</t>
  </si>
  <si>
    <t>Roant</t>
  </si>
  <si>
    <t>https://www.youtube.com/channel/UCeCJxh93GXFxL-DOe8RRykA</t>
  </si>
  <si>
    <t>M Nadiger</t>
  </si>
  <si>
    <t>https://www.youtube.com/channel/UCMHB9-gIitvfhojHpM1dn-Q</t>
  </si>
  <si>
    <t>KSpazzing</t>
  </si>
  <si>
    <t>https://www.youtube.com/user/KSpazzing</t>
  </si>
  <si>
    <t>TalagaGaGirls</t>
  </si>
  <si>
    <t>https://www.youtube.com/user/TalagaGaGirls</t>
  </si>
  <si>
    <t>정언카드뉴스</t>
  </si>
  <si>
    <t>skyTV 패밀리채널</t>
  </si>
  <si>
    <t>https://www.youtube.com/user/skypetpark</t>
  </si>
  <si>
    <t>뭐시여이겜</t>
  </si>
  <si>
    <t>Bruno Sousa f</t>
  </si>
  <si>
    <t>https://www.youtube.com/channel/UClfd-T962yCf2sPZak7XsYg</t>
  </si>
  <si>
    <t>Android/iOS/Nintendo Switch Gameplay - PROAPK</t>
  </si>
  <si>
    <t>https://www.youtube.com/user/proapk</t>
  </si>
  <si>
    <t>김기태</t>
  </si>
  <si>
    <t>대리자 프렌드</t>
  </si>
  <si>
    <t>자유시간</t>
  </si>
  <si>
    <t>https://www.youtube.com/user/jackkyTV</t>
  </si>
  <si>
    <t>두ll대</t>
  </si>
  <si>
    <t>https://www.youtube.com/channel/UCWxpnm2j4m9C1aUbJTiog5g</t>
  </si>
  <si>
    <t>시골소년</t>
  </si>
  <si>
    <t>https://www.youtube.com/channel/UCI_GSZisZEQVgyoGU0A0P5w</t>
  </si>
  <si>
    <t>독터의 채널신성한</t>
  </si>
  <si>
    <t>https://www.youtube.com/channel/UCZYYaas4-igmoD8xUEqBivQ</t>
  </si>
  <si>
    <t>Compil TV</t>
  </si>
  <si>
    <t>웨밀</t>
  </si>
  <si>
    <t>Snufkin Och My</t>
  </si>
  <si>
    <t>ACUBE &amp; Apink</t>
  </si>
  <si>
    <t>https://www.youtube.com/channel/UCbprx-s5GKGugU-XWxbe_CQ</t>
  </si>
  <si>
    <t>Kevin Choi</t>
  </si>
  <si>
    <t>뚜란</t>
  </si>
  <si>
    <t>KoKo Beauty</t>
  </si>
  <si>
    <t>킴 Kym</t>
  </si>
  <si>
    <t>Rainee 레이니</t>
  </si>
  <si>
    <t>gawon</t>
  </si>
  <si>
    <t>KB손해보험 다이렉트</t>
  </si>
  <si>
    <t>꽁쿡 kkongcook</t>
  </si>
  <si>
    <t>MEDIABRIDGE FAMILY</t>
  </si>
  <si>
    <t>https://www.youtube.com/user/Mincho0407</t>
  </si>
  <si>
    <t>https://www.youtube.com/channel/UC7I95AHA-Fwkedg3IK6GNcg</t>
  </si>
  <si>
    <t>https://www.youtube.com/channel/UC9G7V6-HU_Cg7-yWLO1rH6w</t>
  </si>
  <si>
    <t>Aram Kim</t>
  </si>
  <si>
    <t>https://www.youtube.com/user/aram0745</t>
  </si>
  <si>
    <t>Soo Market</t>
  </si>
  <si>
    <t>https://www.youtube.com/channel/UCZIfM5iFp11C8YhfNm4KRLw</t>
  </si>
  <si>
    <t>HouseRulezTV</t>
  </si>
  <si>
    <t>https://www.youtube.com/channel/UCrqrBumBpW56JGfNZ3YnLkA</t>
  </si>
  <si>
    <t>AFTER MOON Entertainment</t>
  </si>
  <si>
    <t>https://www.youtube.com/channel/UC0lMBk1twJObMe1FkpFuqOw</t>
  </si>
  <si>
    <t>SoroSori Lounge</t>
  </si>
  <si>
    <t>https://www.youtube.com/user/Sorosori</t>
  </si>
  <si>
    <t>BOOMBEACH TV</t>
  </si>
  <si>
    <t>https://www.youtube.com/channel/UCua4YBFbq2_XWJ0Fa9xq4ww</t>
  </si>
  <si>
    <t>ma suzy</t>
  </si>
  <si>
    <t>한국야쿠르트</t>
  </si>
  <si>
    <t>doomandoo두만두</t>
  </si>
  <si>
    <t>대상주식회사</t>
  </si>
  <si>
    <t>흑곰푸우</t>
  </si>
  <si>
    <t>덩두</t>
  </si>
  <si>
    <t>https://www.youtube.com/channel/UCHW-v-Gm7flVwTL43rE6T0g</t>
  </si>
  <si>
    <t>sizz F</t>
  </si>
  <si>
    <t>https://www.youtube.com/channel/UC9ttpUooIdfKTZEOYXEsFUg</t>
  </si>
  <si>
    <t>문군MOONGOON</t>
  </si>
  <si>
    <t>현준팝핀</t>
  </si>
  <si>
    <t>뭐랭하맨</t>
  </si>
  <si>
    <t>용접</t>
  </si>
  <si>
    <t>https://www.youtube.com/user/kang3372</t>
  </si>
  <si>
    <t>간첩소녀spy girls</t>
  </si>
  <si>
    <t>아웃백 스테이크하우스</t>
  </si>
  <si>
    <t>유소희</t>
  </si>
  <si>
    <t>AegyoTV</t>
  </si>
  <si>
    <t>チョナンカン 초난강</t>
  </si>
  <si>
    <t>Starbucks Korea</t>
  </si>
  <si>
    <t>지헌</t>
  </si>
  <si>
    <t>https://www.youtube.com/channel/UCG3jYhgBKyWlRXAEL5zHOgA</t>
  </si>
  <si>
    <t>김라꾸</t>
  </si>
  <si>
    <t>https://www.youtube.com/user/rosen970316</t>
  </si>
  <si>
    <t>와이준스타일YJoon Style</t>
  </si>
  <si>
    <t>Lottecard</t>
  </si>
  <si>
    <t>Dohlove HJ</t>
  </si>
  <si>
    <t>아미일기</t>
  </si>
  <si>
    <t>패밀리 채널</t>
  </si>
  <si>
    <t>HALLEY MUSIC</t>
  </si>
  <si>
    <t>https://www.youtube.com/channel/UC7YQtGbHfquCxIIwQ_ufulw</t>
  </si>
  <si>
    <t>DDong Tae</t>
  </si>
  <si>
    <t>FILAKOREA</t>
  </si>
  <si>
    <t>희정heejoyee</t>
  </si>
  <si>
    <t>ASMR Soyul 소율</t>
  </si>
  <si>
    <t>#세치혀 프로덕션</t>
  </si>
  <si>
    <t>Hyundai Capital</t>
  </si>
  <si>
    <t>seoulmilk서울우유</t>
  </si>
  <si>
    <t>마무리</t>
  </si>
  <si>
    <t>https://www.youtube.com/channel/UC-MwgYeGeVcDaqtUUw98j1w</t>
  </si>
  <si>
    <t>Youtube알라코</t>
  </si>
  <si>
    <t>https://www.youtube.com/channel/UCaL4np-4XwuOXQSSCiRFnhw</t>
  </si>
  <si>
    <t>이노</t>
  </si>
  <si>
    <t>https://www.youtube.com/channel/UCEq-pAuH1VSvrSqD7uckMYg</t>
  </si>
  <si>
    <t>비엠TV</t>
  </si>
  <si>
    <t>https://www.youtube.com/channel/UC50HiPRDIXQMcB9orOdlbaQ</t>
  </si>
  <si>
    <t>하프</t>
  </si>
  <si>
    <t>https://www.youtube.com/channel/UCpuzp3tIxEG_6amAZOx52Lw</t>
  </si>
  <si>
    <t>DIOD BEAUTY</t>
  </si>
  <si>
    <t>Mich Wong</t>
  </si>
  <si>
    <t>deejaymich</t>
  </si>
  <si>
    <t>https://www.youtube.com/channel/UCgJbC9GiJWYd4uwsfCFScEA</t>
  </si>
  <si>
    <t>Audio District</t>
  </si>
  <si>
    <t>https://www.youtube.com/channel/UCSHwpJJVj8Dlmq3w43QOM1A</t>
  </si>
  <si>
    <t>Dinoseoul SG</t>
  </si>
  <si>
    <t>https://www.youtube.com/user/Dinoseoul</t>
  </si>
  <si>
    <t>rachkyung</t>
  </si>
  <si>
    <t>https://www.youtube.com/user/rachkyung</t>
  </si>
  <si>
    <t>rhapsophonia</t>
  </si>
  <si>
    <t>https://www.youtube.com/user/rhapsophonia</t>
  </si>
  <si>
    <t>마스터TV</t>
  </si>
  <si>
    <t>마스터 TV</t>
  </si>
  <si>
    <t>LakeR</t>
  </si>
  <si>
    <t>https://www.youtube.com/channel/UCu5HtjsIHFXZ7C6U1Z2pwjA</t>
  </si>
  <si>
    <t>보드라이브 BoardLiveGame</t>
  </si>
  <si>
    <t>동서식품유튜브</t>
  </si>
  <si>
    <t>The Meta</t>
  </si>
  <si>
    <t>동쪽으로</t>
  </si>
  <si>
    <t>여행갈래의게임방송</t>
  </si>
  <si>
    <t>여행갈래STUDY</t>
  </si>
  <si>
    <t>https://www.youtube.com/channel/UCENmALo0hP-5cCRDMXs7cgA</t>
  </si>
  <si>
    <t>신한은행</t>
  </si>
  <si>
    <t>쏭EllaSongForYou</t>
  </si>
  <si>
    <t>핵튜브</t>
  </si>
  <si>
    <t>면어의 얼렁뚱땅 캘리그라피</t>
  </si>
  <si>
    <t>dViNC3b</t>
  </si>
  <si>
    <t>SunnydahyeTV</t>
  </si>
  <si>
    <t>Other channels:</t>
  </si>
  <si>
    <t>kimdao</t>
  </si>
  <si>
    <t>https://www.youtube.com/user/kimdao</t>
  </si>
  <si>
    <t>kimdaovlog</t>
  </si>
  <si>
    <t>https://www.youtube.com/user/kimdaovlog</t>
  </si>
  <si>
    <t>너의 모든 순간</t>
  </si>
  <si>
    <t>ahyeDizzy ? ????</t>
  </si>
  <si>
    <t>(??ヮ?)?*:???</t>
  </si>
  <si>
    <t>ahmeenda</t>
  </si>
  <si>
    <t>https://www.youtube.com/user/ahmeenda</t>
  </si>
  <si>
    <t>Leakahleak</t>
  </si>
  <si>
    <t>https://www.youtube.com/channel/UCs6HCV4aiNL3pkaxS1pn_iA</t>
  </si>
  <si>
    <t>페퍼솔트</t>
  </si>
  <si>
    <t>BridgeEconomy</t>
  </si>
  <si>
    <t>이기광</t>
  </si>
  <si>
    <t>https://www.youtube.com/channel/UCVDmM7RXz0RSrs6vp8kz-3g</t>
  </si>
  <si>
    <t>해피할머니 패밀리</t>
  </si>
  <si>
    <t>Friends Channels</t>
  </si>
  <si>
    <t>재밌는채널들</t>
  </si>
  <si>
    <t>태사</t>
  </si>
  <si>
    <t>https://www.youtube.com/channel/UC2o4jcysm7MoOIUrDxPk7_A</t>
  </si>
  <si>
    <t>이솝TV</t>
  </si>
  <si>
    <t>https://www.youtube.com/channel/UCmdqlPbtmPxXKnioTEgoFEg</t>
  </si>
  <si>
    <t>https://www.youtube.com/user/ejgoon</t>
  </si>
  <si>
    <t>https://www.youtube.com/channel/UCvgQh0iwmMi6NLhYLe6V67A</t>
  </si>
  <si>
    <t>고인규TV</t>
  </si>
  <si>
    <t>atooTV</t>
  </si>
  <si>
    <t>꿀잼 Youtube</t>
  </si>
  <si>
    <t>티폰 TV</t>
  </si>
  <si>
    <t>https://www.youtube.com/channel/UCuX6PseZooWif2sprzeN6GA</t>
  </si>
  <si>
    <t>Azae</t>
  </si>
  <si>
    <t>맹그</t>
  </si>
  <si>
    <t>꽃망울</t>
  </si>
  <si>
    <t>KEB하나은행</t>
  </si>
  <si>
    <t>Oneday ASMR</t>
  </si>
  <si>
    <t>Enri John Angeles</t>
  </si>
  <si>
    <t>These People!</t>
  </si>
  <si>
    <t>Tinguin</t>
  </si>
  <si>
    <t>https://www.youtube.com/channel/UCXG-4SdCQ9ETM1wx3XP8ykA</t>
  </si>
  <si>
    <t>Ki soep</t>
  </si>
  <si>
    <t>https://www.youtube.com/user/ningyoHiime</t>
  </si>
  <si>
    <t>MS.ARMY</t>
  </si>
  <si>
    <t>https://www.youtube.com/user/kseoulbeats</t>
  </si>
  <si>
    <t>https://www.youtube.com/channel/UCs5Za0w0XjUzL_NFRh0tgSQ</t>
  </si>
  <si>
    <t>bigglejang</t>
  </si>
  <si>
    <t>https://www.youtube.com/channel/UCLGI1zERAugSCHMSD3NlC7g</t>
  </si>
  <si>
    <t>Jesse Holic</t>
  </si>
  <si>
    <t>ManisTV</t>
  </si>
  <si>
    <t>Kpop Box</t>
  </si>
  <si>
    <t>Shawty TV</t>
  </si>
  <si>
    <t>https://www.youtube.com/user/MissShawtyTV</t>
  </si>
  <si>
    <t>MISOちゃんネル</t>
  </si>
  <si>
    <t>Neo world DIY</t>
  </si>
  <si>
    <t>Neo World</t>
  </si>
  <si>
    <t>https://www.youtube.com/channel/UCucj6sv3Sx_toRCgvWHC78w</t>
  </si>
  <si>
    <t>I am a bartender</t>
  </si>
  <si>
    <t>eiderfriends</t>
  </si>
  <si>
    <t>스리</t>
  </si>
  <si>
    <t>[꿀템TV] 클템 유튜브</t>
  </si>
  <si>
    <t>https://www.youtube.com/channel/UCvrxJgD0T_TFvgsO2nA-fDQ</t>
  </si>
  <si>
    <t>Pianist Ten 설흐긴</t>
  </si>
  <si>
    <t>加菲猫Maya</t>
  </si>
  <si>
    <t>클레이홀릭ClayHolic</t>
  </si>
  <si>
    <t>one_miniature원미니어쳐</t>
  </si>
  <si>
    <t>https://www.youtube.com/user/onetmx</t>
  </si>
  <si>
    <t>에보르</t>
  </si>
  <si>
    <t>2채널에보르</t>
  </si>
  <si>
    <t>https://www.youtube.com/channel/UC0c2tlKsUUaLWiikSer1HRA</t>
  </si>
  <si>
    <t>오래가장</t>
  </si>
  <si>
    <t>COSMAISON</t>
  </si>
  <si>
    <t>neuron music</t>
  </si>
  <si>
    <t>neuron music artists</t>
  </si>
  <si>
    <t>Official 1sagain</t>
  </si>
  <si>
    <t>https://www.youtube.com/user/official1sagain</t>
  </si>
  <si>
    <t>Official Jubora</t>
  </si>
  <si>
    <t>https://www.youtube.com/user/officialJubora</t>
  </si>
  <si>
    <t>Official Molly.D</t>
  </si>
  <si>
    <t>https://www.youtube.com/user/officialmollyd</t>
  </si>
  <si>
    <t>Official Dalee in Wonderland</t>
  </si>
  <si>
    <t>https://www.youtube.com/user/officialdalee</t>
  </si>
  <si>
    <t>Official Xena</t>
  </si>
  <si>
    <t>https://www.youtube.com/user/officialmissxena</t>
  </si>
  <si>
    <t>도미노피자</t>
  </si>
  <si>
    <t>멋쟁이들</t>
  </si>
  <si>
    <t>https://www.youtube.com/channel/UCGuiqlXcQmTCg-HsBjJiJZw</t>
  </si>
  <si>
    <t>래키퍼</t>
  </si>
  <si>
    <t>https://www.youtube.com/channel/UCtR8hd_9WC8E1EALQSADpQw</t>
  </si>
  <si>
    <t>ggeomul꺼물</t>
  </si>
  <si>
    <t>https://www.youtube.com/user/legoten2</t>
  </si>
  <si>
    <t>thisiskyufleck</t>
  </si>
  <si>
    <t>Main Channel</t>
  </si>
  <si>
    <t>https://www.youtube.com/user/kyufleck</t>
  </si>
  <si>
    <t>xMixedFeelingsx</t>
  </si>
  <si>
    <t>Hisafu</t>
  </si>
  <si>
    <t>예쓰이 YeSseui</t>
  </si>
  <si>
    <t>팔자좋은은아언니</t>
  </si>
  <si>
    <t>Ottogimkt</t>
  </si>
  <si>
    <t>K2 케이투</t>
  </si>
  <si>
    <t>배달통</t>
  </si>
  <si>
    <t>TWMusik</t>
  </si>
  <si>
    <t>Check them out!</t>
  </si>
  <si>
    <t>KayBassYT</t>
  </si>
  <si>
    <t>https://www.youtube.com/user/xkxwrdbboixkx</t>
  </si>
  <si>
    <t>Lincoln Lam</t>
  </si>
  <si>
    <t>https://www.youtube.com/user/woody1122001</t>
  </si>
  <si>
    <t>Jitrui Lim</t>
  </si>
  <si>
    <t>https://www.youtube.com/channel/UCx6fT4_vBdOYmsem22xfqcA</t>
  </si>
  <si>
    <t>Josey</t>
  </si>
  <si>
    <t>https://www.youtube.com/user/joseyband</t>
  </si>
  <si>
    <t>jErMboi</t>
  </si>
  <si>
    <t>https://www.youtube.com/user/jermboi</t>
  </si>
  <si>
    <t>CurieKiwi</t>
  </si>
  <si>
    <t>https://www.youtube.com/user/CurieKiwi</t>
  </si>
  <si>
    <t>비디오빌리지 채널</t>
  </si>
  <si>
    <t>일원동이정현</t>
  </si>
  <si>
    <t>Kongsueni 콩슈니</t>
  </si>
  <si>
    <t>청정원 푸드캐스트</t>
  </si>
  <si>
    <t>원더랜드제이</t>
  </si>
  <si>
    <t>빠꿈군의 가족 채널</t>
  </si>
  <si>
    <t>똥돼야지</t>
  </si>
  <si>
    <t>https://www.youtube.com/user/jar10198</t>
  </si>
  <si>
    <t>ASMR아빠</t>
  </si>
  <si>
    <t>https://www.youtube.com/channel/UCRqrW3oA3Ionn8I_qOWqazQ</t>
  </si>
  <si>
    <t>혈쌈</t>
  </si>
  <si>
    <t>https://www.youtube.com/channel/UCgQxCfv3BMCSpTAcrWLHJ9A</t>
  </si>
  <si>
    <t>StarCraft Tombow</t>
  </si>
  <si>
    <t>https://www.youtube.com/channel/UC4QkatzxbC8CpkrNrcugWNA</t>
  </si>
  <si>
    <t>자계원</t>
  </si>
  <si>
    <t>https://www.youtube.com/channel/UChc7vJei0ZjAm1mr9DKoSPw</t>
  </si>
  <si>
    <t>수인</t>
  </si>
  <si>
    <t>쵸코 세상</t>
  </si>
  <si>
    <t>https://www.youtube.com/user/dusqll</t>
  </si>
  <si>
    <t>https://www.youtube.com/channel/UCgXzwGNQLKQ4LA4XmWYWuvw</t>
  </si>
  <si>
    <t>배희의 취미多 pearhee</t>
  </si>
  <si>
    <t>배희의 다른 채널♥</t>
  </si>
  <si>
    <t>배희의 취향多 pearhee</t>
  </si>
  <si>
    <t>https://www.youtube.com/channel/UCPliAv8PUkaVb3Puplh5LVQ</t>
  </si>
  <si>
    <t>양양커플 - 그남자 그여자의 연애일기</t>
  </si>
  <si>
    <t>https://www.youtube.com/channel/UCmahxo1pTq-Z7tKjWiX0DAA</t>
  </si>
  <si>
    <t>푸니</t>
  </si>
  <si>
    <t>vlong브롱부부</t>
  </si>
  <si>
    <t>KBeat TV</t>
  </si>
  <si>
    <t>고양이 (캣)</t>
  </si>
  <si>
    <t>롯데푸드</t>
  </si>
  <si>
    <t>롯데푸드 채널</t>
  </si>
  <si>
    <t>파스퇴르</t>
  </si>
  <si>
    <t>https://www.youtube.com/user/pasteurtalk</t>
  </si>
  <si>
    <t>히든서포터즈</t>
  </si>
  <si>
    <t>https://www.youtube.com/user/lottehidden</t>
  </si>
  <si>
    <t>\\나츠 Dance TV/</t>
  </si>
  <si>
    <t>마유mayu</t>
  </si>
  <si>
    <t>BJ 최상남</t>
  </si>
  <si>
    <t>우리은행</t>
  </si>
  <si>
    <t>Dingo</t>
  </si>
  <si>
    <t>yuri nakagawa</t>
  </si>
  <si>
    <t>저쪽에있는맨션</t>
  </si>
  <si>
    <t>https://www.youtube.com/channel/UCUcEgDSm1oIaF9fmomnxA6g</t>
  </si>
  <si>
    <t>Talkitonair</t>
  </si>
  <si>
    <t>CEOMBA</t>
  </si>
  <si>
    <t>https://www.youtube.com/channel/UCk59dJFqaLvQua_DAI6-CDA</t>
  </si>
  <si>
    <t>BookForumKorea</t>
  </si>
  <si>
    <t>https://www.youtube.com/user/BookForumTV1</t>
  </si>
  <si>
    <t>스마트글로벌포럼</t>
  </si>
  <si>
    <t>https://www.youtube.com/channel/UCfyIH2liw6lXmpSWLu-VPhw</t>
  </si>
  <si>
    <t>인간적인생활</t>
  </si>
  <si>
    <t>광고백</t>
  </si>
  <si>
    <t>유세유니 대단해</t>
  </si>
  <si>
    <t>https://www.youtube.com/channel/UC3sF0ruoSi5lmyXKorXa-oA</t>
  </si>
  <si>
    <t>똘똘이와 밥지 Ddolddol &amp; Babzi</t>
  </si>
  <si>
    <t>♬</t>
  </si>
  <si>
    <t>https://www.youtube.com/channel/UCTfcXAPxCIn8fyKrRDqQ6dA</t>
  </si>
  <si>
    <t>https://www.youtube.com/channel/UCTxEJoeukRCeE3j74tZjrAA</t>
  </si>
  <si>
    <t>시온</t>
  </si>
  <si>
    <t>er hong</t>
  </si>
  <si>
    <t>https://www.youtube.com/channel/UCl_P7WJUIY449-zIwWLqm3A</t>
  </si>
  <si>
    <t>GoRush TV박태민</t>
  </si>
  <si>
    <t>하이 HIGHSTUDIO</t>
  </si>
  <si>
    <t>KEEP SURFING</t>
  </si>
  <si>
    <t>고블린</t>
  </si>
  <si>
    <t>친구들</t>
  </si>
  <si>
    <t>미디어뮤즈</t>
  </si>
  <si>
    <t>https://www.youtube.com/channel/UC3dgRb7pILjgVL0uD0H1YOA</t>
  </si>
  <si>
    <t>MC레나</t>
  </si>
  <si>
    <t>https://www.youtube.com/user/VJReNa</t>
  </si>
  <si>
    <t>JONYLOG조니로그</t>
  </si>
  <si>
    <t>Ploopy678</t>
  </si>
  <si>
    <t>짱세Zzangse</t>
  </si>
  <si>
    <t>채널폭풍MOVIE FACT</t>
  </si>
  <si>
    <t>통닭천사의 깔깔튜브</t>
  </si>
  <si>
    <t>https://www.youtube.com/channel/UCCzRvbziSmRY-ZYVmCnSBfw</t>
  </si>
  <si>
    <t>션TV (Kids Science Channel) 시우&amp;시원</t>
  </si>
  <si>
    <t>D. Y.N</t>
  </si>
  <si>
    <t>이투</t>
  </si>
  <si>
    <t>소월 TV</t>
  </si>
  <si>
    <t>[소월 TV] 추천 채널</t>
  </si>
  <si>
    <t>DxA</t>
  </si>
  <si>
    <t>DxAS채널(DxA서브)</t>
  </si>
  <si>
    <t>DxAs</t>
  </si>
  <si>
    <t>https://www.youtube.com/channel/UCqB9vuU5Kd13IFGv75feTtg</t>
  </si>
  <si>
    <t>중국어 교실향아의</t>
  </si>
  <si>
    <t>박서울seoul eonni</t>
  </si>
  <si>
    <t>심심하고 볼게없을땐</t>
  </si>
  <si>
    <t>더포근</t>
  </si>
  <si>
    <t>https://www.youtube.com/channel/UCsdb6NkyS6h416pbOaUv6pg</t>
  </si>
  <si>
    <t>y제카</t>
  </si>
  <si>
    <t>https://www.youtube.com/channel/UCv-w1Mj2hEVFL28s49a7gcw</t>
  </si>
  <si>
    <t>짠주</t>
  </si>
  <si>
    <t>https://www.youtube.com/channel/UC9jJkV4s0NcDjV1iV20wy3Q</t>
  </si>
  <si>
    <t>thechency</t>
  </si>
  <si>
    <t>LUCY PARK 루시파크</t>
  </si>
  <si>
    <t>nbkorea</t>
  </si>
  <si>
    <t>안용진</t>
  </si>
  <si>
    <t>Jayci Yucca</t>
  </si>
  <si>
    <t>https://www.youtube.com/channel/UCah62PzGjQl7oobAi3E0zBQ</t>
  </si>
  <si>
    <t>근엔터테인먼트</t>
  </si>
  <si>
    <t>https://www.youtube.com/user/KeunEnter</t>
  </si>
  <si>
    <t>EJY Music</t>
  </si>
  <si>
    <t>https://www.youtube.com/channel/UCZxfLht4CoEwnLkBqP0ot2A</t>
  </si>
  <si>
    <t>안우진</t>
  </si>
  <si>
    <t>https://www.youtube.com/channel/UCueNjg7VpfXaEtx8QkfuB3g</t>
  </si>
  <si>
    <t>동네오빠엔터테인먼트</t>
  </si>
  <si>
    <t>https://www.youtube.com/channel/UCfC7lLfshm-GGKengvBm_HQ</t>
  </si>
  <si>
    <t>박비단 뉴스토리</t>
  </si>
  <si>
    <t>https://www.youtube.com/user/dayajjing</t>
  </si>
  <si>
    <t>https://www.youtube.com/user/ukymatin</t>
  </si>
  <si>
    <t>Daegu Boyz</t>
  </si>
  <si>
    <t>https://www.youtube.com/channel/UCeh2aR7pd1QAkeY1ehVvqnQ</t>
  </si>
  <si>
    <t>https://www.youtube.com/channel/UC_mPhX9lIkuCq6IOp88GVGQ</t>
  </si>
  <si>
    <t>글래머러스펭귄</t>
  </si>
  <si>
    <t>Daey 데이</t>
  </si>
  <si>
    <t>연품동</t>
  </si>
  <si>
    <t>DOGTV Korea</t>
  </si>
  <si>
    <t>Girl Sana女孩莎娜</t>
  </si>
  <si>
    <t>守屋幸慈Dolly</t>
  </si>
  <si>
    <t>https://www.youtube.com/channel/UCxgZd7OuYxa6giJz_W1rheQ</t>
  </si>
  <si>
    <t>clelia chen</t>
  </si>
  <si>
    <t>Chef Coral 이산호</t>
  </si>
  <si>
    <t>구독해라 좋은 말 할때</t>
  </si>
  <si>
    <t>https://www.youtube.com/channel/UCC9L2cR7sQKATmzbiiwlAyA</t>
  </si>
  <si>
    <t>공도하</t>
  </si>
  <si>
    <t>https://www.youtube.com/channel/UCwHFlY_Tw-Mq8zlxL3TBlig</t>
  </si>
  <si>
    <t>홀스형TV</t>
  </si>
  <si>
    <t>나이스게임TV</t>
  </si>
  <si>
    <t>https://www.youtube.com/user/officialNGTV</t>
  </si>
  <si>
    <t>KPS칼바이스</t>
  </si>
  <si>
    <t>칼바이스 Favourite</t>
  </si>
  <si>
    <t>CH밍나</t>
  </si>
  <si>
    <t>https://www.youtube.com/channel/UCT5oahfgP3h-B5eI7poZX7w</t>
  </si>
  <si>
    <t>아이스칼바이스</t>
  </si>
  <si>
    <t>https://www.youtube.com/channel/UCQHrCEBP3SJEdxO-A7I3IiQ</t>
  </si>
  <si>
    <t>프로레슬링피트</t>
  </si>
  <si>
    <t>https://www.youtube.com/channel/UCvBq2ftkslOgFJv-q3e9dow</t>
  </si>
  <si>
    <t>StuckIn KMusic</t>
  </si>
  <si>
    <t>K Music Friends!</t>
  </si>
  <si>
    <t>DanceSeishin</t>
  </si>
  <si>
    <t>https://www.youtube.com/user/DanceSeishin</t>
  </si>
  <si>
    <t>KBeat DanceStudio</t>
  </si>
  <si>
    <t>https://www.youtube.com/channel/UCuCXSsGcDFaTX3sxGtdjCKw</t>
  </si>
  <si>
    <t>Afro Minx</t>
  </si>
  <si>
    <t>https://www.youtube.com/user/afrominx</t>
  </si>
  <si>
    <t>Keisha Oak</t>
  </si>
  <si>
    <t>https://www.youtube.com/channel/UCnPqcqJ4V5l7RklLZF4DgQQ</t>
  </si>
  <si>
    <t>Rising Sunshine</t>
  </si>
  <si>
    <t>https://www.youtube.com/channel/UC0MF3TnJVjI-ZLUcKBOWSyw</t>
  </si>
  <si>
    <t>RE.A.L</t>
  </si>
  <si>
    <t>?? OUR PERSONNAL CHANNELS</t>
  </si>
  <si>
    <t>fckyab</t>
  </si>
  <si>
    <t>https://www.youtube.com/user/PandaKimi0214</t>
  </si>
  <si>
    <t>arenaKorea</t>
  </si>
  <si>
    <t>Inappropriate K-Pop Mum</t>
  </si>
  <si>
    <t>Check out Lexiikat's Channels</t>
  </si>
  <si>
    <t>LexiiKat</t>
  </si>
  <si>
    <t>https://www.youtube.com/user/SkaterGirl155</t>
  </si>
  <si>
    <t>Kaotsun's Cover Dance Crew (KCDC)</t>
  </si>
  <si>
    <t>https://www.youtube.com/user/kaotsunsdancecrew</t>
  </si>
  <si>
    <t>아혀니줌 Ahyuny Zoom</t>
  </si>
  <si>
    <t>[ NEW ] 뷰티 채널도 구독!</t>
  </si>
  <si>
    <t>TV교촌치킨</t>
  </si>
  <si>
    <t>스텔라Stella</t>
  </si>
  <si>
    <t>BLACKYAK</t>
  </si>
  <si>
    <t>KB손해보험</t>
  </si>
  <si>
    <t>도서관에 사는 남자</t>
  </si>
  <si>
    <t>운영중인 채널</t>
  </si>
  <si>
    <t>조랩 Cholab</t>
  </si>
  <si>
    <t>https://www.youtube.com/channel/UCf_Evxzmy48Q1_SpuR60Vbw</t>
  </si>
  <si>
    <t>조영표 Youngpyo Cho</t>
  </si>
  <si>
    <t>https://www.youtube.com/channel/UC7js6GUZpWI7QmjynpaIYkw</t>
  </si>
  <si>
    <t>Youngpyo</t>
  </si>
  <si>
    <t>https://www.youtube.com/channel/UCIQddxpCxDVP7ZjFuzRgtoA</t>
  </si>
  <si>
    <t>hyuna현화</t>
  </si>
  <si>
    <t>콩깡이 TV</t>
  </si>
  <si>
    <t>KB금융그룹</t>
  </si>
  <si>
    <t>TSURIKI</t>
  </si>
  <si>
    <t>My Other Channels</t>
  </si>
  <si>
    <t>TsuVlog13</t>
  </si>
  <si>
    <t>https://www.youtube.com/user/TsuVlog13</t>
  </si>
  <si>
    <t>binbobimbo</t>
  </si>
  <si>
    <t>https://www.youtube.com/user/binbobimbo</t>
  </si>
  <si>
    <t>adrmjmd</t>
  </si>
  <si>
    <t>https://www.youtube.com/user/adrmjmd</t>
  </si>
  <si>
    <t>Bel Sound 박덕환</t>
  </si>
  <si>
    <t>Moonlight Asmr</t>
  </si>
  <si>
    <t>Daye's Mmshik</t>
  </si>
  <si>
    <t>momstouch LOVE</t>
  </si>
  <si>
    <t>CNP cosmetics</t>
  </si>
  <si>
    <t>치치스 키친</t>
  </si>
  <si>
    <t>치치스 미디어</t>
  </si>
  <si>
    <t>https://www.youtube.com/channel/UCheh_QsHu50Pq-xE2DPkDew</t>
  </si>
  <si>
    <t>버댜미Birdami</t>
  </si>
  <si>
    <t>SPRIS 스프리스</t>
  </si>
  <si>
    <t>JEICHI 42</t>
  </si>
  <si>
    <t>hachuu하츄</t>
  </si>
  <si>
    <t>티웨이항공</t>
  </si>
  <si>
    <t>오케이저축은행</t>
  </si>
  <si>
    <t>Chelses Yuan</t>
  </si>
  <si>
    <t>Ridley Jing</t>
  </si>
  <si>
    <t>https://www.youtube.com/user/Ridleyjing</t>
  </si>
  <si>
    <t>Tether TV</t>
  </si>
  <si>
    <t>allysseTV 엘리스TV</t>
  </si>
  <si>
    <t>K-Cover Channel [엘리스 커버 채널]</t>
  </si>
  <si>
    <t>Allysse</t>
  </si>
  <si>
    <t>https://www.youtube.com/user/SassyEnt</t>
  </si>
  <si>
    <t>준이채널 Hajun</t>
  </si>
  <si>
    <t>붉코 (Bullco)</t>
  </si>
  <si>
    <t>BullcoVideo</t>
  </si>
  <si>
    <t>https://www.youtube.com/user/BullcoVideo</t>
  </si>
  <si>
    <t>손효규</t>
  </si>
  <si>
    <t>[#vbexit] VoiceBand EXIT</t>
  </si>
  <si>
    <t>https://www.youtube.com/user/VoiceBandEXIT</t>
  </si>
  <si>
    <t>KPJTV</t>
  </si>
  <si>
    <t>JasonIsKorean</t>
  </si>
  <si>
    <t>https://www.youtube.com/user/sNOTES2013</t>
  </si>
  <si>
    <t>Sooniverse</t>
  </si>
  <si>
    <t>배준호</t>
  </si>
  <si>
    <t>Kanna칸나</t>
  </si>
  <si>
    <t>지녀비</t>
  </si>
  <si>
    <t>Friends Junction Dance Co</t>
  </si>
  <si>
    <t>Friends Junction Dance Company</t>
  </si>
  <si>
    <t>fjdanceco</t>
  </si>
  <si>
    <t>https://www.youtube.com/user/fjdanceco</t>
  </si>
  <si>
    <t>지아신GIA SHIN</t>
  </si>
  <si>
    <t>GoodIBK</t>
  </si>
  <si>
    <t>전수아</t>
  </si>
  <si>
    <t>Barista Kim</t>
  </si>
  <si>
    <t>https://www.youtube.com/channel/UCTbfg2elf1h9awUTkP_szyQ</t>
  </si>
  <si>
    <t>Tanyo</t>
  </si>
  <si>
    <t>https://www.youtube.com/channel/UCxT3-098fJHZXIWhl7t2M1w</t>
  </si>
  <si>
    <t>TASTY KOREA</t>
  </si>
  <si>
    <t>케빈Kevin</t>
  </si>
  <si>
    <t>Wine TV</t>
  </si>
  <si>
    <t>https://www.youtube.com/channel/UCF9Kprpv9Bli268PCgLBGAw</t>
  </si>
  <si>
    <t>극진가라데kyokushinkarate</t>
  </si>
  <si>
    <t>https://www.youtube.com/channel/UCnub6BqSzoT0RMVVVpaWuZQ</t>
  </si>
  <si>
    <t>티버는 소정</t>
  </si>
  <si>
    <t>https://www.youtube.com/channel/UCPyFrasQFig_vS-A9-yrbUw</t>
  </si>
  <si>
    <t>BJ금강연화</t>
  </si>
  <si>
    <t>https://www.youtube.com/channel/UCkOWueVolZTPOMaa5ZIYrxw</t>
  </si>
  <si>
    <t>PROSPECS Brand History</t>
  </si>
  <si>
    <t>Hi NanaJJ娜娜??一起玩</t>
  </si>
  <si>
    <t>매일의 연애</t>
  </si>
  <si>
    <t>BHC치킨</t>
  </si>
  <si>
    <t>mrpizza15770077</t>
  </si>
  <si>
    <t>OUR NEW Channel!!!!</t>
  </si>
  <si>
    <t>https://www.youtube.com/channel/UCVZvjaTjDPGXfhjDma7zM3Q</t>
  </si>
  <si>
    <t>카카오뱅크</t>
  </si>
  <si>
    <t>belifcosmetic</t>
  </si>
  <si>
    <t>dalcompany</t>
  </si>
  <si>
    <t>[죠&amp;맥] 고전게임 TV</t>
  </si>
  <si>
    <t>LollipopUA</t>
  </si>
  <si>
    <t>sarah fourtwo</t>
  </si>
  <si>
    <t>♡ CHANNELS I LOVE ♡</t>
  </si>
  <si>
    <t>palmberry</t>
  </si>
  <si>
    <t>https://www.youtube.com/channel/UCqyZeBL_ANHPksiR6I9aifg</t>
  </si>
  <si>
    <t>btrixberry</t>
  </si>
  <si>
    <t>https://www.youtube.com/user/btrixberry</t>
  </si>
  <si>
    <t>세나와 함께하는??</t>
  </si>
  <si>
    <t>나어때보영?</t>
  </si>
  <si>
    <t>Official 2YJ</t>
  </si>
  <si>
    <t>https://www.youtube.com/channel/UCF5VMXMWHlrs8MaysmNHn1w</t>
  </si>
  <si>
    <t>ASIA'S NO.1 KIDS CREATOR!!</t>
  </si>
  <si>
    <t>https://www.youtube.com/channel/UCfXAmZGp2rYpTk0YIJOePMA</t>
  </si>
  <si>
    <t>DizzyTube</t>
  </si>
  <si>
    <t>https://www.youtube.com/channel/UCrvYROqBJR_TJvxcR_iV3WA</t>
  </si>
  <si>
    <t>PengJoshTV</t>
  </si>
  <si>
    <t>https://www.youtube.com/channel/UCk2EIL-iglX1CEaWoYGpmjQ</t>
  </si>
  <si>
    <t>JS제소</t>
  </si>
  <si>
    <t>https://www.youtube.com/channel/UCeLdbNz7LWem94YeE1H6HMg</t>
  </si>
  <si>
    <t>희동이</t>
  </si>
  <si>
    <t>https://www.youtube.com/channel/UCNu5oE0nBz4YX0bSXJOUkuA</t>
  </si>
  <si>
    <t>DESCENTEKR</t>
  </si>
  <si>
    <t>치얼스Cheers</t>
  </si>
  <si>
    <t>vee 뷔</t>
  </si>
  <si>
    <t>Other Channels</t>
  </si>
  <si>
    <t>mystiqueJRecords</t>
  </si>
  <si>
    <t>https://www.youtube.com/user/mystiqueJRecords</t>
  </si>
  <si>
    <t>RHE:VEE.rie</t>
  </si>
  <si>
    <t>https://www.youtube.com/channel/UCm6HwLR8O9o6JIuORR6Wsbg</t>
  </si>
  <si>
    <t>NH농협카드</t>
  </si>
  <si>
    <t>뷰링</t>
  </si>
  <si>
    <t>I'min 아이민</t>
  </si>
  <si>
    <t>Check Out My Friends</t>
  </si>
  <si>
    <t>We Fancy</t>
  </si>
  <si>
    <t>https://www.youtube.com/user/AlexWilliamVarley</t>
  </si>
  <si>
    <t>Teni The Abstract</t>
  </si>
  <si>
    <t>Friends!</t>
  </si>
  <si>
    <t>https://www.youtube.com/user/itsjinakim</t>
  </si>
  <si>
    <t>:DISPURS</t>
  </si>
  <si>
    <t>https://www.youtube.com/channel/UC7V98ePzWKUeSdFriWAe8qg</t>
  </si>
  <si>
    <t>mlimitedkr</t>
  </si>
  <si>
    <t>주남</t>
  </si>
  <si>
    <t>COBA 코바</t>
  </si>
  <si>
    <t>꼬꼬오렌지</t>
  </si>
  <si>
    <t>여기도 구독</t>
  </si>
  <si>
    <t>밀가루</t>
  </si>
  <si>
    <t>https://www.youtube.com/channel/UCOcvufgAoQJUXXCffpHwx3A</t>
  </si>
  <si>
    <t>우꼬 UKKO</t>
  </si>
  <si>
    <t>https://www.youtube.com/channel/UCo96djne4RaWHK8Cmr8LNxg</t>
  </si>
  <si>
    <t>TV은송</t>
  </si>
  <si>
    <t>ewhatv</t>
  </si>
  <si>
    <t>유튜브두곡</t>
  </si>
  <si>
    <t>국민일보</t>
  </si>
  <si>
    <t>Xinyi brightlights</t>
  </si>
  <si>
    <t>VDL</t>
  </si>
  <si>
    <t>조갱</t>
  </si>
  <si>
    <t>AMOREPACIFIC by 아모레퍼시픽</t>
  </si>
  <si>
    <t>DOBY도비</t>
  </si>
  <si>
    <t>[구몬 스타] 구성훈의 스타 강의</t>
  </si>
  <si>
    <t>Samyangfoods삼양식품</t>
  </si>
  <si>
    <t>Dawon 한다원</t>
  </si>
  <si>
    <t>Rookiest Game</t>
  </si>
  <si>
    <t>UrbaneMusic어베인뮤직</t>
  </si>
  <si>
    <t>KPOP MUZE</t>
  </si>
  <si>
    <t>채널단찡</t>
  </si>
  <si>
    <t>죠사운드(JAWsound)</t>
  </si>
  <si>
    <t>YongE</t>
  </si>
  <si>
    <t>YongE의 다른 채널</t>
  </si>
  <si>
    <t>https://www.youtube.com/channel/UCjEPGI5KjigdGNMANOhihPw</t>
  </si>
  <si>
    <t>MinSeongToy 민성토이</t>
  </si>
  <si>
    <t>Soo Min Kim</t>
  </si>
  <si>
    <t>KIN TOY 킨토이</t>
  </si>
  <si>
    <t>Satisfy</t>
  </si>
  <si>
    <t>https://www.youtube.com/channel/UCVBYUYCXCEP9OtGKf4f7JBQ</t>
  </si>
  <si>
    <t>롱디 LONG:D</t>
  </si>
  <si>
    <t>함락신TV락동민</t>
  </si>
  <si>
    <t>dazzling05555</t>
  </si>
  <si>
    <t>나의 유튜브 프렌드~~</t>
  </si>
  <si>
    <t>맹고TV [ Choi Myung Joon ]</t>
  </si>
  <si>
    <t>https://www.youtube.com/channel/UCfbKlFdnT4viNj3Nbw4XXRA</t>
  </si>
  <si>
    <t>Woong Ga</t>
  </si>
  <si>
    <t>https://www.youtube.com/channel/UCr2Eka-DUoFmglAkG14vpNw</t>
  </si>
  <si>
    <t>진널NUL</t>
  </si>
  <si>
    <t>https://www.youtube.com/channel/UCPbg_eL9UjQzT0ixsBaoyfw</t>
  </si>
  <si>
    <t>누솔이네</t>
  </si>
  <si>
    <t>https://www.youtube.com/channel/UCFa2STWKxAvrj_ffDNO7VNw</t>
  </si>
  <si>
    <t>아란행님_</t>
  </si>
  <si>
    <t>https://www.youtube.com/channel/UCZU90Yu0BlxAcJROMjPXRCA</t>
  </si>
  <si>
    <t>신현식의퍼니한채널hyeonsik's fuuny Channel</t>
  </si>
  <si>
    <t>https://www.youtube.com/channel/UCDNeHlRJlxiaZrfG6PZJbbw</t>
  </si>
  <si>
    <t>웅라미Woongrami</t>
  </si>
  <si>
    <t>웅람woongrami</t>
  </si>
  <si>
    <t>https://www.youtube.com/channel/UCOu453loHWxNqj4X2VQCcQg</t>
  </si>
  <si>
    <t>Ellie Saurich</t>
  </si>
  <si>
    <t>marmot korea</t>
  </si>
  <si>
    <t>청정원</t>
  </si>
  <si>
    <t>cherrysakura16</t>
  </si>
  <si>
    <t>Cherry Sakura</t>
  </si>
  <si>
    <t>https://www.youtube.com/channel/UCMhDHEaUpV77ToRnA6j02qg</t>
  </si>
  <si>
    <t>망고TV</t>
  </si>
  <si>
    <t>폭쥬알파카</t>
  </si>
  <si>
    <t>24 ON AIR</t>
  </si>
  <si>
    <t>https://www.youtube.com/user/TheThomwhat</t>
  </si>
  <si>
    <t>린다야 놀자 let`s have a fun linda</t>
  </si>
  <si>
    <t>FAVOURITE CHANNELS</t>
  </si>
  <si>
    <t>전선생</t>
  </si>
  <si>
    <t>후드군 Youtube</t>
  </si>
  <si>
    <t>https://www.youtube.com/channel/UCLqKDhw91XOeDNhxy_MycVw</t>
  </si>
  <si>
    <t>리아인데요</t>
  </si>
  <si>
    <t>https://www.youtube.com/channel/UCWRCsQm46Ez9P4GaTYnfi5Q</t>
  </si>
  <si>
    <t>OldBalancE _</t>
  </si>
  <si>
    <t>https://www.youtube.com/channel/UCqG7uo7EPb9RxaJZj3k36ow</t>
  </si>
  <si>
    <t>대선</t>
  </si>
  <si>
    <t>https://www.youtube.com/channel/UCDiwoKSmhrHwNtdLyWWglpQ</t>
  </si>
  <si>
    <t>맷돌</t>
  </si>
  <si>
    <t>Yong Park 용팍</t>
  </si>
  <si>
    <t>https://www.youtube.com/user/yongparkvideo</t>
  </si>
  <si>
    <t>enjoypizzahut</t>
  </si>
  <si>
    <t>song김아라</t>
  </si>
  <si>
    <t>Oracle Youtube</t>
  </si>
  <si>
    <t>이타심컴퍼니</t>
  </si>
  <si>
    <t>라이킷헤어LIKEIT HAIR</t>
  </si>
  <si>
    <t>정연익</t>
  </si>
  <si>
    <t>꽝꽝맨</t>
  </si>
  <si>
    <t>오락기 TV</t>
  </si>
  <si>
    <t>박사.</t>
  </si>
  <si>
    <t>https://www.youtube.com/channel/UCibSsYGlBD4g93hFppY8XiA</t>
  </si>
  <si>
    <t>김낙타레드튜브</t>
  </si>
  <si>
    <t>https://www.youtube.com/channel/UCNCGpE5yw6du6MYEqlpWinA</t>
  </si>
  <si>
    <t>핵부리</t>
  </si>
  <si>
    <t>Eugenie Kitchen</t>
  </si>
  <si>
    <t>https://www.youtube.com/user/EugenieKitchen</t>
  </si>
  <si>
    <t>https://www.youtube.com/channel/UC09LL4GYagNLKbKjaOaOL4g</t>
  </si>
  <si>
    <t>https://www.youtube.com/channel/UCFA2BQ2ptIv29kkQv-wcsTQ</t>
  </si>
  <si>
    <t>드럼치는현석</t>
  </si>
  <si>
    <t>https://www.youtube.com/channel/UCho4pVYcrcox03JOO_hTwgg</t>
  </si>
  <si>
    <t>애니덕후파우곰</t>
  </si>
  <si>
    <t>https://www.youtube.com/channel/UCMtGw4Li8xNNqEWAqdDBRew</t>
  </si>
  <si>
    <t>https://www.youtube.com/channel/UCA7WtDf9bYuRW1BowR00e6g</t>
  </si>
  <si>
    <t>여기도 구독많이해주세요~^^</t>
  </si>
  <si>
    <t>G그램 music</t>
  </si>
  <si>
    <t>https://www.youtube.com/channel/UCGTlRzKfkbS2nRXIYWsaYeQ</t>
  </si>
  <si>
    <t>https://www.youtube.com/channel/UCF97-7A3Xh1WyYw7NawzvoQ</t>
  </si>
  <si>
    <t>윤성정</t>
  </si>
  <si>
    <t>케이뱅크</t>
  </si>
  <si>
    <t>서선생TV</t>
  </si>
  <si>
    <t>삼류발전소</t>
  </si>
  <si>
    <t>https://www.youtube.com/channel/UCNqPK5m84IoQUQ7f7ozrz8w</t>
  </si>
  <si>
    <t>힐스톤</t>
  </si>
  <si>
    <t>MCIS</t>
  </si>
  <si>
    <t>글립 GLiB BJD</t>
  </si>
  <si>
    <t>The Official SSENZE</t>
  </si>
  <si>
    <t>B.Proof</t>
  </si>
  <si>
    <t>https://www.youtube.com/user/TheBProof</t>
  </si>
  <si>
    <t>MYSTiFY</t>
  </si>
  <si>
    <t>https://www.youtube.com/user/celesteyyy0xm</t>
  </si>
  <si>
    <t>A-ERO aero</t>
  </si>
  <si>
    <t>https://www.youtube.com/channel/UCOHeXxh6ENfLiv-gxJt5iFg</t>
  </si>
  <si>
    <t>simplyjesss</t>
  </si>
  <si>
    <t>탄탄티비TantanTV</t>
  </si>
  <si>
    <t>하윤 TV</t>
  </si>
  <si>
    <t>항상 고마운 분들</t>
  </si>
  <si>
    <t>TV오공</t>
  </si>
  <si>
    <t>요기도 꿀잼!</t>
  </si>
  <si>
    <t>TV달토끼</t>
  </si>
  <si>
    <t>https://www.youtube.com/channel/UCKHnr87HDA8CJZVJQ-IGvVQ</t>
  </si>
  <si>
    <t>Billie Eilish</t>
  </si>
  <si>
    <t>https://www.youtube.com/channel/UCU9QdcQ8C9eydtHU2Nt9eHg</t>
  </si>
  <si>
    <t>C ME Production HK</t>
  </si>
  <si>
    <t>이래션 Presents</t>
  </si>
  <si>
    <t>JOY TV</t>
  </si>
  <si>
    <t>해피독 Happy Dog TV</t>
  </si>
  <si>
    <t>djdjdj ejdj</t>
  </si>
  <si>
    <t>탐앤탐스 ★TOM N TOMS COFFEE</t>
  </si>
  <si>
    <t>원할머니 보쌈족발</t>
  </si>
  <si>
    <t>멘구 멘구</t>
  </si>
  <si>
    <t>피자알볼로 (Pizza Alvolo) - 알프로덕션</t>
  </si>
  <si>
    <t>윤아랑</t>
  </si>
  <si>
    <t>sunny cook</t>
  </si>
  <si>
    <t>Cyaki</t>
  </si>
  <si>
    <t>Bean's TV (빈 유튜브)</t>
  </si>
  <si>
    <t>MCN</t>
  </si>
  <si>
    <t>안녕 민식아</t>
  </si>
  <si>
    <t>젊은 아줌마</t>
  </si>
  <si>
    <t>Hallyu Family</t>
  </si>
  <si>
    <t>Multifacetedacg</t>
  </si>
  <si>
    <t>https://www.youtube.com/user/Multifacetedacg</t>
  </si>
  <si>
    <t>KDrama Paradise</t>
  </si>
  <si>
    <t>https://www.youtube.com/user/Sweetlady1974</t>
  </si>
  <si>
    <t>Aewen Radio</t>
  </si>
  <si>
    <t>https://www.youtube.com/user/AEWENxRADIO</t>
  </si>
  <si>
    <t>The Pink Fashion Ninja</t>
  </si>
  <si>
    <t>https://www.youtube.com/user/AprilShowers007</t>
  </si>
  <si>
    <t>HwaitingRadio</t>
  </si>
  <si>
    <t>https://www.youtube.com/user/HwaitingRadio</t>
  </si>
  <si>
    <t>C.H.D Entertainment</t>
  </si>
  <si>
    <t>https://www.youtube.com/channel/UCtyQRs5cAgMPhd7NWeTAdiA</t>
  </si>
  <si>
    <t>클로우탑 캐쳐/팔삼씨</t>
  </si>
  <si>
    <t>광순언니</t>
  </si>
  <si>
    <t>https://www.youtube.com/channel/UC8dP-2C0Z_2P7b3EvTs0tKg</t>
  </si>
  <si>
    <t>깝지</t>
  </si>
  <si>
    <t>https://www.youtube.com/channel/UCfI0AK_DmZBCqvDW2wokIVQ</t>
  </si>
  <si>
    <t>잠만보뽑기왕</t>
  </si>
  <si>
    <t>https://www.youtube.com/channel/UCsqaizlIVlHMXLC18SeXWWA</t>
  </si>
  <si>
    <t>엽이인형뽑서</t>
  </si>
  <si>
    <t>https://www.youtube.com/channel/UCW_2f8ULy_kvsMAJ1cpjXBQ</t>
  </si>
  <si>
    <t>더비러비츄</t>
  </si>
  <si>
    <t>https://www.youtube.com/channel/UC7ZSI0_dR8-x037I1V6Wmwg</t>
  </si>
  <si>
    <t>https://www.youtube.com/user/FaL3CEntertainment</t>
  </si>
  <si>
    <t>캠쿨</t>
  </si>
  <si>
    <t>RainyaxAmy</t>
  </si>
  <si>
    <t>????</t>
  </si>
  <si>
    <t>Silv3rT3ar</t>
  </si>
  <si>
    <t>https://www.youtube.com/user/Silv3rT3ar</t>
  </si>
  <si>
    <t>JANNY</t>
  </si>
  <si>
    <t>https://www.youtube.com/user/TaylorDemiGaga</t>
  </si>
  <si>
    <t>LeonGuitar</t>
  </si>
  <si>
    <t>https://www.youtube.com/channel/UCvEYjKZ-MjKyle3josz_6Gg</t>
  </si>
  <si>
    <t>skyswirl</t>
  </si>
  <si>
    <t>https://www.youtube.com/channel/UCq_ZCliPSd8PLANLqBv3nng</t>
  </si>
  <si>
    <t>으뜸</t>
  </si>
  <si>
    <t>https://www.youtube.com/user/bjbakku</t>
  </si>
  <si>
    <t>떠기님</t>
  </si>
  <si>
    <t>https://www.youtube.com/channel/UCYKAuC5Ce26Q0Ips_XXJVyA</t>
  </si>
  <si>
    <t>하즈</t>
  </si>
  <si>
    <t>오꾹</t>
  </si>
  <si>
    <t>https://www.youtube.com/channel/UCFhbK7-NQ7htLr-e0HPs4IQ</t>
  </si>
  <si>
    <t>규링과 칭구들</t>
  </si>
  <si>
    <t>https://www.youtube.com/user/zxc2306</t>
  </si>
  <si>
    <t>이남친</t>
  </si>
  <si>
    <t>https://www.youtube.com/channel/UCSIDvt3yzSpHbDQ_iJ5eGxQ</t>
  </si>
  <si>
    <t>쩡이YOUTUBE</t>
  </si>
  <si>
    <t>https://www.youtube.com/channel/UC_6yzd7LJUUm-OtVihEPmmA</t>
  </si>
  <si>
    <t>레오네</t>
  </si>
  <si>
    <t>동지들</t>
  </si>
  <si>
    <t>늑인이</t>
  </si>
  <si>
    <t>https://www.youtube.com/channel/UC-rEjhr5gWh53LmMqPgU3ew</t>
  </si>
  <si>
    <t>이즈렌TV</t>
  </si>
  <si>
    <t>https://www.youtube.com/channel/UC8LAmx50eec9oRflQT5037w</t>
  </si>
  <si>
    <t>TV달키</t>
  </si>
  <si>
    <t>https://www.youtube.com/channel/UCfbf6NekV836lAApRBYfH3w</t>
  </si>
  <si>
    <t>플환</t>
  </si>
  <si>
    <t>https://www.youtube.com/channel/UCfjS_tB36AOjTKahr_pID2g</t>
  </si>
  <si>
    <t>게으른프레</t>
  </si>
  <si>
    <t>https://www.youtube.com/channel/UC1MXf56dWFFw-AtAPIAL7tw</t>
  </si>
  <si>
    <t>자몽티비 ZMTV</t>
  </si>
  <si>
    <t>블레스그레이스</t>
  </si>
  <si>
    <t>Roko's Studio</t>
  </si>
  <si>
    <t>헤레아Heo</t>
  </si>
  <si>
    <t>https://www.youtube.com/user/hereaYT</t>
  </si>
  <si>
    <t>이류진</t>
  </si>
  <si>
    <t>https://www.youtube.com/channel/UCONa3ENPilny6C65XpzRxyg</t>
  </si>
  <si>
    <t>구구유튜브</t>
  </si>
  <si>
    <t>https://www.youtube.com/channel/UCE837batpeUH9ZnF4tHC01A</t>
  </si>
  <si>
    <t>마인디엠</t>
  </si>
  <si>
    <t>https://www.youtube.com/channel/UCcrJHukC561QPOUqMqa-qSw</t>
  </si>
  <si>
    <t>아식스코리아</t>
  </si>
  <si>
    <t>자작 : 문화영상제작팀 (ZAZAK PRODUCTION)</t>
  </si>
  <si>
    <t>Crazy Backpackers크레이지 백패커스</t>
  </si>
  <si>
    <t>국영수</t>
  </si>
  <si>
    <t>신기원Piano</t>
  </si>
  <si>
    <t>https://www.youtube.com/user/giwonpiano</t>
  </si>
  <si>
    <t>신기원 Piano Tutorial</t>
  </si>
  <si>
    <t>https://www.youtube.com/channel/UCB5t-l-qFujc1lQJa_dZgcg</t>
  </si>
  <si>
    <t>hello eumak</t>
  </si>
  <si>
    <t>https://www.youtube.com/user/soranhae</t>
  </si>
  <si>
    <t>새벽공방(dawngongbang)</t>
  </si>
  <si>
    <t>https://www.youtube.com/channel/UC9rbZ9h-9R8wmO0YNp147nw</t>
  </si>
  <si>
    <t>한올빼미</t>
  </si>
  <si>
    <t>https://www.youtube.com/user/madu1gari</t>
  </si>
  <si>
    <t>피자에땅(Pizzaetang)</t>
  </si>
  <si>
    <t>落花流水낙화유수</t>
  </si>
  <si>
    <t>https://www.youtube.com/channel/UCHiRj8_xdnhrrxhnqhhkzjw</t>
  </si>
  <si>
    <t>Kranich 크라니쉬</t>
  </si>
  <si>
    <t>Flower Sue꽃희슈</t>
  </si>
  <si>
    <t>바른생활</t>
  </si>
  <si>
    <t>NEWTON뉴튼</t>
  </si>
  <si>
    <t>Flash Finger</t>
  </si>
  <si>
    <t>https://www.youtube.com/user/flashfingerofficial</t>
  </si>
  <si>
    <t>Discovery Music Records</t>
  </si>
  <si>
    <t>https://www.youtube.com/user/DiscoveryMusicRec</t>
  </si>
  <si>
    <t>플로리에</t>
  </si>
  <si>
    <t>GTA Dance Group</t>
  </si>
  <si>
    <t>DALE</t>
  </si>
  <si>
    <t>https://www.youtube.com/channel/UCmhestMmecclOJD8F7vhhxA</t>
  </si>
  <si>
    <t>CASINO Dance Group</t>
  </si>
  <si>
    <t>https://www.youtube.com/channel/UCh2gu4QbOxgtvvFr2IQEYvg</t>
  </si>
  <si>
    <t>트리플제이Triple JAY</t>
  </si>
  <si>
    <t>우산</t>
  </si>
  <si>
    <t>외톨이 찰리(The Loner Charlie)</t>
  </si>
  <si>
    <t>아리나ARINA</t>
  </si>
  <si>
    <t>https://www.youtube.com/channel/UC06sDTd4pAXjfVre_tUTVIg</t>
  </si>
  <si>
    <t>[Nareum_TV] 나름TV</t>
  </si>
  <si>
    <t>https://www.youtube.com/channel/UCq9MDndXc1y3he3uPZLPskQ</t>
  </si>
  <si>
    <t>페임보이</t>
  </si>
  <si>
    <t>TheDollsHotel</t>
  </si>
  <si>
    <t>레케아 RAKEA</t>
  </si>
  <si>
    <t>개인끼학원</t>
  </si>
  <si>
    <t>풀배미 PB</t>
  </si>
  <si>
    <t>허니머니 재테크</t>
  </si>
  <si>
    <t>BeverEasy</t>
  </si>
  <si>
    <t>RunningPork</t>
  </si>
  <si>
    <t>포캣(twitch rladnjsrl01)</t>
  </si>
  <si>
    <t>ervandaya</t>
  </si>
  <si>
    <t>8CountDanceTV</t>
  </si>
  <si>
    <t>https://www.youtube.com/user/8CountDance</t>
  </si>
  <si>
    <t>Team_RR루트</t>
  </si>
  <si>
    <t>Games상어</t>
  </si>
  <si>
    <t>완전 꿀잼 채널들</t>
  </si>
  <si>
    <t>착한  파랭이</t>
  </si>
  <si>
    <t>https://www.youtube.com/channel/UCpnrkm3caYPuHE3yACyHYQQ</t>
  </si>
  <si>
    <t>DDOLU도루</t>
  </si>
  <si>
    <t>https://www.youtube.com/channel/UCMFCce_OBiBQzyt--jMg4gQ</t>
  </si>
  <si>
    <t>손말SonMal</t>
  </si>
  <si>
    <t>Gabysheart</t>
  </si>
  <si>
    <t>Odpor??an? kan?ly</t>
  </si>
  <si>
    <t>Vivekatt</t>
  </si>
  <si>
    <t>https://www.youtube.com/user/vivekatts</t>
  </si>
  <si>
    <t>Sophia Chang</t>
  </si>
  <si>
    <t>https://www.youtube.com/user/fashionista804</t>
  </si>
  <si>
    <t>조승 TV</t>
  </si>
  <si>
    <t>레알비디오</t>
  </si>
  <si>
    <t>좋은가현gahyun</t>
  </si>
  <si>
    <t>발 달린 꼬등어</t>
  </si>
  <si>
    <t>KIMONG TV</t>
  </si>
  <si>
    <t>김버투</t>
  </si>
  <si>
    <t>슬로우팜 SlowFarm</t>
  </si>
  <si>
    <t>ShinRanmen89</t>
  </si>
  <si>
    <t>아지티스asitis</t>
  </si>
  <si>
    <t>아이랑놀기짱</t>
  </si>
  <si>
    <t>A10tion DanceCrew</t>
  </si>
  <si>
    <t>명조채널</t>
  </si>
  <si>
    <t>권우찬</t>
  </si>
  <si>
    <t>아는사람, 친구~</t>
  </si>
  <si>
    <t>A2s [Youtube]</t>
  </si>
  <si>
    <t>https://www.youtube.com/channel/UCx0ZjmMHCgXX5lw56R9RrLA</t>
  </si>
  <si>
    <t>예담</t>
  </si>
  <si>
    <t>https://www.youtube.com/channel/UCS5EMn0zpCpeZewBPzCuT0Q</t>
  </si>
  <si>
    <t>님메름</t>
  </si>
  <si>
    <t>https://www.youtube.com/channel/UCojd2Lb6tYHLMr6oZPulIJg</t>
  </si>
  <si>
    <t>뷁 현듀찡'</t>
  </si>
  <si>
    <t>https://www.youtube.com/channel/UCAv5Pumkbid9PhIIuZpJApw</t>
  </si>
  <si>
    <t>프리스크TV</t>
  </si>
  <si>
    <t>https://www.youtube.com/user/kjhace77</t>
  </si>
  <si>
    <t>?프림달림?</t>
  </si>
  <si>
    <t>https://www.youtube.com/channel/UC8Vxe_h8cpT4hzyVkATwEjg</t>
  </si>
  <si>
    <t>viewMeHwan뷰미환</t>
  </si>
  <si>
    <t>맹탕에지션</t>
  </si>
  <si>
    <t>LinKGOLF TV</t>
  </si>
  <si>
    <t>tune project</t>
  </si>
  <si>
    <t>똘끼룰라</t>
  </si>
  <si>
    <t>좋은현상</t>
  </si>
  <si>
    <t>디네온 DNEON</t>
  </si>
  <si>
    <t>https://www.youtube.com/channel/UCrnj0bKhzUtKUuNgXIBzJog</t>
  </si>
  <si>
    <t>https://www.youtube.com/channel/UCcV-b_C0D49WODw5tH8gJeg</t>
  </si>
  <si>
    <t>https://www.youtube.com/user/hanabono89</t>
  </si>
  <si>
    <t>Rose Jang</t>
  </si>
  <si>
    <t>https://www.youtube.com/user/nolanpu</t>
  </si>
  <si>
    <t>Yenn style</t>
  </si>
  <si>
    <t>https://www.youtube.com/user/lulludang</t>
  </si>
  <si>
    <t>https://www.youtube.com/channel/UCLfrjkbU1cKSPMd4bjuRjzA</t>
  </si>
  <si>
    <t>이건뇽Youtube</t>
  </si>
  <si>
    <t>*With 이건뇽 TV*</t>
  </si>
  <si>
    <t>Brando DIO</t>
  </si>
  <si>
    <t>https://www.youtube.com/channel/UC01IZyBYdP0LGV-rr-0qP0g</t>
  </si>
  <si>
    <t>버나berna</t>
  </si>
  <si>
    <t>https://www.youtube.com/channel/UCVFZ6UJVlC9HfFsVH6Zhk6g</t>
  </si>
  <si>
    <t>H PROJECT</t>
  </si>
  <si>
    <t>https://www.youtube.com/channel/UCqLNHkd8FsrPDVkZ_T4uQGg</t>
  </si>
  <si>
    <t>니이주</t>
  </si>
  <si>
    <t>https://www.youtube.com/channel/UCdk4hNnkUJY4ZQc8QoyT3wg</t>
  </si>
  <si>
    <t>[L]라지</t>
  </si>
  <si>
    <t>https://www.youtube.com/channel/UCHobD0zDVXso3L4KE9HFeNw</t>
  </si>
  <si>
    <t>t.소라</t>
  </si>
  <si>
    <t>https://www.youtube.com/channel/UCQ8I930FxvWFw6RDe6TxUyg</t>
  </si>
  <si>
    <t>베벱에베베</t>
  </si>
  <si>
    <t>https://www.youtube.com/channel/UCOG5hNiKom7UAIKrahCCFLQ</t>
  </si>
  <si>
    <t>見回して토마</t>
  </si>
  <si>
    <t>https://www.youtube.com/channel/UC9utFYLX8ZzjhGQGXr_d-dA</t>
  </si>
  <si>
    <t>하나몽</t>
  </si>
  <si>
    <t>https://www.youtube.com/channel/UC7nK6W4FSvEwm-TJZCgYjOg</t>
  </si>
  <si>
    <t>Icecat아이스캣</t>
  </si>
  <si>
    <t>https://www.youtube.com/channel/UCYSjolJgwzX8YNWDHeg5iwA</t>
  </si>
  <si>
    <t>레이디</t>
  </si>
  <si>
    <t>조도박유TV</t>
  </si>
  <si>
    <t>미지수MEJISOO</t>
  </si>
  <si>
    <t>김도형</t>
  </si>
  <si>
    <t>Beauty만두걸</t>
  </si>
  <si>
    <t>듣는 시집</t>
  </si>
  <si>
    <t>영주</t>
  </si>
  <si>
    <t>꽁랩Tv</t>
  </si>
  <si>
    <t>ZERO창업</t>
  </si>
  <si>
    <t>https://www.youtube.com/channel/UCyizpqY-uZmN-31Oax_EmWQ</t>
  </si>
  <si>
    <t>꼴통쇼 스페셜</t>
  </si>
  <si>
    <t>https://www.youtube.com/channel/UCzKJbIaILRjvH2_ld6J12vw</t>
  </si>
  <si>
    <t>HAPPIEWORLD하피월드</t>
  </si>
  <si>
    <t>공부왕 VS 공부꽝</t>
  </si>
  <si>
    <t>오드리Audreyshow</t>
  </si>
  <si>
    <t>딜라이트뮤직 Delight Music</t>
  </si>
  <si>
    <t>Eunasing</t>
  </si>
  <si>
    <t>천상비</t>
  </si>
  <si>
    <t>슈쳐</t>
  </si>
  <si>
    <t>영상으로 취업하자</t>
  </si>
  <si>
    <t>토앵</t>
  </si>
  <si>
    <t>Bread Jinhwa Jeong</t>
  </si>
  <si>
    <t>야내</t>
  </si>
  <si>
    <t>원 킬로One Kilo</t>
  </si>
  <si>
    <t>씨소 SeeSo</t>
  </si>
  <si>
    <t>씨소 SeeSo 직캠</t>
  </si>
  <si>
    <t>https://www.youtube.com/channel/UCX6jdMsEgpHsq8XHgH4XRzw</t>
  </si>
  <si>
    <t>다먹엇 수다!</t>
  </si>
  <si>
    <t>EAZY YouTube</t>
  </si>
  <si>
    <t>Creator sai</t>
  </si>
  <si>
    <t>Bulldozer Gaming</t>
  </si>
  <si>
    <t>https://www.youtube.com/channel/UCxAgx0EJr4BtCdKOM6mwvDA</t>
  </si>
  <si>
    <t>말괄량이</t>
  </si>
  <si>
    <t>쿠잉</t>
  </si>
  <si>
    <t>옥토리</t>
  </si>
  <si>
    <t>이팔청춘</t>
  </si>
  <si>
    <t>Team.춘몽성게초밥</t>
  </si>
  <si>
    <t>Astrick BJ 이성훈</t>
  </si>
  <si>
    <t>시대외침 방송</t>
  </si>
  <si>
    <t>레알리티</t>
  </si>
  <si>
    <t>류형곤재주많은 제주소년</t>
  </si>
  <si>
    <t>메리 게임유튜버</t>
  </si>
  <si>
    <t>지존.은개굴</t>
  </si>
  <si>
    <t>https://www.youtube.com/channel/UC2pTCSsjFHgL5YXd6Xux8Jg</t>
  </si>
  <si>
    <t>KOU ROUNO</t>
  </si>
  <si>
    <t>장트러블</t>
  </si>
  <si>
    <t>https://www.youtube.com/user/gnsl6500</t>
  </si>
  <si>
    <t>Judge ment</t>
  </si>
  <si>
    <t>https://www.youtube.com/channel/UCtVocURIbETq5PPIfsdogNw</t>
  </si>
  <si>
    <t>CRI\\ /E</t>
  </si>
  <si>
    <t>https://www.youtube.com/user/CRIVE2010</t>
  </si>
  <si>
    <t>GLX - G</t>
  </si>
  <si>
    <t>박코의 밝히는연애</t>
  </si>
  <si>
    <t>광객(Aa광객체)</t>
  </si>
  <si>
    <t>우주최강 챼슬누나</t>
  </si>
  <si>
    <t>챼슬 ˇ</t>
  </si>
  <si>
    <t>https://www.youtube.com/channel/UCBE7wruyC3PsQ7lGsHdQRFA</t>
  </si>
  <si>
    <t>표춘의 게임세상</t>
  </si>
  <si>
    <t>MEDIA RAK미디어락</t>
  </si>
  <si>
    <t>KOREA MCN</t>
  </si>
  <si>
    <t>https://www.youtube.com/user/creativekorea</t>
  </si>
  <si>
    <t>STELL YOUNG</t>
  </si>
  <si>
    <t>Aqu-Diary아쿠-다이어리</t>
  </si>
  <si>
    <t>Captain rex</t>
  </si>
  <si>
    <t>스캅유튜브</t>
  </si>
  <si>
    <t>planplay nyc</t>
  </si>
  <si>
    <t>메리</t>
  </si>
  <si>
    <t>울림(Woolim)</t>
  </si>
  <si>
    <t>소셜러스Socialerus</t>
  </si>
  <si>
    <t>게임소게</t>
  </si>
  <si>
    <t>You Tube LINE</t>
  </si>
  <si>
    <t>앉은인장선인장</t>
  </si>
  <si>
    <t>PanC의 일상</t>
  </si>
  <si>
    <t>홍현욱</t>
  </si>
  <si>
    <t>소설소녀수다이</t>
  </si>
  <si>
    <t>금간철괴</t>
  </si>
  <si>
    <t>소연김</t>
  </si>
  <si>
    <t>STYLE JD</t>
  </si>
  <si>
    <t>다다파파DADAPAPA</t>
  </si>
  <si>
    <t>Team Audi Sof</t>
  </si>
  <si>
    <t>일러스트..</t>
  </si>
  <si>
    <t>킴제</t>
  </si>
  <si>
    <t>냠냠푸드(YumYum Food)</t>
  </si>
  <si>
    <t>Piyo집수니삐요</t>
  </si>
  <si>
    <t>Shaka's Barbecue</t>
  </si>
  <si>
    <t>kim혀노!!</t>
  </si>
  <si>
    <t>래지빙</t>
  </si>
  <si>
    <t>게임채널아티의</t>
  </si>
  <si>
    <t>the rohgue</t>
  </si>
  <si>
    <t>Nodong TMSFT</t>
  </si>
  <si>
    <t>Team SFT</t>
  </si>
  <si>
    <t>https://www.youtube.com/channel/UCUtADME-VaLqoAegp_JPpJg</t>
  </si>
  <si>
    <t>제인 　Jayne</t>
  </si>
  <si>
    <t>TV와라촌</t>
  </si>
  <si>
    <t>꿀범이</t>
  </si>
  <si>
    <t>시깅잉</t>
  </si>
  <si>
    <t>boy threter</t>
  </si>
  <si>
    <t>Socialerus-소셜러스</t>
  </si>
  <si>
    <t>소셜러스 루키즈</t>
  </si>
  <si>
    <t>https://www.youtube.com/user/bjh2546</t>
  </si>
  <si>
    <t>https://www.youtube.com/channel/UCABp4KewWESKChNnRM6uONQ</t>
  </si>
  <si>
    <t>리얼베어</t>
  </si>
  <si>
    <t>심해 생존일지스타트의</t>
  </si>
  <si>
    <t>하얀구름</t>
  </si>
  <si>
    <t>야요</t>
  </si>
  <si>
    <t>롤은됐고오버워치짱</t>
  </si>
  <si>
    <t>Soda양갱</t>
  </si>
  <si>
    <t>KEB외환은행 유튜브</t>
  </si>
  <si>
    <t>지영이 Jiyoung</t>
  </si>
  <si>
    <t>Hello Jaina</t>
  </si>
  <si>
    <t>왓츠유어하비KWAKDE</t>
  </si>
  <si>
    <t>별 별</t>
  </si>
  <si>
    <t>김도완</t>
  </si>
  <si>
    <t>포스트</t>
  </si>
  <si>
    <t>이디야커피</t>
  </si>
  <si>
    <t>pulmuonelove</t>
  </si>
  <si>
    <t>DongwonFnB</t>
  </si>
  <si>
    <t>Duru daon</t>
  </si>
  <si>
    <t>팔삼씨 브랜드 채널</t>
  </si>
  <si>
    <t>제이백</t>
  </si>
  <si>
    <t>https://www.youtube.com/channel/UCi0sDdMO0cogxffp_DqLw2w</t>
  </si>
  <si>
    <t>SNF - Saturday Night FaL3C</t>
  </si>
  <si>
    <t>https://www.youtube.com/channel/UCabJM7dDPi3w_5PhZMH20Fw</t>
  </si>
  <si>
    <t>삼씨극장 - 3THEATRE</t>
  </si>
  <si>
    <t>https://www.youtube.com/channel/UClBVhqiiS82qIgYK4h9aUEw</t>
  </si>
  <si>
    <t>백규어</t>
  </si>
  <si>
    <t>https://www.youtube.com/channel/UCK85Rwx4OfRgHEGgiix9grQ</t>
  </si>
  <si>
    <t>CatPull Studio</t>
  </si>
  <si>
    <t>https://www.youtube.com/channel/UCHIkuJfJXgCA-qA0r_3wByQ</t>
  </si>
  <si>
    <t>3C ChoBo</t>
  </si>
  <si>
    <t>https://www.youtube.com/user/dlgudrnjs123</t>
  </si>
  <si>
    <t>https://www.youtube.com/channel/UC8Pn3l_bAAaVv6SCeBV4wyA</t>
  </si>
  <si>
    <t>준벅TV</t>
  </si>
  <si>
    <t>히트티비</t>
  </si>
  <si>
    <t>챠챠의깜놀TV</t>
  </si>
  <si>
    <t>https://www.youtube.com/channel/UCEx9LnjDDH7ByGzXk4Gm6hA</t>
  </si>
  <si>
    <t>https://www.youtube.com/channel/UC2Vcz3eu1hO2zoyTpGvSWkw</t>
  </si>
  <si>
    <t>랭킹TOP</t>
  </si>
  <si>
    <t>https://www.youtube.com/channel/UCxiDazX5vWrcw39wSvxIVEA</t>
  </si>
  <si>
    <t>미스테리유튜브</t>
  </si>
  <si>
    <t>https://www.youtube.com/channel/UC0bXUn25faBH-JzlUEHNh7g</t>
  </si>
  <si>
    <t>웰시코기 하코 다이어리 HAKO diary</t>
  </si>
  <si>
    <t>https://www.youtube.com/channel/UC2Fwn9xjPvTc1tvxiUquN4w</t>
  </si>
  <si>
    <t>Justin Yang</t>
  </si>
  <si>
    <t>람쥐다</t>
  </si>
  <si>
    <t>keumangkeu크망크</t>
  </si>
  <si>
    <t>JUIN</t>
  </si>
  <si>
    <t>IT's okay 잇츠 오케이</t>
  </si>
  <si>
    <t>_LimeQuality</t>
  </si>
  <si>
    <t>다크레나_TheDarkLena</t>
  </si>
  <si>
    <t>https://www.youtube.com/user/there1441</t>
  </si>
  <si>
    <t>RE B</t>
  </si>
  <si>
    <t>https://www.youtube.com/channel/UCWr4NUp334H3SelehQhdS4A</t>
  </si>
  <si>
    <t>스타스피어</t>
  </si>
  <si>
    <t>썬's 드라마 팩토리</t>
  </si>
  <si>
    <t>오스카 Family</t>
  </si>
  <si>
    <t>EUN CHONG은 총</t>
  </si>
  <si>
    <t>어때?이거</t>
  </si>
  <si>
    <t>이미노미모</t>
  </si>
  <si>
    <t>이슈왕 TV</t>
  </si>
  <si>
    <t>잡다한 이슈잼</t>
  </si>
  <si>
    <t>파워이슈 TV용순이의</t>
  </si>
  <si>
    <t>https://www.youtube.com/channel/UChochpPgWDqJJK_i3F0BMYQ</t>
  </si>
  <si>
    <t>절대광자</t>
  </si>
  <si>
    <t>급식왕</t>
  </si>
  <si>
    <t>https://www.youtube.com/channel/UCJundLkbjldzL60kFfKm1vQ</t>
  </si>
  <si>
    <t>배틀그라운드 제보</t>
  </si>
  <si>
    <t>주옹</t>
  </si>
  <si>
    <t>JIWON지원</t>
  </si>
  <si>
    <t>美瑨</t>
  </si>
  <si>
    <t>https://www.youtube.com/channel/UCDB9UmXrYwujpZknCm4zMag</t>
  </si>
  <si>
    <t>https://www.youtube.com/channel/UCXHe9nS_qxdRoS0tA6U8B1Q</t>
  </si>
  <si>
    <t>참세상 - 평화통일</t>
  </si>
  <si>
    <t>좋은 언론</t>
  </si>
  <si>
    <t>팩트TV</t>
  </si>
  <si>
    <t>https://www.youtube.com/user/FactTVonair</t>
  </si>
  <si>
    <t>HankyorehTV</t>
  </si>
  <si>
    <t>https://www.youtube.com/user/hanitv</t>
  </si>
  <si>
    <t>https://www.youtube.com/user/thekyunghyangtv</t>
  </si>
  <si>
    <t>OhmynewsTV</t>
  </si>
  <si>
    <t>https://www.youtube.com/user/OhmynewsTV</t>
  </si>
  <si>
    <t>https://www.youtube.com/user/GObalnews</t>
  </si>
  <si>
    <t>핫썰</t>
  </si>
  <si>
    <t>카톡레전드</t>
  </si>
  <si>
    <t>https://www.youtube.com/channel/UCrDUpY8ECMZ7lopL0sBgNtA</t>
  </si>
  <si>
    <t>핵잼 TV</t>
  </si>
  <si>
    <t>하트</t>
  </si>
  <si>
    <t>흥민이의 추천채널</t>
  </si>
  <si>
    <t>https://www.youtube.com/channel/UCj7mdvAJCRKvGBmcusOr9Ag</t>
  </si>
  <si>
    <t>JUNEY 주니</t>
  </si>
  <si>
    <t>https://www.youtube.com/channel/UChU_3zrnd1pEu0KB_PI4UXw</t>
  </si>
  <si>
    <t>프롬더탑</t>
  </si>
  <si>
    <t>피투스뱅크</t>
  </si>
  <si>
    <t>당신에게 의미있는 채널</t>
  </si>
  <si>
    <t>박비단 : 다람쥐 생활</t>
  </si>
  <si>
    <t>https://www.youtube.com/channel/UCwoL82Isl7iDRKaMG6QArNg</t>
  </si>
  <si>
    <t>칸첸알렉스</t>
  </si>
  <si>
    <t>XtvN</t>
  </si>
  <si>
    <t>https://www.youtube.com/user/MensNo1</t>
  </si>
  <si>
    <t>Hello! Creator Group</t>
  </si>
  <si>
    <t>https://www.youtube.com/user/hellocreatorgroup</t>
  </si>
  <si>
    <t>loonatheworld</t>
  </si>
  <si>
    <t>https://www.youtube.com/channel/UCOJplhB0wGQWv9OuRmMT-4g</t>
  </si>
  <si>
    <t>AOMGOFFICIAL</t>
  </si>
  <si>
    <t>https://www.youtube.com/user/AOMGofficial</t>
  </si>
  <si>
    <t>MAXIM KOREA</t>
  </si>
  <si>
    <t>https://www.youtube.com/user/TheMaximkorea</t>
  </si>
  <si>
    <t>칸첸알렉스 TV</t>
  </si>
  <si>
    <t>https://www.youtube.com/user/KAAENTtv</t>
  </si>
  <si>
    <t>콩두 크루 채널!</t>
  </si>
  <si>
    <t>개소주</t>
  </si>
  <si>
    <t>https://www.youtube.com/channel/UChEGVg9hKfcmVGba_ALl4gw</t>
  </si>
  <si>
    <t>https://www.youtube.com/channel/UCqjBPUKMYoLAx8QZsq7PjWw</t>
  </si>
  <si>
    <t>동구TV DongGu</t>
  </si>
  <si>
    <t>https://www.youtube.com/channel/UCIPVdupK0ShDGY_lLBmQXCA</t>
  </si>
  <si>
    <t>펌프다운더볼륨</t>
  </si>
  <si>
    <t>자자Zz</t>
  </si>
  <si>
    <t>강해ASMR</t>
  </si>
  <si>
    <t>https://www.youtube.com/channel/UCvrUcTX6roS_rMH4-8URhoA</t>
  </si>
  <si>
    <t>펫튜브</t>
  </si>
  <si>
    <t>루루체체 TV RuruChecheTV</t>
  </si>
  <si>
    <t>루루체체 다이어리</t>
  </si>
  <si>
    <t>https://www.youtube.com/channel/UCMlcEk9uc4UbYTfiUuEyyCQ</t>
  </si>
  <si>
    <t>Dong Kyun Kim</t>
  </si>
  <si>
    <t>HoHoon lee</t>
  </si>
  <si>
    <t>hoje asmr</t>
  </si>
  <si>
    <t>고양이와 소소한생활</t>
  </si>
  <si>
    <t>七野 Shichino李? Risa</t>
  </si>
  <si>
    <t>https://www.youtube.com/channel/UCDx42O28jcmuKvypiLbuHoQ</t>
  </si>
  <si>
    <t>김새댁</t>
  </si>
  <si>
    <t>02 fa</t>
  </si>
  <si>
    <t>매직텔러</t>
  </si>
  <si>
    <t>유연우</t>
  </si>
  <si>
    <t>내폰으로본세상</t>
  </si>
  <si>
    <t>YAK Ent</t>
  </si>
  <si>
    <t>DJ생활백과투지TV</t>
  </si>
  <si>
    <t>Money Swagger</t>
  </si>
  <si>
    <t>랭킹999 Ranking999</t>
  </si>
  <si>
    <t>랭킹월드 Rangking World</t>
  </si>
  <si>
    <t>자매처널</t>
  </si>
  <si>
    <t>Contents Tube</t>
  </si>
  <si>
    <t>https://www.youtube.com/channel/UCxAdi1sq5yRRx9lJJhpJhLg</t>
  </si>
  <si>
    <t>더 팩트The Fact</t>
  </si>
  <si>
    <t>https://www.youtube.com/channel/UCZr26vD3zVwxz0Ort5S-d9A</t>
  </si>
  <si>
    <t>social issue소셜이슈</t>
  </si>
  <si>
    <t>https://www.youtube.com/channel/UCmTu3nys7ORxWCyw0KcXraA</t>
  </si>
  <si>
    <t>스물스물</t>
  </si>
  <si>
    <t>베짱이프로젝트_</t>
  </si>
  <si>
    <t>https://www.youtube.com/channel/UC36-PJMAA4xRGnB4hld77SA</t>
  </si>
  <si>
    <t>까칠한 조작가</t>
  </si>
  <si>
    <t>Everything Has a Face</t>
  </si>
  <si>
    <t>https://www.youtube.com/channel/UCb5lT8LhVNnanJkx1Lpsr0g</t>
  </si>
  <si>
    <t>달자유튜브</t>
  </si>
  <si>
    <t>신해조</t>
  </si>
  <si>
    <t>https://www.youtube.com/channel/UCiCNc3uj8Bnc9bDzHJS058Q</t>
  </si>
  <si>
    <t>글자네 YouTube</t>
  </si>
  <si>
    <t>https://www.youtube.com/user/skswhdkgo</t>
  </si>
  <si>
    <t>아요</t>
  </si>
  <si>
    <t>https://www.youtube.com/channel/UC1WcmFZJ2sCJSn8SMiqdKyA</t>
  </si>
  <si>
    <t>여자친구 GFRIEND OFFICIAL</t>
  </si>
  <si>
    <t>https://www.youtube.com/user/gfrdofficial</t>
  </si>
  <si>
    <t>https://www.youtube.com/channel/UC6CejghCl03p_qqzhQIqSwg</t>
  </si>
  <si>
    <t>후드</t>
  </si>
  <si>
    <t>https://www.youtube.com/user/gf154152</t>
  </si>
  <si>
    <t>EARLY NERDS</t>
  </si>
  <si>
    <t>Easy sHoes</t>
  </si>
  <si>
    <t>책좋은글-좋은글모음</t>
  </si>
  <si>
    <t>꾸긱Tube(Sisibasal)</t>
  </si>
  <si>
    <t>Amazing Story</t>
  </si>
  <si>
    <t>Best 티비플</t>
  </si>
  <si>
    <t>BOHWA LAND</t>
  </si>
  <si>
    <t>CG맨</t>
  </si>
  <si>
    <t>Colleague</t>
  </si>
  <si>
    <t>매의눈 편집잼</t>
  </si>
  <si>
    <t>https://www.youtube.com/channel/UCorWBoJ-6Y6VB40Lhc6Rn3A</t>
  </si>
  <si>
    <t>토이리</t>
  </si>
  <si>
    <t>https://www.youtube.com/channel/UCPefzVVPhQpf7l-rQ8o7taw</t>
  </si>
  <si>
    <t>SIBURAL FILM</t>
  </si>
  <si>
    <t>https://www.youtube.com/user/iuyt85</t>
  </si>
  <si>
    <t>홍프로</t>
  </si>
  <si>
    <t>https://www.youtube.com/user/MrJichoon</t>
  </si>
  <si>
    <t>류씽_</t>
  </si>
  <si>
    <t>리얼지식SHOW</t>
  </si>
  <si>
    <t>마고티비</t>
  </si>
  <si>
    <t>https://www.youtube.com/channel/UC8nkc5cnHzEN6quPm6Mczdg</t>
  </si>
  <si>
    <t>마빈티비</t>
  </si>
  <si>
    <t>https://www.youtube.com/user/ian9music</t>
  </si>
  <si>
    <t>SleepyDuck매자오리</t>
  </si>
  <si>
    <t>사랑하는 팀 채널 ♥</t>
  </si>
  <si>
    <t>팀앨리스</t>
  </si>
  <si>
    <t>https://www.youtube.com/channel/UCFyeClT_uQ0g8lkXEQz7hJg</t>
  </si>
  <si>
    <t>팀쇼콜라티에</t>
  </si>
  <si>
    <t>https://www.youtube.com/channel/UCnO_-1nWRY3MdoGnqkHDNdQ</t>
  </si>
  <si>
    <t>Funny Tube</t>
  </si>
  <si>
    <t>묭스미니어처장미영</t>
  </si>
  <si>
    <t>헤헤헤</t>
  </si>
  <si>
    <t>김미미 YouTube</t>
  </si>
  <si>
    <t>https://www.youtube.com/channel/UCTi4siUr_l6WPoe43-DmRVw</t>
  </si>
  <si>
    <t>하찮은</t>
  </si>
  <si>
    <t>https://www.youtube.com/channel/UCSOtr4O4ctfUYNX01adip1A</t>
  </si>
  <si>
    <t>오늘의카톡</t>
  </si>
  <si>
    <t>서로 배려하는 마마무 YouTube</t>
  </si>
  <si>
    <t>I SAY MAMAMOO</t>
  </si>
  <si>
    <t>MAMAMOO</t>
  </si>
  <si>
    <t>https://www.youtube.com/user/WAMamamoo</t>
  </si>
  <si>
    <t>서로 배려하는 마마무 부계정</t>
  </si>
  <si>
    <t>https://www.youtube.com/channel/UC7SHTvCs9PC5ixeyj5D8jiw</t>
  </si>
  <si>
    <t>TV김리그</t>
  </si>
  <si>
    <t>애정채널</t>
  </si>
  <si>
    <t>https://www.youtube.com/channel/UCsPM3IeBczIKLj59xEUYxLA</t>
  </si>
  <si>
    <t>헤릴린</t>
  </si>
  <si>
    <t>https://www.youtube.com/channel/UCWP4S-UKQHTbTvs9d_oW1ig</t>
  </si>
  <si>
    <t>Chu의목츄리</t>
  </si>
  <si>
    <t>https://www.youtube.com/channel/UCzoX_XRk4Pd5thE2k59c2pw</t>
  </si>
  <si>
    <t>달빛뮤즈</t>
  </si>
  <si>
    <t>힐링 채널</t>
  </si>
  <si>
    <t>YellowBrickCinema - Relaxing Music</t>
  </si>
  <si>
    <t>https://www.youtube.com/user/YellowBrickCinema</t>
  </si>
  <si>
    <t>랭거 Utube</t>
  </si>
  <si>
    <t>우깡YOUTUBE</t>
  </si>
  <si>
    <t>Monster Studio</t>
  </si>
  <si>
    <t>Cloud Toy</t>
  </si>
  <si>
    <t>https://www.youtube.com/channel/UCESy9TILc53KAoqmPbvU_JQ</t>
  </si>
  <si>
    <t>ABC Kids TV</t>
  </si>
  <si>
    <t>https://www.youtube.com/channel/UCd6SUSpFJU2CBefKVRcZxNA</t>
  </si>
  <si>
    <t>HappyKids TV</t>
  </si>
  <si>
    <t>https://www.youtube.com/channel/UCK6Rx8d8Fx8l9Xb9VZxCgPg</t>
  </si>
  <si>
    <t>Learn Colors for</t>
  </si>
  <si>
    <t>https://www.youtube.com/channel/UCxQj4b2h6H0idSEtIJyWAjA</t>
  </si>
  <si>
    <t>TRALRA</t>
  </si>
  <si>
    <t>원지의하루Wonji Lee</t>
  </si>
  <si>
    <t>릴리가족 LILY PETALS WORLD</t>
  </si>
  <si>
    <t>https://www.youtube.com/user/lilylee55</t>
  </si>
  <si>
    <t>Summer Park</t>
  </si>
  <si>
    <t>https://www.youtube.com/channel/UCOifEWSYG9etRSXBZIGn5Qw</t>
  </si>
  <si>
    <t>1 gram</t>
  </si>
  <si>
    <t>https://www.youtube.com/channel/UC1OTkVUXf_dgVlQzWRM6Z6w</t>
  </si>
  <si>
    <t>Dana ASMR</t>
  </si>
  <si>
    <t>일상 채널 Dana Vlog</t>
  </si>
  <si>
    <t>함다박다 hamdaparkda</t>
  </si>
  <si>
    <t>https://www.youtube.com/channel/UCIOw3T3yL3uPlEpOmY3-y8A</t>
  </si>
  <si>
    <t>드림월드Dream World</t>
  </si>
  <si>
    <t>asmr jiee</t>
  </si>
  <si>
    <t>라이브 LIVE</t>
  </si>
  <si>
    <t>J I E E</t>
  </si>
  <si>
    <t>https://www.youtube.com/channel/UCQTNjBTDtBDDmGYoZvs4e6A</t>
  </si>
  <si>
    <t>인이월드INI WORLD</t>
  </si>
  <si>
    <t>JS 1TV</t>
  </si>
  <si>
    <t>bongDDak 2nd</t>
  </si>
  <si>
    <t>https://www.youtube.com/channel/UCr4ZqhqR6cGVSpxN59gLaZQ</t>
  </si>
  <si>
    <t>JS 2TV</t>
  </si>
  <si>
    <t>https://www.youtube.com/channel/UC-_msctMZtZlXAAkA4oMZNA</t>
  </si>
  <si>
    <t>MOVE Dance Studio 무브댄스학원</t>
  </si>
  <si>
    <t>MOVE Contents Media</t>
  </si>
  <si>
    <t>https://www.youtube.com/channel/UC6TrFiLRQlVEMnIufaXsJ8w</t>
  </si>
  <si>
    <t>music&amp;sound Therapy</t>
  </si>
  <si>
    <t>ART Channels</t>
  </si>
  <si>
    <t>Audio libRary</t>
  </si>
  <si>
    <t>https://www.youtube.com/channel/UCCOaLPflizZjYoHMqn1FzMw</t>
  </si>
  <si>
    <t>ART Classical Music</t>
  </si>
  <si>
    <t>https://www.youtube.com/channel/UC0d_bLPx7pDfTUYCWQqtN1g</t>
  </si>
  <si>
    <t>NetGlobal</t>
  </si>
  <si>
    <t>OZTV(오즈티비)</t>
  </si>
  <si>
    <t>셀레브 - sellev.</t>
  </si>
  <si>
    <t>by sellev</t>
  </si>
  <si>
    <t>스테이지_plus - stage_plus</t>
  </si>
  <si>
    <t>https://www.youtube.com/channel/UC-_oQzRkBdG-NZNsJgp5FjQ</t>
  </si>
  <si>
    <t>sellev.worldwide</t>
  </si>
  <si>
    <t>https://www.youtube.com/channel/UCsrKu0wv7O1iA8rH8dFPn-g</t>
  </si>
  <si>
    <t>Sion TV</t>
  </si>
  <si>
    <t>https://www.youtube.com/user/realcuckoocrew</t>
  </si>
  <si>
    <t>https://www.youtube.com/user/ZDNETKOREA</t>
  </si>
  <si>
    <t>소루아트Soru art</t>
  </si>
  <si>
    <t>time 2 die</t>
  </si>
  <si>
    <t>https://www.youtube.com/channel/UC2S9hP5NyoZ0NNDgf0La-eA</t>
  </si>
  <si>
    <t>키무Kimu</t>
  </si>
  <si>
    <t>https://www.youtube.com/channel/UCw-o1px0XtJj6Iq6mQI_ryg</t>
  </si>
  <si>
    <t>Qinni</t>
  </si>
  <si>
    <t>https://www.youtube.com/channel/UCKklAl7dRe7OPvAhqmwI_MQ</t>
  </si>
  <si>
    <t>iraville</t>
  </si>
  <si>
    <t>https://www.youtube.com/user/iraville</t>
  </si>
  <si>
    <t>https://www.youtube.com/channel/UCJWhigj8S74_P9r7c61HhDA</t>
  </si>
  <si>
    <t>category</t>
    <phoneticPr fontId="14" type="noConversion"/>
  </si>
  <si>
    <t>Workbook Settings 2</t>
    <phoneticPr fontId="14" type="noConversion"/>
  </si>
  <si>
    <t>Workbook Settings 3</t>
    <phoneticPr fontId="14" type="noConversion"/>
  </si>
  <si>
    <t>255, 255, 128</t>
    <phoneticPr fontId="14" type="noConversion"/>
  </si>
  <si>
    <t>"&gt;_x000D_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</si>
  <si>
    <t xml:space="preserve">&lt;?xml version="1.0" encoding="utf-8"?&gt;_x000D_
&lt;configuration&gt;_x000D_
  &lt;configSections&gt;_x000D_
    &lt;sectionGroup name="userSettings" type="System.Configuration.UserSettingsGroup, System, Version=2.0.0.0, Culture=neutral, PublicKeyToken=b77a5c561934e089"&gt;_x000D_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&lt;AutoFillUserSettings3&gt;_x000D_
      &lt;setting name="VertexLabelSourceColumnName" serializeAs="String"&gt;_x000D_
        &lt;value /&gt;_x000D_
      &lt;/setting&gt;_x000D_
      &lt;setting name="VertexPolarRSourceColumnName" serializeAs="String"&gt;_x000D_
        &lt;value /&gt;_x000D_
      &lt;/setting&gt;_x000D_
      &lt;setting name="VertexLabelPositionSourceColumnName" serializeAs="String"&gt;_x000D_
        &lt;value /&gt;_x000D_
      &lt;/setting&gt;_x000D_
      &lt;setting name="VertexShapeSourceColumnName" serializeAs="String"&gt;_x000D_
        &lt;value /&gt;_x000D_
      &lt;/setting&gt;_x000D_
      &lt;setting name="VertexXSourceColumnName" serializeAs="String"&gt;_x000D_
        &lt;value /&gt;_x000D_
      &lt;/setting&gt;_x000D_
      &lt;setting name="VertexColorSourceColumnName" serializeAs="String"&gt;_x000D_
        &lt;value&gt;PageRank&lt;/value&gt;_x000D_
      &lt;/setting&gt;_x000D_
      &lt;setting name="EdgeColorSourceColumnName" serializeAs="String"&gt;_x000D_
        &lt;value /&gt;_x000D_
      &lt;/setting&gt;_x000D_
      &lt;setting name="VertexVisibilitySourceColumnName" serializeAs="String"&gt;_x000D_
        &lt;value /&gt;_x000D_
      &lt;/setting&gt;_x000D_
      &lt;setting name="EdgeWidthSourceColumnName" serializeAs="String"&gt;_x000D_
        &lt;value /&gt;_x000D_
      &lt;/setting&gt;_x000D_
      &lt;setting name="EdgeLabelSourceColumnName" serializeAs="String"&gt;_x000D_
        &lt;value /&gt;_x000D_
      &lt;/setting&gt;_x000D_
      &lt;setting name="GroupCollapsedSourceColumnName" serializeAs="String"&gt;_x000D_
        &lt;value /&gt;_x000D_
      &lt;/setting&gt;_x000D_
      &lt;setting name="VertexLayoutOrderSourceColumnName" serializeAs="String"&gt;_x000D_
        &lt;value /&gt;_x000D_
      &lt;/setting&gt;_x000D_
      &lt;setting name="EdgeVisibilitySourceColumnName" serializeAs="String"&gt;_x000D_
        &lt;value /&gt;_x000D_
      &lt;/setting&gt;_x000D_
      &lt;setting name="VertexRadiusDetails" serializeAs="String"&gt;_x000D_
        &lt;value&gt;False	False	0	0	1	100	False	False&lt;/value&gt;_x000D_
      &lt;/setting&gt;_x000D_
      &lt;setting name="EdgeStyleSourceColumnName" serializeAs="String"&gt;_x000D_
        &lt;value /&gt;_x000D_
      &lt;/setting&gt;_x000D_
      &lt;setting name="VertexPolarAngleSourceColumnName" serializeAs="String"&gt;_x000D_
        &lt;value /&gt;_x000D_
      &lt;/setting&gt;_x000D_
      &lt;setting name="GroupLabelSourceColumnName" serializeAs="String"&gt;_x000D_
        &lt;value /&gt;_x000D_
      &lt;/setting&gt;_x000D_
      &lt;setting name="EdgeAlphaSourceColumnName" serializeAs="String"&gt;_x000D_
        &lt;value /&gt;_x000D_
      &lt;/setting&gt;_x000D_
      &lt;setting name="VertexAlphaSourceColumnName" serializeAs="String"&gt;_x000D_
        &lt;value /&gt;_x000D_
      &lt;/setting&gt;_x000D_
      &lt;setting name="VertexRadiusSourceColumnName" serializeAs="String"&gt;_x000D_
        &lt;value&gt;subs&lt;/value&gt;_x000D_
      &lt;/setting&gt;_x000D_
      &lt;setting name="VertexToolTipSourceColumnName" serializeAs="String"&gt;_x000D_
        &lt;value /&gt;_x000D_
      &lt;/setting&gt;_x000D_
      &lt;setting name="VertexYSourceColumnName" serializeAs="String"&gt;_x000D_
        &lt;value /&gt;_x000D_
      &lt;/setting&gt;_x000D_
      &lt;setting name="VertexLabelFillColorSourceColumnName" serializeAs="String"&gt;_x000D_
        &lt;value /&gt;_x000D_
      &lt;/setting&gt;_x000D_
      &lt;setting name="VertexLabelPositionDetails" serializeAs="String"&gt;_x000D_
        &lt;value&gt;GreaterThan	0	Bottom Center	Nowhere&lt;/value&gt;_x000D_
      &lt;/setting&gt;_x000D_
      &lt;setting name="VertexYDetails" serializeAs="String"&gt;_x000D_
        &lt;value&gt;False	False	0	0	0	9999	False	False&lt;/value&gt;_x000D_
      &lt;/setting&gt;_x000D_
      &lt;setting name="GroupCollapsedDetails" serializeAs="String"&gt;_x000D_
        &lt;value&gt;GreaterThan	0	Yes	No&lt;/value&gt;_x000D_
      &lt;/setting&gt;_x000D_
      &lt;setting name="VertexXDetails" serializeAs="String"&gt;_x000D_
        &lt;value&gt;False	False	0	0	0	9999	False	False&lt;/value&gt;_x000D_
      &lt;/setting&gt;_x000D_
      &lt;setting name="VertexPolarAngleDetails" serializeAs="String"&gt;_x000D_
        &lt;value&gt;False	False	0	0	0	359	False	False&lt;/value&gt;_x000D_
      &lt;/setting&gt;_x000D_
      &lt;setting name="VertexLayoutOrderDetails" serializeAs="String"&gt;_x000D_
        &lt;value&gt;False	False	0	0	1	9999	False	False&lt;/value&gt;_x000D_
      &lt;/setting&gt;_x000D_
      &lt;setting name="EdgeStyleDetails" serializeAs="String"&gt;_x000D_
        &lt;value&gt;GreaterThan	0	Solid	Dash&lt;/value&gt;_x000D_
      &lt;/setting&gt;_x000D_
      &lt;setting name="EdgeVisibilityDetails" serializeAs="String"&gt;_x000D_
    </t>
  </si>
  <si>
    <t>Black</t>
    <phoneticPr fontId="14" type="noConversion"/>
  </si>
  <si>
    <t>150, 150, 76</t>
    <phoneticPr fontId="14" type="noConversion"/>
  </si>
  <si>
    <t>157, 157, 79</t>
    <phoneticPr fontId="14" type="noConversion"/>
  </si>
  <si>
    <t>157, 157, 79</t>
    <phoneticPr fontId="14" type="noConversion"/>
  </si>
  <si>
    <t>163, 163, 82</t>
    <phoneticPr fontId="14" type="noConversion"/>
  </si>
  <si>
    <t>170, 170, 85</t>
    <phoneticPr fontId="14" type="noConversion"/>
  </si>
  <si>
    <t>170, 170, 85</t>
    <phoneticPr fontId="14" type="noConversion"/>
  </si>
  <si>
    <t>176, 176, 89</t>
    <phoneticPr fontId="14" type="noConversion"/>
  </si>
  <si>
    <t>183, 183, 92</t>
    <phoneticPr fontId="14" type="noConversion"/>
  </si>
  <si>
    <t>183, 183, 92</t>
    <phoneticPr fontId="14" type="noConversion"/>
  </si>
  <si>
    <t>189, 189, 95</t>
    <phoneticPr fontId="14" type="noConversion"/>
  </si>
  <si>
    <t>189, 189, 95</t>
    <phoneticPr fontId="14" type="noConversion"/>
  </si>
  <si>
    <t>196, 196, 98</t>
    <phoneticPr fontId="14" type="noConversion"/>
  </si>
  <si>
    <t>196, 196, 98</t>
    <phoneticPr fontId="14" type="noConversion"/>
  </si>
  <si>
    <t>203, 203, 102</t>
    <phoneticPr fontId="14" type="noConversion"/>
  </si>
  <si>
    <t>203, 203, 102</t>
    <phoneticPr fontId="14" type="noConversion"/>
  </si>
  <si>
    <t>209, 209, 105</t>
    <phoneticPr fontId="14" type="noConversion"/>
  </si>
  <si>
    <t>209, 209, 105</t>
    <phoneticPr fontId="14" type="noConversion"/>
  </si>
  <si>
    <t>216, 216, 108</t>
    <phoneticPr fontId="14" type="noConversion"/>
  </si>
  <si>
    <t>216, 216, 108</t>
    <phoneticPr fontId="14" type="noConversion"/>
  </si>
  <si>
    <t>222, 222, 112</t>
    <phoneticPr fontId="14" type="noConversion"/>
  </si>
  <si>
    <t>222, 222, 112</t>
    <phoneticPr fontId="14" type="noConversion"/>
  </si>
  <si>
    <t>229, 229, 115</t>
    <phoneticPr fontId="14" type="noConversion"/>
  </si>
  <si>
    <t>229, 229, 115</t>
    <phoneticPr fontId="14" type="noConversion"/>
  </si>
  <si>
    <t>235, 235, 118</t>
    <phoneticPr fontId="14" type="noConversion"/>
  </si>
  <si>
    <t>235, 235, 118</t>
    <phoneticPr fontId="14" type="noConversion"/>
  </si>
  <si>
    <t>242, 242, 121</t>
    <phoneticPr fontId="14" type="noConversion"/>
  </si>
  <si>
    <t>242, 242, 121</t>
    <phoneticPr fontId="14" type="noConversion"/>
  </si>
  <si>
    <t>248, 248, 125</t>
    <phoneticPr fontId="14" type="noConversion"/>
  </si>
  <si>
    <t>248, 248, 125</t>
    <phoneticPr fontId="14" type="noConversion"/>
  </si>
  <si>
    <t>255, 255, 128</t>
    <phoneticPr fontId="14" type="noConversion"/>
  </si>
  <si>
    <t>▓0▓0▓0▓True▓Black▓Black▓▓▓0▓0▓0▓0▓0▓False▓▓0▓0▓0▓0▓0▓False▓PageRank▓0.298841▓5.889195▓3▓True▓255, 255, 128▓Black▓▓subs▓0▓10939315▓0▓1▓100▓False▓▓0▓0▓0▓0▓0▓False▓▓0▓0▓0▓0▓0▓False▓▓0▓0▓0▓0▓0▓False</t>
  </si>
  <si>
    <t xml:space="preserve">    &lt;value&gt;GreaterThan	0	Show	Skip&lt;/value&gt;_x000D_
      &lt;/setting&gt;_x000D_
      &lt;setting name="VertexColorDetails" serializeAs="String"&gt;_x000D_
        &lt;value&gt;False	False	0	0	255, 255, 128	Black	False	False	True&lt;/value&gt;_x000D_
      &lt;/setting&gt;_x000D_
      &lt;setting name="VertexPolarRDetails" serializeAs="String"&gt;_x000D_
        &lt;value&gt;False	False	0	0	0	1	False	False&lt;/value&gt;_x000D_
      &lt;/setting&gt;_x000D_
      &lt;setting name="VertexShapeDetails" serializeAs="String"&gt;_x000D_
        &lt;value&gt;GreaterThan	0	Solid Square	Disk&lt;/value&gt;_x000D_
      &lt;/setting&gt;_x000D_
      &lt;setting name="VertexLabelFillColorDetails" serializeAs="String"&gt;_x000D_
        &lt;value&gt;False	False	0	10	241, 137, 4	46, 7, 195	False	False	True&lt;/value&gt;_x000D_
      &lt;/setting&gt;_x000D_
      &lt;setting name="VertexAlphaDetails" serializeAs="String"&gt;_x000D_
        &lt;value&gt;False	False	0	100	10	100	False	False&lt;/value&gt;_x000D_
      &lt;/setting&gt;_x000D_
      &lt;setting name="EdgeAlphaDetails" serializeAs="String"&gt;_x000D_
        &lt;value&gt;False	False	0	100	10	100	False	False&lt;/value&gt;_x000D_
      &lt;/setting&gt;_x000D_
      &lt;setting name="VertexVisibilityDetails" serializeAs="String"&gt;_x000D_
        &lt;value&gt;GreaterThan	0	Show if in an Edge	Skip&lt;/value&gt;_x000D_
      &lt;/setting&gt;_x000D_
      &lt;setting name="EdgeWidthDetails" serializeAs="String"&gt;_x000D_
        &lt;value&gt;False	False	1	10	1	10	False	False&lt;/value&gt;_x000D_
      &lt;/setting&gt;_x000D_
      &lt;setting name="EdgeColorDetails" serializeAs="String"&gt;_x000D_
        &lt;value&gt;False	False	0	10	241, 137, 4	46, 7, 195	False	False	True&lt;/value&gt;_x000D_
      &lt;/setting&gt;_x000D_
    &lt;/AutoFillUserSettings3&gt;_x000D_
    &lt;LayoutUserSettings&gt;_x000D_
      &lt;setting name="Margin" serializeAs="String"&gt;_x000D_
        &lt;value&gt;6&lt;/value&gt;_x000D_
      &lt;/setting&gt;_x000D_
      &lt;setting name="FruchtermanReingoldIterations" serializeAs="String"&gt;_x000D_
        &lt;value&gt;10&lt;/value&gt;_x000D_
      &lt;/setting&gt;_x000D_
      &lt;setting name="GroupRectanglePenWidth" serializeAs="String"&gt;_x000D_
        &lt;value&gt;1&lt;/value&gt;_x000D_
      &lt;/setting&gt;_x000D_
      &lt;setting name="BoxLayoutAlgorithm" serializeAs="String"&gt;_x000D_
        &lt;value&gt;PackedRectangles&lt;/value&gt;_x000D_
      &lt;/setting&gt;_x000D_
      &lt;setting name="FruchtermanReingoldC" serializeAs="String"&gt;_x000D_
        &lt;value&gt;10&lt;/value&gt;_x000D_
      &lt;/setting&gt;_x000D_
      &lt;setting name="ImproveLayoutOfGroups" serializeAs="String"&gt;_x000D_
        &lt;value&gt;False&lt;/value&gt;_x000D_
      &lt;/setting&gt;_x000D_
      &lt;setting name="LayoutStyle" serializeAs="String"&gt;_x000D_
        &lt;value&gt;UseGroups&lt;/value&gt;_x000D_
      &lt;/setting&gt;_x000D_
      &lt;setting name="IntergroupEdgeStyle" serializeAs="String"&gt;_x000D_
        &lt;value&gt;Show&lt;/value&gt;_x000D_
      &lt;/setting&gt;_x000D_
      &lt;setting name="Layout" serializeAs="String"&gt;_x000D_
        &lt;value&gt;FruchtermanReingold&lt;/value&gt;_x000D_
      &lt;/setting&gt;_x000D_
    &lt;/LayoutUserSettings&gt;_x000D_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ClusteringCoefficient, BrandesFastCentralities, EigenvectorCentrality, PageRank, OverallMetrics&lt;/value&gt;_x000D_
      &lt;/setting&gt;_x000D_
    &lt;/GraphMetricUserSettings&gt;_x000D_
    &lt;GeneralUserSettings4&gt;_x000D_
      &lt;setting name="NewWorkbookGraphDirectedness" serializeAs="String"&gt;_x000D_
        &lt;value&gt;Directed&lt;/value&gt;_x000D_
      &lt;/setting&gt;_x000D_
      &lt;setting name="VertexRadius" serializeAs="String"&gt;_x000D_
        &lt;value&gt;1.5&lt;/value&gt;_x000D_
      &lt;/setting&gt;_x000D_
      &lt;setting name="SelectedEdgeColor" serializeAs="String"&gt;_x000D_
        &lt;value&gt;Red&lt;/value&gt;_x000D_
      &lt;/setting&gt;_x000D_
      &lt;setting name="VertexRelativeOuterGlowSize" serializeAs="String"&gt;_x000D_
        &lt;value&gt;3&lt;/value&gt;_x000D_
      &lt;/setting&gt;_x000D_
      &lt;setting name="LabelUserSettings" serializeAs="String"&gt;_x000D_
        &lt;value&gt;Microsoft Sans Serif, 8.25pt	White	BottomCenter	2147483647	2147483647	Black	True	200	Black	86	MiddleCenter	Microsoft Sans Serif, 8.25pt	Microsoft Sans Serif, 14.25pt&lt;/value&gt;_x000D_
      &lt;/setting&gt;_x000D_
      &lt;setting name="VertexAlpha" serializeAs="String"&gt;_x000D_
        &lt;value&gt;100&lt;/value&gt;_x000D_
      &lt;/setting&gt;_x000D_
      &lt;setting name="RelativeArrowSize" serializeAs="String"&gt;_x000D_
        &lt;value&gt;5&lt;/value&gt;_x000D_
      &lt;/setting&gt;_x000D_
      &lt;setting name="VertexShape" serializeAs="String"&gt;_x000D_
        &lt;value&gt;Disk&lt;/value&gt;_x000D_
      &lt;/setting&gt;_x000D_
      &lt;setting name="EdgeWidth" serializeAs="String"&gt;_x000D_
        &lt;value&gt;1&lt;/value&gt;_x000D_
      &lt;/setting&gt;_x000D_
      &lt;setting name="VertexColor" serializeAs="String"&gt;_x000D_
        &lt;value&gt;Black&lt;/value&gt;_x000D_
      &lt;/setting&gt;_x000D_
      &lt;setting name="EdgeAlpha" serializeAs="String"&gt;_x000D_
        &lt;value&gt;100&lt;/value&gt;_x000D_
      &lt;/setting&gt;_x000D_
      &lt;setting name="EdgeCurveStyle" serializeAs="String"&gt;_x000D_
        &lt;value&gt;Bezier&lt;/value&gt;_x000D_
      &lt;/setting&gt;_x000D_
      &lt;setting name="BackColor" serializeAs="String"&gt;_x000D_
        &lt;value&gt;White&lt;/value&gt;_x000D_
      &lt;/setting&gt;_x000D_
      &lt;setting name="BackgroundImageUri" serializeAs="String"&gt;_x000D_
        &lt;value /&gt;_x000D_
      &lt;/setting&gt;_x000D_
      &lt;setting name="SelectedVertexColor" serializeAs="String"&gt;_x000D_
        &lt;value&gt;Red&lt;/value&gt;_x000D_
      &lt;/setting&gt;_x000D_
      &lt;setting name="EdgeBezierDisplacementFactor" serializeAs="String"&gt;_x000D_
        &lt;value&gt;0.2&lt;/value&gt;_x000D_
      &lt;/setting&gt;_x000D_
      &lt;setting name="AutoSelect" serializeAs="String"&gt;_x000D_
        &lt;value&gt;True&lt;/value&gt;_x000D_
      &lt;/setting&gt;_x000D_
      &lt;setting name="AutoReadWorkbook" serializeAs="String"&gt;_x000D_
        &lt;value&gt;True&lt;/value&gt;_x000D_
      &lt;/setting&gt;_x000D_
      &lt;setting name="VertexEffect" serializeAs="String"&gt;_x000D_
        &lt;value&gt;DropShadow&lt;/value&gt;_x000D_
      &lt;/setting&gt;_x000D_
      &lt;setting name="VertexImageSize" serializeAs="String"&gt;_x000D_
        &lt;value&gt;100&lt;/value&gt;_x000D_
      &lt;/setting&gt;_x000D_
      &lt;setting name="AxisFont" serializeAs="String"&gt;_x000D_
        &lt;value&gt;Microsoft Sans Serif, 8.25pt&lt;/value&gt;_x000D_
      &lt;/setting&gt;_x000D_
      &lt;setting name="EdgeBundlerStraightening" serializeAs="String"&gt;_x000D_
        &lt;value&gt;0.15&lt;/value&gt;_x000D_
      &lt;/setting&gt;_x000D_
      &lt;setting name="EdgeColor" serializeAs="String"&gt;_x000D_
        &lt;value&gt;Silver&lt;/value&gt;_x000D_
      &lt;/setting&gt;_x000D_
      &lt;setting name="ShowGraphLegend" serializeAs="String</t>
  </si>
  <si>
    <t>Template Version</t>
    <phoneticPr fontId="14" type="noConversion"/>
  </si>
  <si>
    <t>Graph Directedness</t>
    <phoneticPr fontId="14" type="noConversion"/>
  </si>
  <si>
    <t>Auto Layout on Open</t>
    <phoneticPr fontId="14" type="noConversion"/>
  </si>
  <si>
    <t>Autofill Workbook Results</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</si>
</sst>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
    <numFmt numFmtId="177" formatCode="#,##0.0"/>
    <numFmt numFmtId="178" formatCode="#,##0.000"/>
    <numFmt numFmtId="179" formatCode="0.000"/>
  </numFmts>
  <fonts count="16" x14ac:knownFonts="1">
    <font>
      <sz val="11"/>
      <color theme="1"/>
      <name val="맑은 고딕"/>
      <family val="2"/>
      <scheme val="minor"/>
    </font>
    <font>
      <sz val="11"/>
      <color theme="1"/>
      <name val="맑은 고딕"/>
      <family val="2"/>
      <charset val="129"/>
      <scheme val="minor"/>
    </font>
    <font>
      <b/>
      <sz val="11"/>
      <color theme="1"/>
      <name val="맑은 고딕"/>
      <family val="2"/>
      <scheme val="minor"/>
    </font>
    <font>
      <b/>
      <sz val="8"/>
      <color indexed="81"/>
      <name val="Tahoma"/>
      <family val="2"/>
    </font>
    <font>
      <sz val="8"/>
      <color indexed="81"/>
      <name val="Tahoma"/>
      <family val="2"/>
    </font>
    <font>
      <u/>
      <sz val="8"/>
      <color indexed="81"/>
      <name val="Tahoma"/>
      <family val="2"/>
    </font>
    <font>
      <sz val="11"/>
      <color theme="1"/>
      <name val="맑은 고딕"/>
      <family val="2"/>
      <scheme val="minor"/>
    </font>
    <font>
      <sz val="11"/>
      <color theme="0"/>
      <name val="맑은 고딕"/>
      <family val="2"/>
      <scheme val="minor"/>
    </font>
    <font>
      <b/>
      <sz val="11"/>
      <color theme="0"/>
      <name val="맑은 고딕"/>
      <family val="2"/>
      <scheme val="minor"/>
    </font>
    <font>
      <b/>
      <sz val="9"/>
      <color indexed="81"/>
      <name val="Tahoma"/>
      <charset val="1"/>
    </font>
    <font>
      <sz val="9"/>
      <color indexed="81"/>
      <name val="Tahoma"/>
      <family val="2"/>
    </font>
    <font>
      <sz val="9"/>
      <color indexed="81"/>
      <name val="Tahoma"/>
      <charset val="1"/>
    </font>
    <font>
      <sz val="11"/>
      <color theme="1"/>
      <name val="맑은 고딕"/>
      <family val="3"/>
      <charset val="129"/>
      <scheme val="minor"/>
    </font>
    <font>
      <b/>
      <sz val="9"/>
      <color indexed="81"/>
      <name val="Tahoma"/>
      <family val="2"/>
    </font>
    <font>
      <sz val="8"/>
      <name val="맑은 고딕"/>
      <family val="3"/>
      <charset val="129"/>
      <scheme val="minor"/>
    </font>
    <font>
      <sz val="11"/>
      <color theme="1"/>
      <name val="맑은 고딕"/>
      <family val="3"/>
      <charset val="129"/>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6" fillId="2" borderId="1" applyNumberFormat="0" applyFont="0" applyAlignment="0" applyProtection="0"/>
    <xf numFmtId="0" fontId="6" fillId="0" borderId="0" applyNumberFormat="0" applyFont="0" applyFill="0" applyBorder="0" applyAlignment="0" applyProtection="0"/>
    <xf numFmtId="0" fontId="6" fillId="0" borderId="0" applyNumberFormat="0" applyFont="0" applyBorder="0" applyAlignment="0" applyProtection="0"/>
    <xf numFmtId="49" fontId="6" fillId="5" borderId="1" applyNumberFormat="0" applyFont="0" applyAlignment="0" applyProtection="0"/>
    <xf numFmtId="49" fontId="6" fillId="4" borderId="1" applyNumberFormat="0" applyAlignment="0" applyProtection="0"/>
    <xf numFmtId="0" fontId="7" fillId="6" borderId="1" applyNumberFormat="0" applyAlignment="0" applyProtection="0"/>
    <xf numFmtId="176" fontId="6" fillId="3" borderId="1" applyNumberFormat="0" applyFont="0" applyAlignment="0" applyProtection="0"/>
    <xf numFmtId="49" fontId="6" fillId="5" borderId="1" applyNumberFormat="0" applyFont="0" applyAlignment="0" applyProtection="0"/>
    <xf numFmtId="0" fontId="1" fillId="0" borderId="0">
      <alignment vertical="center"/>
    </xf>
  </cellStyleXfs>
  <cellXfs count="132">
    <xf numFmtId="0" fontId="0" fillId="0" borderId="0" xfId="0"/>
    <xf numFmtId="49" fontId="0" fillId="0" borderId="0" xfId="0" applyNumberFormat="1"/>
    <xf numFmtId="1" fontId="0" fillId="0" borderId="0" xfId="0" applyNumberFormat="1"/>
    <xf numFmtId="0" fontId="0" fillId="0" borderId="0" xfId="0" applyNumberFormat="1"/>
    <xf numFmtId="0" fontId="2" fillId="0" borderId="0" xfId="0" applyFont="1" applyAlignment="1">
      <alignment wrapText="1"/>
    </xf>
    <xf numFmtId="49" fontId="2" fillId="0" borderId="0" xfId="0" applyNumberFormat="1" applyFont="1" applyAlignment="1">
      <alignment wrapText="1"/>
    </xf>
    <xf numFmtId="176" fontId="0" fillId="0" borderId="0" xfId="0" applyNumberFormat="1"/>
    <xf numFmtId="0" fontId="0" fillId="0" borderId="0" xfId="0" applyAlignment="1">
      <alignment vertical="top" wrapText="1"/>
    </xf>
    <xf numFmtId="0" fontId="0" fillId="0" borderId="0" xfId="0" applyNumberFormat="1" applyAlignment="1">
      <alignment wrapText="1"/>
    </xf>
    <xf numFmtId="176"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7"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6" fillId="4" borderId="0" xfId="5" applyNumberFormat="1" applyBorder="1"/>
    <xf numFmtId="176" fontId="6" fillId="4" borderId="0" xfId="5" applyNumberFormat="1" applyBorder="1"/>
    <xf numFmtId="1" fontId="6" fillId="4" borderId="0" xfId="5" applyNumberFormat="1" applyBorder="1"/>
    <xf numFmtId="0" fontId="6" fillId="4" borderId="2" xfId="5" applyNumberFormat="1" applyBorder="1"/>
    <xf numFmtId="0" fontId="0" fillId="5" borderId="2" xfId="4" applyNumberFormat="1" applyFont="1" applyBorder="1"/>
    <xf numFmtId="0" fontId="7" fillId="6" borderId="0" xfId="6" applyBorder="1"/>
    <xf numFmtId="0" fontId="7"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2" fillId="0" borderId="0" xfId="0" applyNumberFormat="1" applyFont="1"/>
    <xf numFmtId="4" fontId="0" fillId="0" borderId="0" xfId="0" applyNumberFormat="1"/>
    <xf numFmtId="4" fontId="0" fillId="0" borderId="0" xfId="0" applyNumberFormat="1" applyBorder="1"/>
    <xf numFmtId="0" fontId="6" fillId="4" borderId="1" xfId="5" applyNumberFormat="1"/>
    <xf numFmtId="0" fontId="6" fillId="4" borderId="1" xfId="5" applyNumberFormat="1" applyAlignment="1"/>
    <xf numFmtId="0" fontId="8" fillId="7" borderId="3" xfId="0" applyFont="1" applyFill="1" applyBorder="1"/>
    <xf numFmtId="0" fontId="8"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6" fillId="4" borderId="1" xfId="5" applyNumberFormat="1"/>
    <xf numFmtId="179" fontId="6" fillId="4" borderId="1" xfId="5" applyNumberFormat="1"/>
    <xf numFmtId="49" fontId="0" fillId="0" borderId="0" xfId="3" applyNumberFormat="1" applyFont="1" applyAlignment="1">
      <alignment wrapText="1"/>
    </xf>
    <xf numFmtId="1" fontId="6" fillId="4" borderId="1" xfId="5" applyNumberFormat="1" applyAlignment="1"/>
    <xf numFmtId="179" fontId="6" fillId="4" borderId="1" xfId="5" applyNumberFormat="1" applyAlignment="1"/>
    <xf numFmtId="0" fontId="0" fillId="5" borderId="1" xfId="4" applyNumberFormat="1" applyFont="1" applyAlignment="1">
      <alignment wrapText="1"/>
    </xf>
    <xf numFmtId="176" fontId="0" fillId="5" borderId="1" xfId="4" applyNumberFormat="1" applyFont="1" applyAlignment="1">
      <alignment wrapText="1"/>
    </xf>
    <xf numFmtId="1" fontId="0" fillId="5" borderId="1" xfId="4" applyNumberFormat="1" applyFont="1" applyAlignment="1">
      <alignment wrapText="1"/>
    </xf>
    <xf numFmtId="0" fontId="7" fillId="6" borderId="1" xfId="6" applyNumberFormat="1" applyAlignment="1">
      <alignment wrapText="1"/>
    </xf>
    <xf numFmtId="49" fontId="7" fillId="6" borderId="1" xfId="6" applyNumberFormat="1" applyAlignment="1">
      <alignment wrapText="1"/>
    </xf>
    <xf numFmtId="0" fontId="0" fillId="3" borderId="1" xfId="7" applyNumberFormat="1" applyFont="1" applyAlignment="1">
      <alignment wrapText="1"/>
    </xf>
    <xf numFmtId="176" fontId="0" fillId="3" borderId="1" xfId="7" applyNumberFormat="1" applyFont="1" applyAlignment="1">
      <alignment wrapText="1"/>
    </xf>
    <xf numFmtId="177" fontId="0" fillId="3" borderId="1" xfId="7" applyNumberFormat="1" applyFont="1" applyAlignment="1">
      <alignment wrapText="1"/>
    </xf>
    <xf numFmtId="178"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6" fillId="2" borderId="1" xfId="1" applyNumberFormat="1"/>
    <xf numFmtId="0" fontId="7" fillId="6" borderId="1" xfId="6"/>
    <xf numFmtId="0" fontId="12" fillId="5" borderId="1" xfId="4" applyNumberFormat="1" applyFont="1" applyAlignment="1">
      <alignment wrapText="1"/>
    </xf>
    <xf numFmtId="0" fontId="7" fillId="6" borderId="1" xfId="6" applyNumberFormat="1"/>
    <xf numFmtId="0" fontId="6"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7" fillId="3" borderId="10" xfId="7" applyNumberFormat="1" applyFont="1" applyBorder="1"/>
    <xf numFmtId="0" fontId="6" fillId="2" borderId="8" xfId="1" applyNumberFormat="1" applyBorder="1"/>
    <xf numFmtId="0" fontId="6" fillId="2" borderId="10" xfId="1" applyNumberFormat="1" applyBorder="1"/>
    <xf numFmtId="0" fontId="6" fillId="4" borderId="8" xfId="5" applyNumberFormat="1" applyBorder="1"/>
    <xf numFmtId="0" fontId="6" fillId="4" borderId="9" xfId="5" applyNumberFormat="1" applyBorder="1"/>
    <xf numFmtId="0" fontId="0" fillId="3" borderId="1" xfId="7" applyNumberFormat="1" applyFont="1"/>
    <xf numFmtId="4" fontId="12" fillId="9" borderId="5" xfId="0" applyNumberFormat="1" applyFont="1" applyFill="1" applyBorder="1"/>
    <xf numFmtId="0" fontId="12" fillId="9" borderId="6" xfId="0" applyNumberFormat="1" applyFont="1" applyFill="1" applyBorder="1"/>
    <xf numFmtId="0" fontId="12" fillId="9" borderId="5" xfId="0" applyNumberFormat="1" applyFont="1" applyFill="1" applyBorder="1"/>
    <xf numFmtId="1" fontId="0" fillId="5" borderId="1" xfId="4" applyNumberFormat="1" applyFont="1"/>
    <xf numFmtId="0" fontId="15" fillId="5" borderId="1" xfId="4" applyNumberFormat="1" applyFont="1" applyAlignment="1">
      <alignment wrapText="1"/>
    </xf>
    <xf numFmtId="0" fontId="0" fillId="2" borderId="1" xfId="1" applyNumberFormat="1" applyFont="1"/>
    <xf numFmtId="0" fontId="15" fillId="2" borderId="1" xfId="1" applyNumberFormat="1" applyFont="1" applyAlignment="1">
      <alignment wrapText="1"/>
    </xf>
    <xf numFmtId="176" fontId="0" fillId="5" borderId="1" xfId="4" applyNumberFormat="1" applyFont="1"/>
    <xf numFmtId="176" fontId="0" fillId="3" borderId="1" xfId="7" applyNumberFormat="1" applyFont="1"/>
    <xf numFmtId="177" fontId="0" fillId="3" borderId="1" xfId="7" applyNumberFormat="1" applyFont="1"/>
    <xf numFmtId="178" fontId="0" fillId="3" borderId="1" xfId="7" applyNumberFormat="1" applyFont="1"/>
    <xf numFmtId="1" fontId="15"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76" fontId="0" fillId="5" borderId="11" xfId="4" applyNumberFormat="1" applyFont="1" applyBorder="1"/>
    <xf numFmtId="1" fontId="0" fillId="5" borderId="11" xfId="4" applyNumberFormat="1" applyFont="1" applyBorder="1"/>
    <xf numFmtId="49" fontId="7" fillId="6" borderId="11" xfId="6" applyNumberFormat="1" applyBorder="1"/>
    <xf numFmtId="0" fontId="7" fillId="6" borderId="11" xfId="6" applyNumberFormat="1" applyBorder="1"/>
    <xf numFmtId="176" fontId="0" fillId="3" borderId="11" xfId="7" applyNumberFormat="1" applyFont="1" applyBorder="1"/>
    <xf numFmtId="177" fontId="0" fillId="3" borderId="11" xfId="7" applyNumberFormat="1" applyFont="1" applyBorder="1"/>
    <xf numFmtId="0" fontId="0" fillId="3" borderId="11" xfId="7" applyNumberFormat="1" applyFont="1" applyBorder="1"/>
    <xf numFmtId="178" fontId="0" fillId="3" borderId="11" xfId="7" applyNumberFormat="1" applyFont="1" applyBorder="1"/>
    <xf numFmtId="1" fontId="15" fillId="4" borderId="11" xfId="5" applyNumberFormat="1" applyFont="1" applyBorder="1" applyAlignment="1"/>
    <xf numFmtId="179" fontId="6" fillId="4" borderId="11" xfId="5" applyNumberFormat="1" applyBorder="1" applyAlignment="1"/>
    <xf numFmtId="0" fontId="0" fillId="2" borderId="11" xfId="1" applyNumberFormat="1" applyFont="1" applyBorder="1"/>
    <xf numFmtId="0" fontId="0" fillId="0" borderId="0" xfId="2" applyNumberFormat="1" applyFont="1" applyBorder="1"/>
    <xf numFmtId="0" fontId="6" fillId="5" borderId="1" xfId="8" applyNumberFormat="1" applyAlignment="1"/>
    <xf numFmtId="0" fontId="0" fillId="0" borderId="0" xfId="0" applyAlignment="1">
      <alignment vertical="center"/>
    </xf>
    <xf numFmtId="49" fontId="0" fillId="0" borderId="0" xfId="3" applyNumberFormat="1" applyFont="1" applyBorder="1" applyAlignment="1">
      <alignment wrapText="1"/>
    </xf>
    <xf numFmtId="0" fontId="0" fillId="5" borderId="11" xfId="4" applyNumberFormat="1" applyFont="1" applyBorder="1" applyAlignment="1">
      <alignment wrapText="1"/>
    </xf>
    <xf numFmtId="176" fontId="0" fillId="5" borderId="11" xfId="4" applyNumberFormat="1" applyFont="1" applyBorder="1" applyAlignment="1">
      <alignment wrapText="1"/>
    </xf>
    <xf numFmtId="0" fontId="15" fillId="5" borderId="11" xfId="4" applyNumberFormat="1" applyFont="1" applyBorder="1" applyAlignment="1">
      <alignment wrapText="1"/>
    </xf>
    <xf numFmtId="1" fontId="0" fillId="5" borderId="11" xfId="4" applyNumberFormat="1" applyFont="1" applyBorder="1" applyAlignment="1">
      <alignment wrapText="1"/>
    </xf>
    <xf numFmtId="49" fontId="7" fillId="6" borderId="11" xfId="6" applyNumberFormat="1" applyBorder="1" applyAlignment="1">
      <alignment wrapText="1"/>
    </xf>
    <xf numFmtId="0" fontId="7" fillId="6" borderId="11" xfId="6" applyNumberFormat="1" applyBorder="1" applyAlignment="1">
      <alignment wrapText="1"/>
    </xf>
    <xf numFmtId="0" fontId="6" fillId="4" borderId="11" xfId="5" applyNumberFormat="1" applyBorder="1" applyAlignment="1">
      <alignment wrapText="1"/>
    </xf>
    <xf numFmtId="0" fontId="15" fillId="2" borderId="11" xfId="1" applyNumberFormat="1" applyFont="1" applyBorder="1" applyAlignment="1">
      <alignment wrapText="1"/>
    </xf>
    <xf numFmtId="0" fontId="0" fillId="0" borderId="0" xfId="2" applyNumberFormat="1" applyFont="1" applyBorder="1" applyAlignment="1">
      <alignment wrapText="1"/>
    </xf>
    <xf numFmtId="1" fontId="15" fillId="4" borderId="1" xfId="5" applyNumberFormat="1" applyFont="1" applyBorder="1" applyAlignment="1"/>
    <xf numFmtId="179" fontId="6" fillId="4" borderId="1" xfId="5" applyNumberFormat="1" applyBorder="1" applyAlignment="1"/>
    <xf numFmtId="0" fontId="1" fillId="0" borderId="0" xfId="9">
      <alignment vertical="center"/>
    </xf>
    <xf numFmtId="9" fontId="1" fillId="0" borderId="0" xfId="9" applyNumberFormat="1">
      <alignment vertical="center"/>
    </xf>
    <xf numFmtId="0" fontId="0" fillId="5" borderId="1" xfId="4" applyNumberFormat="1" applyFont="1" applyBorder="1"/>
    <xf numFmtId="176" fontId="0" fillId="5" borderId="1" xfId="4" applyNumberFormat="1" applyFont="1" applyBorder="1"/>
    <xf numFmtId="1" fontId="0" fillId="5" borderId="1" xfId="4" applyNumberFormat="1" applyFont="1" applyBorder="1"/>
    <xf numFmtId="49" fontId="7" fillId="6" borderId="1" xfId="6" applyNumberFormat="1" applyBorder="1"/>
    <xf numFmtId="0" fontId="7" fillId="6" borderId="1" xfId="6" applyNumberFormat="1" applyBorder="1"/>
    <xf numFmtId="176" fontId="0" fillId="3" borderId="1" xfId="7" applyNumberFormat="1" applyFont="1" applyBorder="1"/>
    <xf numFmtId="177" fontId="0" fillId="3" borderId="1" xfId="7" applyNumberFormat="1" applyFont="1" applyBorder="1"/>
    <xf numFmtId="0" fontId="0" fillId="3" borderId="1" xfId="7" applyNumberFormat="1" applyFont="1" applyBorder="1"/>
    <xf numFmtId="178" fontId="0" fillId="3" borderId="1" xfId="7" applyNumberFormat="1" applyFont="1" applyBorder="1"/>
    <xf numFmtId="0" fontId="0" fillId="2" borderId="1" xfId="1" applyNumberFormat="1" applyFont="1" applyBorder="1"/>
  </cellXfs>
  <cellStyles count="10">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표준" xfId="0" builtinId="0"/>
    <cellStyle name="표준 2" xfId="9"/>
  </cellStyles>
  <dxfs count="100">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numFmt numFmtId="0" formatCode="General"/>
    </dxf>
    <dxf>
      <numFmt numFmtId="30" formatCode="@"/>
    </dxf>
    <dxf>
      <numFmt numFmtId="30" formatCode="@"/>
    </dxf>
    <dxf>
      <numFmt numFmtId="30" formatCode="@"/>
    </dxf>
    <dxf>
      <numFmt numFmtId="30" formatCode="@"/>
    </dxf>
    <dxf>
      <numFmt numFmtId="179" formatCode="0.000"/>
    </dxf>
    <dxf>
      <numFmt numFmtId="179"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179" formatCode="0.000"/>
      <alignment horizontal="general" vertical="bottom" textRotation="0" wrapText="0" relativeIndent="0" justifyLastLine="0" shrinkToFit="0" readingOrder="0"/>
      <border outline="0">
        <left style="thin">
          <color theme="0"/>
        </left>
      </border>
    </dxf>
    <dxf>
      <numFmt numFmtId="179" formatCode="0.000"/>
      <alignment horizontal="general" vertical="bottom" textRotation="0" wrapText="0" indent="0" justifyLastLine="0" shrinkToFit="0" readingOrder="0"/>
    </dxf>
    <dxf>
      <numFmt numFmtId="179" formatCode="0.000"/>
      <alignment horizontal="general" vertical="bottom" textRotation="0" wrapText="0" indent="0" justifyLastLine="0" shrinkToFit="0" readingOrder="0"/>
      <border outline="0">
        <left style="thin">
          <color theme="0"/>
        </left>
        <right style="thin">
          <color theme="0"/>
        </right>
      </border>
    </dxf>
    <dxf>
      <numFmt numFmtId="179" formatCode="0.000"/>
      <alignment horizontal="general" vertical="bottom" textRotation="0" wrapText="0" indent="0" justifyLastLine="0" shrinkToFit="0" readingOrder="0"/>
    </dxf>
    <dxf>
      <numFmt numFmtId="179" formatCode="0.000"/>
      <alignment horizontal="general" vertical="bottom" textRotation="0" wrapText="0" indent="0" justifyLastLine="0" shrinkToFit="0" readingOrder="0"/>
      <border outline="0">
        <right style="thin">
          <color theme="0"/>
        </right>
      </border>
    </dxf>
    <dxf>
      <numFmt numFmtId="179"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border outline="0">
        <right style="thin">
          <color theme="0"/>
        </right>
      </border>
    </dxf>
    <dxf>
      <numFmt numFmtId="178" formatCode="#,##0.000"/>
    </dxf>
    <dxf>
      <numFmt numFmtId="178" formatCode="#,##0.000"/>
    </dxf>
    <dxf>
      <numFmt numFmtId="0" formatCode="General"/>
    </dxf>
    <dxf>
      <numFmt numFmtId="177" formatCode="#,##0.0"/>
    </dxf>
    <dxf>
      <numFmt numFmtId="177" formatCode="#,##0.0"/>
    </dxf>
    <dxf>
      <numFmt numFmtId="176"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76"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76"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9"/>
      <tableStyleElement type="headerRow" dxfId="98"/>
    </tableStyle>
    <tableStyle name="NodeXL Table" pivot="0" count="1">
      <tableStyleElement type="headerRow" dxfId="9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8C76-4BE9-8C5E-4CD98E2554B9}"/>
            </c:ext>
          </c:extLst>
        </c:ser>
        <c:dLbls>
          <c:showLegendKey val="0"/>
          <c:showVal val="0"/>
          <c:showCatName val="0"/>
          <c:showSerName val="0"/>
          <c:showPercent val="0"/>
          <c:showBubbleSize val="0"/>
        </c:dLbls>
        <c:gapWidth val="0"/>
        <c:axId val="-1073676496"/>
        <c:axId val="-1073671056"/>
      </c:barChart>
      <c:catAx>
        <c:axId val="-107367649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73671056"/>
        <c:crosses val="autoZero"/>
        <c:auto val="1"/>
        <c:lblAlgn val="ctr"/>
        <c:lblOffset val="100"/>
        <c:noMultiLvlLbl val="0"/>
      </c:catAx>
      <c:valAx>
        <c:axId val="-10736710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71</c:v>
                </c:pt>
              </c:strCache>
            </c:strRef>
          </c:tx>
          <c:spPr>
            <a:solidFill>
              <a:schemeClr val="accent1"/>
            </a:solidFill>
          </c:spPr>
          <c:invertIfNegative val="0"/>
          <c:cat>
            <c:numRef>
              <c:f>'Overall Metrics'!$F$2:$F$57</c:f>
              <c:numCache>
                <c:formatCode>#,##0.00</c:formatCode>
                <c:ptCount val="56"/>
                <c:pt idx="0">
                  <c:v>0</c:v>
                </c:pt>
                <c:pt idx="1">
                  <c:v>0.43636363636363634</c:v>
                </c:pt>
                <c:pt idx="2">
                  <c:v>0.87272727272727268</c:v>
                </c:pt>
                <c:pt idx="3">
                  <c:v>1.3090909090909091</c:v>
                </c:pt>
                <c:pt idx="4">
                  <c:v>1.7454545454545454</c:v>
                </c:pt>
                <c:pt idx="5">
                  <c:v>2.1818181818181817</c:v>
                </c:pt>
                <c:pt idx="6">
                  <c:v>2.6181818181818182</c:v>
                </c:pt>
                <c:pt idx="7">
                  <c:v>3.0545454545454547</c:v>
                </c:pt>
                <c:pt idx="8">
                  <c:v>3.4909090909090912</c:v>
                </c:pt>
                <c:pt idx="9">
                  <c:v>3.9272727272727277</c:v>
                </c:pt>
                <c:pt idx="10">
                  <c:v>4.3636363636363642</c:v>
                </c:pt>
                <c:pt idx="11">
                  <c:v>4.8000000000000007</c:v>
                </c:pt>
                <c:pt idx="12">
                  <c:v>5.2363636363636372</c:v>
                </c:pt>
                <c:pt idx="13">
                  <c:v>5.6727272727272737</c:v>
                </c:pt>
                <c:pt idx="14">
                  <c:v>6.1090909090909102</c:v>
                </c:pt>
                <c:pt idx="15">
                  <c:v>6.5454545454545467</c:v>
                </c:pt>
                <c:pt idx="16">
                  <c:v>6.9818181818181833</c:v>
                </c:pt>
                <c:pt idx="17">
                  <c:v>7.4181818181818198</c:v>
                </c:pt>
                <c:pt idx="18">
                  <c:v>7.8545454545454563</c:v>
                </c:pt>
                <c:pt idx="19">
                  <c:v>8.2909090909090928</c:v>
                </c:pt>
                <c:pt idx="20">
                  <c:v>8.7272727272727284</c:v>
                </c:pt>
                <c:pt idx="21">
                  <c:v>9.163636363636364</c:v>
                </c:pt>
                <c:pt idx="22">
                  <c:v>9.6</c:v>
                </c:pt>
                <c:pt idx="23">
                  <c:v>10.036363636363635</c:v>
                </c:pt>
                <c:pt idx="24">
                  <c:v>10.472727272727271</c:v>
                </c:pt>
                <c:pt idx="26">
                  <c:v>10.909090909090907</c:v>
                </c:pt>
                <c:pt idx="38">
                  <c:v>11.345454545454542</c:v>
                </c:pt>
                <c:pt idx="39">
                  <c:v>11.781818181818178</c:v>
                </c:pt>
                <c:pt idx="40">
                  <c:v>12.218181818181813</c:v>
                </c:pt>
                <c:pt idx="41">
                  <c:v>12.654545454545449</c:v>
                </c:pt>
                <c:pt idx="42">
                  <c:v>13.090909090909085</c:v>
                </c:pt>
                <c:pt idx="43">
                  <c:v>13.52727272727272</c:v>
                </c:pt>
                <c:pt idx="44">
                  <c:v>13.963636363636356</c:v>
                </c:pt>
                <c:pt idx="45">
                  <c:v>14.399999999999991</c:v>
                </c:pt>
                <c:pt idx="46">
                  <c:v>14.836363636363627</c:v>
                </c:pt>
                <c:pt idx="47">
                  <c:v>15.272727272727263</c:v>
                </c:pt>
                <c:pt idx="48">
                  <c:v>15.709090909090898</c:v>
                </c:pt>
                <c:pt idx="49">
                  <c:v>16.145454545454534</c:v>
                </c:pt>
                <c:pt idx="50">
                  <c:v>16.581818181818171</c:v>
                </c:pt>
                <c:pt idx="51">
                  <c:v>17.018181818181809</c:v>
                </c:pt>
                <c:pt idx="52">
                  <c:v>17.454545454545446</c:v>
                </c:pt>
                <c:pt idx="53">
                  <c:v>17.890909090909084</c:v>
                </c:pt>
                <c:pt idx="54">
                  <c:v>18.327272727272721</c:v>
                </c:pt>
                <c:pt idx="55">
                  <c:v>24</c:v>
                </c:pt>
              </c:numCache>
            </c:numRef>
          </c:cat>
          <c:val>
            <c:numRef>
              <c:f>'Overall Metrics'!$G$2:$G$57</c:f>
              <c:numCache>
                <c:formatCode>General</c:formatCode>
                <c:ptCount val="56"/>
                <c:pt idx="0">
                  <c:v>71</c:v>
                </c:pt>
                <c:pt idx="1">
                  <c:v>0</c:v>
                </c:pt>
                <c:pt idx="2">
                  <c:v>192</c:v>
                </c:pt>
                <c:pt idx="3">
                  <c:v>0</c:v>
                </c:pt>
                <c:pt idx="4">
                  <c:v>99</c:v>
                </c:pt>
                <c:pt idx="5">
                  <c:v>0</c:v>
                </c:pt>
                <c:pt idx="6">
                  <c:v>64</c:v>
                </c:pt>
                <c:pt idx="7">
                  <c:v>0</c:v>
                </c:pt>
                <c:pt idx="8">
                  <c:v>0</c:v>
                </c:pt>
                <c:pt idx="9">
                  <c:v>57</c:v>
                </c:pt>
                <c:pt idx="10">
                  <c:v>0</c:v>
                </c:pt>
                <c:pt idx="11">
                  <c:v>26</c:v>
                </c:pt>
                <c:pt idx="12">
                  <c:v>0</c:v>
                </c:pt>
                <c:pt idx="13">
                  <c:v>20</c:v>
                </c:pt>
                <c:pt idx="14">
                  <c:v>0</c:v>
                </c:pt>
                <c:pt idx="15">
                  <c:v>0</c:v>
                </c:pt>
                <c:pt idx="16">
                  <c:v>12</c:v>
                </c:pt>
                <c:pt idx="17">
                  <c:v>0</c:v>
                </c:pt>
                <c:pt idx="18">
                  <c:v>12</c:v>
                </c:pt>
                <c:pt idx="19">
                  <c:v>0</c:v>
                </c:pt>
                <c:pt idx="20">
                  <c:v>13</c:v>
                </c:pt>
                <c:pt idx="21">
                  <c:v>0</c:v>
                </c:pt>
                <c:pt idx="22">
                  <c:v>10</c:v>
                </c:pt>
                <c:pt idx="23">
                  <c:v>0</c:v>
                </c:pt>
                <c:pt idx="24">
                  <c:v>0</c:v>
                </c:pt>
                <c:pt idx="25">
                  <c:v>-12</c:v>
                </c:pt>
                <c:pt idx="26">
                  <c:v>3</c:v>
                </c:pt>
                <c:pt idx="27">
                  <c:v>0</c:v>
                </c:pt>
                <c:pt idx="28">
                  <c:v>0</c:v>
                </c:pt>
                <c:pt idx="29">
                  <c:v>0</c:v>
                </c:pt>
                <c:pt idx="30">
                  <c:v>0</c:v>
                </c:pt>
                <c:pt idx="31">
                  <c:v>0</c:v>
                </c:pt>
                <c:pt idx="32">
                  <c:v>0</c:v>
                </c:pt>
                <c:pt idx="33">
                  <c:v>0</c:v>
                </c:pt>
                <c:pt idx="34">
                  <c:v>0</c:v>
                </c:pt>
                <c:pt idx="35">
                  <c:v>0</c:v>
                </c:pt>
                <c:pt idx="36">
                  <c:v>-9</c:v>
                </c:pt>
                <c:pt idx="37">
                  <c:v>-9</c:v>
                </c:pt>
                <c:pt idx="38">
                  <c:v>0</c:v>
                </c:pt>
                <c:pt idx="39">
                  <c:v>6</c:v>
                </c:pt>
                <c:pt idx="40">
                  <c:v>0</c:v>
                </c:pt>
                <c:pt idx="41">
                  <c:v>1</c:v>
                </c:pt>
                <c:pt idx="42">
                  <c:v>0</c:v>
                </c:pt>
                <c:pt idx="43">
                  <c:v>0</c:v>
                </c:pt>
                <c:pt idx="44">
                  <c:v>0</c:v>
                </c:pt>
                <c:pt idx="45">
                  <c:v>0</c:v>
                </c:pt>
                <c:pt idx="46">
                  <c:v>1</c:v>
                </c:pt>
                <c:pt idx="47">
                  <c:v>0</c:v>
                </c:pt>
                <c:pt idx="48">
                  <c:v>0</c:v>
                </c:pt>
                <c:pt idx="49">
                  <c:v>0</c:v>
                </c:pt>
                <c:pt idx="50">
                  <c:v>0</c:v>
                </c:pt>
                <c:pt idx="51">
                  <c:v>0</c:v>
                </c:pt>
                <c:pt idx="52">
                  <c:v>0</c:v>
                </c:pt>
                <c:pt idx="53">
                  <c:v>0</c:v>
                </c:pt>
                <c:pt idx="54">
                  <c:v>0</c:v>
                </c:pt>
                <c:pt idx="55">
                  <c:v>1</c:v>
                </c:pt>
              </c:numCache>
            </c:numRef>
          </c:val>
          <c:extLst>
            <c:ext xmlns:c16="http://schemas.microsoft.com/office/drawing/2014/chart" uri="{C3380CC4-5D6E-409C-BE32-E72D297353CC}">
              <c16:uniqueId val="{00000000-3268-45EF-827B-775D0C349DCF}"/>
            </c:ext>
          </c:extLst>
        </c:ser>
        <c:dLbls>
          <c:showLegendKey val="0"/>
          <c:showVal val="0"/>
          <c:showCatName val="0"/>
          <c:showSerName val="0"/>
          <c:showPercent val="0"/>
          <c:showBubbleSize val="0"/>
        </c:dLbls>
        <c:gapWidth val="0"/>
        <c:axId val="-1073669424"/>
        <c:axId val="-1073668336"/>
      </c:barChart>
      <c:catAx>
        <c:axId val="-10736694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73668336"/>
        <c:crosses val="autoZero"/>
        <c:auto val="1"/>
        <c:lblAlgn val="ctr"/>
        <c:lblOffset val="100"/>
        <c:noMultiLvlLbl val="0"/>
      </c:catAx>
      <c:valAx>
        <c:axId val="-10736683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11</c:v>
                </c:pt>
              </c:strCache>
            </c:strRef>
          </c:tx>
          <c:spPr>
            <a:solidFill>
              <a:schemeClr val="accent1"/>
            </a:solidFill>
          </c:spPr>
          <c:invertIfNegative val="0"/>
          <c:cat>
            <c:numRef>
              <c:f>'Overall Metrics'!$H$2:$H$57</c:f>
              <c:numCache>
                <c:formatCode>#,##0.00</c:formatCode>
                <c:ptCount val="56"/>
                <c:pt idx="0">
                  <c:v>0</c:v>
                </c:pt>
                <c:pt idx="1">
                  <c:v>0.18181818181818182</c:v>
                </c:pt>
                <c:pt idx="2">
                  <c:v>0.36363636363636365</c:v>
                </c:pt>
                <c:pt idx="3">
                  <c:v>0.54545454545454541</c:v>
                </c:pt>
                <c:pt idx="4">
                  <c:v>0.72727272727272729</c:v>
                </c:pt>
                <c:pt idx="5">
                  <c:v>0.90909090909090917</c:v>
                </c:pt>
                <c:pt idx="6">
                  <c:v>1.0909090909090911</c:v>
                </c:pt>
                <c:pt idx="7">
                  <c:v>1.2727272727272729</c:v>
                </c:pt>
                <c:pt idx="8">
                  <c:v>1.4545454545454548</c:v>
                </c:pt>
                <c:pt idx="9">
                  <c:v>1.6363636363636367</c:v>
                </c:pt>
                <c:pt idx="10">
                  <c:v>1.8181818181818186</c:v>
                </c:pt>
                <c:pt idx="11">
                  <c:v>2.0000000000000004</c:v>
                </c:pt>
                <c:pt idx="12">
                  <c:v>2.1818181818181821</c:v>
                </c:pt>
                <c:pt idx="13">
                  <c:v>2.3636363636363638</c:v>
                </c:pt>
                <c:pt idx="14">
                  <c:v>2.5454545454545454</c:v>
                </c:pt>
                <c:pt idx="15">
                  <c:v>2.7272727272727271</c:v>
                </c:pt>
                <c:pt idx="16">
                  <c:v>2.9090909090909087</c:v>
                </c:pt>
                <c:pt idx="17">
                  <c:v>3.0909090909090904</c:v>
                </c:pt>
                <c:pt idx="18">
                  <c:v>3.272727272727272</c:v>
                </c:pt>
                <c:pt idx="19">
                  <c:v>3.4545454545454537</c:v>
                </c:pt>
                <c:pt idx="20">
                  <c:v>3.6363636363636354</c:v>
                </c:pt>
                <c:pt idx="21">
                  <c:v>3.818181818181817</c:v>
                </c:pt>
                <c:pt idx="22">
                  <c:v>3.9999999999999987</c:v>
                </c:pt>
                <c:pt idx="23">
                  <c:v>4.1818181818181808</c:v>
                </c:pt>
                <c:pt idx="24">
                  <c:v>4.3636363636363624</c:v>
                </c:pt>
                <c:pt idx="26">
                  <c:v>4.5454545454545441</c:v>
                </c:pt>
                <c:pt idx="38">
                  <c:v>4.7272727272727257</c:v>
                </c:pt>
                <c:pt idx="39">
                  <c:v>4.9090909090909074</c:v>
                </c:pt>
                <c:pt idx="40">
                  <c:v>5.0909090909090891</c:v>
                </c:pt>
                <c:pt idx="41">
                  <c:v>5.2727272727272707</c:v>
                </c:pt>
                <c:pt idx="42">
                  <c:v>5.4545454545454524</c:v>
                </c:pt>
                <c:pt idx="43">
                  <c:v>5.636363636363634</c:v>
                </c:pt>
                <c:pt idx="44">
                  <c:v>5.8181818181818157</c:v>
                </c:pt>
                <c:pt idx="45">
                  <c:v>5.9999999999999973</c:v>
                </c:pt>
                <c:pt idx="46">
                  <c:v>6.181818181818179</c:v>
                </c:pt>
                <c:pt idx="47">
                  <c:v>6.3636363636363606</c:v>
                </c:pt>
                <c:pt idx="48">
                  <c:v>6.5454545454545423</c:v>
                </c:pt>
                <c:pt idx="49">
                  <c:v>6.727272727272724</c:v>
                </c:pt>
                <c:pt idx="50">
                  <c:v>6.9090909090909056</c:v>
                </c:pt>
                <c:pt idx="51">
                  <c:v>7.0909090909090873</c:v>
                </c:pt>
                <c:pt idx="52">
                  <c:v>7.2727272727272689</c:v>
                </c:pt>
                <c:pt idx="53">
                  <c:v>7.4545454545454506</c:v>
                </c:pt>
                <c:pt idx="54">
                  <c:v>7.6363636363636322</c:v>
                </c:pt>
                <c:pt idx="55">
                  <c:v>10</c:v>
                </c:pt>
              </c:numCache>
            </c:numRef>
          </c:cat>
          <c:val>
            <c:numRef>
              <c:f>'Overall Metrics'!$I$2:$I$57</c:f>
              <c:numCache>
                <c:formatCode>General</c:formatCode>
                <c:ptCount val="56"/>
                <c:pt idx="0">
                  <c:v>11</c:v>
                </c:pt>
                <c:pt idx="1">
                  <c:v>0</c:v>
                </c:pt>
                <c:pt idx="2">
                  <c:v>0</c:v>
                </c:pt>
                <c:pt idx="3">
                  <c:v>0</c:v>
                </c:pt>
                <c:pt idx="4">
                  <c:v>0</c:v>
                </c:pt>
                <c:pt idx="5">
                  <c:v>226</c:v>
                </c:pt>
                <c:pt idx="6">
                  <c:v>0</c:v>
                </c:pt>
                <c:pt idx="7">
                  <c:v>0</c:v>
                </c:pt>
                <c:pt idx="8">
                  <c:v>0</c:v>
                </c:pt>
                <c:pt idx="9">
                  <c:v>0</c:v>
                </c:pt>
                <c:pt idx="10">
                  <c:v>0</c:v>
                </c:pt>
                <c:pt idx="11">
                  <c:v>120</c:v>
                </c:pt>
                <c:pt idx="12">
                  <c:v>0</c:v>
                </c:pt>
                <c:pt idx="13">
                  <c:v>0</c:v>
                </c:pt>
                <c:pt idx="14">
                  <c:v>0</c:v>
                </c:pt>
                <c:pt idx="15">
                  <c:v>0</c:v>
                </c:pt>
                <c:pt idx="16">
                  <c:v>80</c:v>
                </c:pt>
                <c:pt idx="17">
                  <c:v>0</c:v>
                </c:pt>
                <c:pt idx="18">
                  <c:v>0</c:v>
                </c:pt>
                <c:pt idx="19">
                  <c:v>0</c:v>
                </c:pt>
                <c:pt idx="20">
                  <c:v>0</c:v>
                </c:pt>
                <c:pt idx="21">
                  <c:v>0</c:v>
                </c:pt>
                <c:pt idx="22">
                  <c:v>52</c:v>
                </c:pt>
                <c:pt idx="23">
                  <c:v>0</c:v>
                </c:pt>
                <c:pt idx="24">
                  <c:v>0</c:v>
                </c:pt>
                <c:pt idx="25">
                  <c:v>-99</c:v>
                </c:pt>
                <c:pt idx="26">
                  <c:v>0</c:v>
                </c:pt>
                <c:pt idx="27">
                  <c:v>0</c:v>
                </c:pt>
                <c:pt idx="28">
                  <c:v>0</c:v>
                </c:pt>
                <c:pt idx="29">
                  <c:v>0</c:v>
                </c:pt>
                <c:pt idx="30">
                  <c:v>0</c:v>
                </c:pt>
                <c:pt idx="31">
                  <c:v>0</c:v>
                </c:pt>
                <c:pt idx="32">
                  <c:v>0</c:v>
                </c:pt>
                <c:pt idx="33">
                  <c:v>0</c:v>
                </c:pt>
                <c:pt idx="34">
                  <c:v>0</c:v>
                </c:pt>
                <c:pt idx="35">
                  <c:v>0</c:v>
                </c:pt>
                <c:pt idx="36">
                  <c:v>-99</c:v>
                </c:pt>
                <c:pt idx="37">
                  <c:v>-99</c:v>
                </c:pt>
                <c:pt idx="38">
                  <c:v>0</c:v>
                </c:pt>
                <c:pt idx="39">
                  <c:v>27</c:v>
                </c:pt>
                <c:pt idx="40">
                  <c:v>0</c:v>
                </c:pt>
                <c:pt idx="41">
                  <c:v>0</c:v>
                </c:pt>
                <c:pt idx="42">
                  <c:v>0</c:v>
                </c:pt>
                <c:pt idx="43">
                  <c:v>0</c:v>
                </c:pt>
                <c:pt idx="44">
                  <c:v>0</c:v>
                </c:pt>
                <c:pt idx="45">
                  <c:v>13</c:v>
                </c:pt>
                <c:pt idx="46">
                  <c:v>0</c:v>
                </c:pt>
                <c:pt idx="47">
                  <c:v>0</c:v>
                </c:pt>
                <c:pt idx="48">
                  <c:v>0</c:v>
                </c:pt>
                <c:pt idx="49">
                  <c:v>0</c:v>
                </c:pt>
                <c:pt idx="50">
                  <c:v>16</c:v>
                </c:pt>
                <c:pt idx="51">
                  <c:v>0</c:v>
                </c:pt>
                <c:pt idx="52">
                  <c:v>0</c:v>
                </c:pt>
                <c:pt idx="53">
                  <c:v>0</c:v>
                </c:pt>
                <c:pt idx="54">
                  <c:v>35</c:v>
                </c:pt>
                <c:pt idx="55">
                  <c:v>8</c:v>
                </c:pt>
              </c:numCache>
            </c:numRef>
          </c:val>
          <c:extLst>
            <c:ext xmlns:c16="http://schemas.microsoft.com/office/drawing/2014/chart" uri="{C3380CC4-5D6E-409C-BE32-E72D297353CC}">
              <c16:uniqueId val="{00000000-A3A1-4D44-B262-1C7A1AB3BFBB}"/>
            </c:ext>
          </c:extLst>
        </c:ser>
        <c:dLbls>
          <c:showLegendKey val="0"/>
          <c:showVal val="0"/>
          <c:showCatName val="0"/>
          <c:showSerName val="0"/>
          <c:showPercent val="0"/>
          <c:showBubbleSize val="0"/>
        </c:dLbls>
        <c:gapWidth val="0"/>
        <c:axId val="-1073666160"/>
        <c:axId val="-1073665616"/>
      </c:barChart>
      <c:catAx>
        <c:axId val="-10736661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73665616"/>
        <c:crosses val="autoZero"/>
        <c:auto val="1"/>
        <c:lblAlgn val="ctr"/>
        <c:lblOffset val="100"/>
        <c:noMultiLvlLbl val="0"/>
      </c:catAx>
      <c:valAx>
        <c:axId val="-1073665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6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437</c:v>
                </c:pt>
              </c:strCache>
            </c:strRef>
          </c:tx>
          <c:spPr>
            <a:solidFill>
              <a:schemeClr val="accent1"/>
            </a:solidFill>
          </c:spPr>
          <c:invertIfNegative val="0"/>
          <c:cat>
            <c:numRef>
              <c:f>'Overall Metrics'!$J$2:$J$57</c:f>
              <c:numCache>
                <c:formatCode>#,##0.00</c:formatCode>
                <c:ptCount val="56"/>
                <c:pt idx="0">
                  <c:v>0</c:v>
                </c:pt>
                <c:pt idx="1">
                  <c:v>930.03801843636359</c:v>
                </c:pt>
                <c:pt idx="2">
                  <c:v>1860.0760368727272</c:v>
                </c:pt>
                <c:pt idx="3">
                  <c:v>2790.1140553090909</c:v>
                </c:pt>
                <c:pt idx="4">
                  <c:v>3720.1520737454543</c:v>
                </c:pt>
                <c:pt idx="5">
                  <c:v>4650.1900921818178</c:v>
                </c:pt>
                <c:pt idx="6">
                  <c:v>5580.2281106181817</c:v>
                </c:pt>
                <c:pt idx="7">
                  <c:v>6510.2661290545457</c:v>
                </c:pt>
                <c:pt idx="8">
                  <c:v>7440.3041474909096</c:v>
                </c:pt>
                <c:pt idx="9">
                  <c:v>8370.3421659272735</c:v>
                </c:pt>
                <c:pt idx="10">
                  <c:v>9300.3801843636375</c:v>
                </c:pt>
                <c:pt idx="11">
                  <c:v>10230.418202800001</c:v>
                </c:pt>
                <c:pt idx="12">
                  <c:v>11160.456221236365</c:v>
                </c:pt>
                <c:pt idx="13">
                  <c:v>12090.494239672729</c:v>
                </c:pt>
                <c:pt idx="14">
                  <c:v>13020.532258109093</c:v>
                </c:pt>
                <c:pt idx="15">
                  <c:v>13950.570276545457</c:v>
                </c:pt>
                <c:pt idx="16">
                  <c:v>14880.608294981821</c:v>
                </c:pt>
                <c:pt idx="17">
                  <c:v>15810.646313418185</c:v>
                </c:pt>
                <c:pt idx="18">
                  <c:v>16740.684331854547</c:v>
                </c:pt>
                <c:pt idx="19">
                  <c:v>17670.722350290911</c:v>
                </c:pt>
                <c:pt idx="20">
                  <c:v>18600.760368727275</c:v>
                </c:pt>
                <c:pt idx="21">
                  <c:v>19530.798387163639</c:v>
                </c:pt>
                <c:pt idx="22">
                  <c:v>20460.836405600003</c:v>
                </c:pt>
                <c:pt idx="23">
                  <c:v>21390.874424036367</c:v>
                </c:pt>
                <c:pt idx="24">
                  <c:v>22320.912442472731</c:v>
                </c:pt>
                <c:pt idx="26">
                  <c:v>23250.950460909095</c:v>
                </c:pt>
                <c:pt idx="38">
                  <c:v>24180.988479345458</c:v>
                </c:pt>
                <c:pt idx="39">
                  <c:v>25111.026497781822</c:v>
                </c:pt>
                <c:pt idx="40">
                  <c:v>26041.064516218186</c:v>
                </c:pt>
                <c:pt idx="41">
                  <c:v>26971.10253465455</c:v>
                </c:pt>
                <c:pt idx="42">
                  <c:v>27901.140553090914</c:v>
                </c:pt>
                <c:pt idx="43">
                  <c:v>28831.178571527278</c:v>
                </c:pt>
                <c:pt idx="44">
                  <c:v>29761.216589963642</c:v>
                </c:pt>
                <c:pt idx="45">
                  <c:v>30691.254608400006</c:v>
                </c:pt>
                <c:pt idx="46">
                  <c:v>31621.29262683637</c:v>
                </c:pt>
                <c:pt idx="47">
                  <c:v>32551.330645272734</c:v>
                </c:pt>
                <c:pt idx="48">
                  <c:v>33481.368663709094</c:v>
                </c:pt>
                <c:pt idx="49">
                  <c:v>34411.406682145454</c:v>
                </c:pt>
                <c:pt idx="50">
                  <c:v>35341.444700581815</c:v>
                </c:pt>
                <c:pt idx="51">
                  <c:v>36271.482719018175</c:v>
                </c:pt>
                <c:pt idx="52">
                  <c:v>37201.520737454535</c:v>
                </c:pt>
                <c:pt idx="53">
                  <c:v>38131.558755890896</c:v>
                </c:pt>
                <c:pt idx="54">
                  <c:v>39061.596774327256</c:v>
                </c:pt>
                <c:pt idx="55">
                  <c:v>51152.091013999998</c:v>
                </c:pt>
              </c:numCache>
            </c:numRef>
          </c:cat>
          <c:val>
            <c:numRef>
              <c:f>'Overall Metrics'!$K$2:$K$57</c:f>
              <c:numCache>
                <c:formatCode>General</c:formatCode>
                <c:ptCount val="56"/>
                <c:pt idx="0">
                  <c:v>437</c:v>
                </c:pt>
                <c:pt idx="1">
                  <c:v>46</c:v>
                </c:pt>
                <c:pt idx="2">
                  <c:v>18</c:v>
                </c:pt>
                <c:pt idx="3">
                  <c:v>18</c:v>
                </c:pt>
                <c:pt idx="4">
                  <c:v>12</c:v>
                </c:pt>
                <c:pt idx="5">
                  <c:v>8</c:v>
                </c:pt>
                <c:pt idx="6">
                  <c:v>4</c:v>
                </c:pt>
                <c:pt idx="7">
                  <c:v>9</c:v>
                </c:pt>
                <c:pt idx="8">
                  <c:v>7</c:v>
                </c:pt>
                <c:pt idx="9">
                  <c:v>4</c:v>
                </c:pt>
                <c:pt idx="10">
                  <c:v>3</c:v>
                </c:pt>
                <c:pt idx="11">
                  <c:v>2</c:v>
                </c:pt>
                <c:pt idx="12">
                  <c:v>3</c:v>
                </c:pt>
                <c:pt idx="13">
                  <c:v>0</c:v>
                </c:pt>
                <c:pt idx="14">
                  <c:v>0</c:v>
                </c:pt>
                <c:pt idx="15">
                  <c:v>1</c:v>
                </c:pt>
                <c:pt idx="16">
                  <c:v>1</c:v>
                </c:pt>
                <c:pt idx="17">
                  <c:v>2</c:v>
                </c:pt>
                <c:pt idx="18">
                  <c:v>0</c:v>
                </c:pt>
                <c:pt idx="19">
                  <c:v>0</c:v>
                </c:pt>
                <c:pt idx="20">
                  <c:v>0</c:v>
                </c:pt>
                <c:pt idx="21">
                  <c:v>2</c:v>
                </c:pt>
                <c:pt idx="22">
                  <c:v>2</c:v>
                </c:pt>
                <c:pt idx="23">
                  <c:v>0</c:v>
                </c:pt>
                <c:pt idx="24">
                  <c:v>1</c:v>
                </c:pt>
                <c:pt idx="25">
                  <c:v>-8</c:v>
                </c:pt>
                <c:pt idx="26">
                  <c:v>1</c:v>
                </c:pt>
                <c:pt idx="27">
                  <c:v>0</c:v>
                </c:pt>
                <c:pt idx="28">
                  <c:v>0</c:v>
                </c:pt>
                <c:pt idx="29">
                  <c:v>0</c:v>
                </c:pt>
                <c:pt idx="30">
                  <c:v>0</c:v>
                </c:pt>
                <c:pt idx="31">
                  <c:v>0</c:v>
                </c:pt>
                <c:pt idx="32">
                  <c:v>0</c:v>
                </c:pt>
                <c:pt idx="33">
                  <c:v>0</c:v>
                </c:pt>
                <c:pt idx="34">
                  <c:v>0</c:v>
                </c:pt>
                <c:pt idx="35">
                  <c:v>0</c:v>
                </c:pt>
                <c:pt idx="36">
                  <c:v>-7</c:v>
                </c:pt>
                <c:pt idx="37">
                  <c:v>-7</c:v>
                </c:pt>
                <c:pt idx="38">
                  <c:v>0</c:v>
                </c:pt>
                <c:pt idx="39">
                  <c:v>0</c:v>
                </c:pt>
                <c:pt idx="40">
                  <c:v>0</c:v>
                </c:pt>
                <c:pt idx="41">
                  <c:v>1</c:v>
                </c:pt>
                <c:pt idx="42">
                  <c:v>0</c:v>
                </c:pt>
                <c:pt idx="43">
                  <c:v>0</c:v>
                </c:pt>
                <c:pt idx="44">
                  <c:v>2</c:v>
                </c:pt>
                <c:pt idx="45">
                  <c:v>0</c:v>
                </c:pt>
                <c:pt idx="46">
                  <c:v>0</c:v>
                </c:pt>
                <c:pt idx="47">
                  <c:v>1</c:v>
                </c:pt>
                <c:pt idx="48">
                  <c:v>0</c:v>
                </c:pt>
                <c:pt idx="49">
                  <c:v>0</c:v>
                </c:pt>
                <c:pt idx="50">
                  <c:v>0</c:v>
                </c:pt>
                <c:pt idx="51">
                  <c:v>0</c:v>
                </c:pt>
                <c:pt idx="52">
                  <c:v>0</c:v>
                </c:pt>
                <c:pt idx="53">
                  <c:v>0</c:v>
                </c:pt>
                <c:pt idx="54">
                  <c:v>2</c:v>
                </c:pt>
                <c:pt idx="55">
                  <c:v>1</c:v>
                </c:pt>
              </c:numCache>
            </c:numRef>
          </c:val>
          <c:extLst>
            <c:ext xmlns:c16="http://schemas.microsoft.com/office/drawing/2014/chart" uri="{C3380CC4-5D6E-409C-BE32-E72D297353CC}">
              <c16:uniqueId val="{00000000-BEDA-447A-A943-B3907930C750}"/>
            </c:ext>
          </c:extLst>
        </c:ser>
        <c:dLbls>
          <c:showLegendKey val="0"/>
          <c:showVal val="0"/>
          <c:showCatName val="0"/>
          <c:showSerName val="0"/>
          <c:showPercent val="0"/>
          <c:showBubbleSize val="0"/>
        </c:dLbls>
        <c:gapWidth val="0"/>
        <c:axId val="-1073677584"/>
        <c:axId val="-1073677040"/>
      </c:barChart>
      <c:catAx>
        <c:axId val="-10736775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73677040"/>
        <c:crosses val="autoZero"/>
        <c:auto val="1"/>
        <c:lblAlgn val="ctr"/>
        <c:lblOffset val="100"/>
        <c:noMultiLvlLbl val="0"/>
      </c:catAx>
      <c:valAx>
        <c:axId val="-107367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406</c:v>
                </c:pt>
              </c:strCache>
            </c:strRef>
          </c:tx>
          <c:spPr>
            <a:solidFill>
              <a:schemeClr val="accent1"/>
            </a:solidFill>
          </c:spPr>
          <c:invertIfNegative val="0"/>
          <c:cat>
            <c:numRef>
              <c:f>'Overall Metrics'!$L$2:$L$57</c:f>
              <c:numCache>
                <c:formatCode>#,##0.00</c:formatCode>
                <c:ptCount val="56"/>
                <c:pt idx="0">
                  <c:v>0</c:v>
                </c:pt>
                <c:pt idx="1">
                  <c:v>1.8181818181818181E-2</c:v>
                </c:pt>
                <c:pt idx="2">
                  <c:v>3.6363636363636362E-2</c:v>
                </c:pt>
                <c:pt idx="3">
                  <c:v>5.4545454545454543E-2</c:v>
                </c:pt>
                <c:pt idx="4">
                  <c:v>7.2727272727272724E-2</c:v>
                </c:pt>
                <c:pt idx="5">
                  <c:v>9.0909090909090912E-2</c:v>
                </c:pt>
                <c:pt idx="6">
                  <c:v>0.1090909090909091</c:v>
                </c:pt>
                <c:pt idx="7">
                  <c:v>0.12727272727272729</c:v>
                </c:pt>
                <c:pt idx="8">
                  <c:v>0.14545454545454548</c:v>
                </c:pt>
                <c:pt idx="9">
                  <c:v>0.16363636363636366</c:v>
                </c:pt>
                <c:pt idx="10">
                  <c:v>0.18181818181818185</c:v>
                </c:pt>
                <c:pt idx="11">
                  <c:v>0.20000000000000004</c:v>
                </c:pt>
                <c:pt idx="12">
                  <c:v>0.21818181818181823</c:v>
                </c:pt>
                <c:pt idx="13">
                  <c:v>0.23636363636363641</c:v>
                </c:pt>
                <c:pt idx="14">
                  <c:v>0.25454545454545457</c:v>
                </c:pt>
                <c:pt idx="15">
                  <c:v>0.27272727272727276</c:v>
                </c:pt>
                <c:pt idx="16">
                  <c:v>0.29090909090909095</c:v>
                </c:pt>
                <c:pt idx="17">
                  <c:v>0.30909090909090914</c:v>
                </c:pt>
                <c:pt idx="18">
                  <c:v>0.32727272727272733</c:v>
                </c:pt>
                <c:pt idx="19">
                  <c:v>0.34545454545454551</c:v>
                </c:pt>
                <c:pt idx="20">
                  <c:v>0.3636363636363637</c:v>
                </c:pt>
                <c:pt idx="21">
                  <c:v>0.38181818181818189</c:v>
                </c:pt>
                <c:pt idx="22">
                  <c:v>0.40000000000000008</c:v>
                </c:pt>
                <c:pt idx="23">
                  <c:v>0.41818181818181827</c:v>
                </c:pt>
                <c:pt idx="24">
                  <c:v>0.43636363636363645</c:v>
                </c:pt>
                <c:pt idx="26">
                  <c:v>0.45454545454545464</c:v>
                </c:pt>
                <c:pt idx="38">
                  <c:v>0.47272727272727283</c:v>
                </c:pt>
                <c:pt idx="39">
                  <c:v>0.49090909090909102</c:v>
                </c:pt>
                <c:pt idx="40">
                  <c:v>0.50909090909090915</c:v>
                </c:pt>
                <c:pt idx="41">
                  <c:v>0.52727272727272734</c:v>
                </c:pt>
                <c:pt idx="42">
                  <c:v>0.54545454545454553</c:v>
                </c:pt>
                <c:pt idx="43">
                  <c:v>0.56363636363636371</c:v>
                </c:pt>
                <c:pt idx="44">
                  <c:v>0.5818181818181819</c:v>
                </c:pt>
                <c:pt idx="45">
                  <c:v>0.60000000000000009</c:v>
                </c:pt>
                <c:pt idx="46">
                  <c:v>0.61818181818181828</c:v>
                </c:pt>
                <c:pt idx="47">
                  <c:v>0.63636363636363646</c:v>
                </c:pt>
                <c:pt idx="48">
                  <c:v>0.65454545454545465</c:v>
                </c:pt>
                <c:pt idx="49">
                  <c:v>0.67272727272727284</c:v>
                </c:pt>
                <c:pt idx="50">
                  <c:v>0.69090909090909103</c:v>
                </c:pt>
                <c:pt idx="51">
                  <c:v>0.70909090909090922</c:v>
                </c:pt>
                <c:pt idx="52">
                  <c:v>0.7272727272727274</c:v>
                </c:pt>
                <c:pt idx="53">
                  <c:v>0.74545454545454559</c:v>
                </c:pt>
                <c:pt idx="54">
                  <c:v>0.76363636363636378</c:v>
                </c:pt>
                <c:pt idx="55">
                  <c:v>1</c:v>
                </c:pt>
              </c:numCache>
            </c:numRef>
          </c:cat>
          <c:val>
            <c:numRef>
              <c:f>'Overall Metrics'!$M$2:$M$57</c:f>
              <c:numCache>
                <c:formatCode>General</c:formatCode>
                <c:ptCount val="56"/>
                <c:pt idx="0">
                  <c:v>406</c:v>
                </c:pt>
                <c:pt idx="1">
                  <c:v>0</c:v>
                </c:pt>
                <c:pt idx="2">
                  <c:v>9</c:v>
                </c:pt>
                <c:pt idx="3">
                  <c:v>24</c:v>
                </c:pt>
                <c:pt idx="4">
                  <c:v>6</c:v>
                </c:pt>
                <c:pt idx="5">
                  <c:v>0</c:v>
                </c:pt>
                <c:pt idx="6">
                  <c:v>6</c:v>
                </c:pt>
                <c:pt idx="7">
                  <c:v>2</c:v>
                </c:pt>
                <c:pt idx="8">
                  <c:v>0</c:v>
                </c:pt>
                <c:pt idx="9">
                  <c:v>5</c:v>
                </c:pt>
                <c:pt idx="10">
                  <c:v>0</c:v>
                </c:pt>
                <c:pt idx="11">
                  <c:v>4</c:v>
                </c:pt>
                <c:pt idx="12">
                  <c:v>0</c:v>
                </c:pt>
                <c:pt idx="13">
                  <c:v>7</c:v>
                </c:pt>
                <c:pt idx="14">
                  <c:v>0</c:v>
                </c:pt>
                <c:pt idx="15">
                  <c:v>0</c:v>
                </c:pt>
                <c:pt idx="16">
                  <c:v>0</c:v>
                </c:pt>
                <c:pt idx="17">
                  <c:v>0</c:v>
                </c:pt>
                <c:pt idx="18">
                  <c:v>19</c:v>
                </c:pt>
                <c:pt idx="19">
                  <c:v>0</c:v>
                </c:pt>
                <c:pt idx="20">
                  <c:v>0</c:v>
                </c:pt>
                <c:pt idx="21">
                  <c:v>0</c:v>
                </c:pt>
                <c:pt idx="22">
                  <c:v>0</c:v>
                </c:pt>
                <c:pt idx="23">
                  <c:v>0</c:v>
                </c:pt>
                <c:pt idx="24">
                  <c:v>0</c:v>
                </c:pt>
                <c:pt idx="25">
                  <c:v>-100</c:v>
                </c:pt>
                <c:pt idx="26">
                  <c:v>0</c:v>
                </c:pt>
                <c:pt idx="27">
                  <c:v>0</c:v>
                </c:pt>
                <c:pt idx="28">
                  <c:v>0</c:v>
                </c:pt>
                <c:pt idx="29">
                  <c:v>0</c:v>
                </c:pt>
                <c:pt idx="30">
                  <c:v>0</c:v>
                </c:pt>
                <c:pt idx="31">
                  <c:v>0</c:v>
                </c:pt>
                <c:pt idx="32">
                  <c:v>0</c:v>
                </c:pt>
                <c:pt idx="33">
                  <c:v>0</c:v>
                </c:pt>
                <c:pt idx="34">
                  <c:v>0</c:v>
                </c:pt>
                <c:pt idx="35">
                  <c:v>0</c:v>
                </c:pt>
                <c:pt idx="36">
                  <c:v>-100</c:v>
                </c:pt>
                <c:pt idx="37">
                  <c:v>-100</c:v>
                </c:pt>
                <c:pt idx="38">
                  <c:v>0</c:v>
                </c:pt>
                <c:pt idx="39">
                  <c:v>24</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76</c:v>
                </c:pt>
              </c:numCache>
            </c:numRef>
          </c:val>
          <c:extLst>
            <c:ext xmlns:c16="http://schemas.microsoft.com/office/drawing/2014/chart" uri="{C3380CC4-5D6E-409C-BE32-E72D297353CC}">
              <c16:uniqueId val="{00000000-E209-4E1E-97BE-065E2F84DFF0}"/>
            </c:ext>
          </c:extLst>
        </c:ser>
        <c:dLbls>
          <c:showLegendKey val="0"/>
          <c:showVal val="0"/>
          <c:showCatName val="0"/>
          <c:showSerName val="0"/>
          <c:showPercent val="0"/>
          <c:showBubbleSize val="0"/>
        </c:dLbls>
        <c:gapWidth val="0"/>
        <c:axId val="-1074045712"/>
        <c:axId val="-602835968"/>
      </c:barChart>
      <c:catAx>
        <c:axId val="-107404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602835968"/>
        <c:crosses val="autoZero"/>
        <c:auto val="1"/>
        <c:lblAlgn val="ctr"/>
        <c:lblOffset val="100"/>
        <c:noMultiLvlLbl val="0"/>
      </c:catAx>
      <c:valAx>
        <c:axId val="-602835968"/>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107404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573</c:v>
                </c:pt>
              </c:strCache>
            </c:strRef>
          </c:tx>
          <c:spPr>
            <a:solidFill>
              <a:schemeClr val="accent1"/>
            </a:solidFill>
          </c:spPr>
          <c:invertIfNegative val="0"/>
          <c:cat>
            <c:numRef>
              <c:f>'Overall Metrics'!$N$2:$N$57</c:f>
              <c:numCache>
                <c:formatCode>#,##0.00</c:formatCode>
                <c:ptCount val="56"/>
                <c:pt idx="0">
                  <c:v>0</c:v>
                </c:pt>
                <c:pt idx="1">
                  <c:v>1.463781818181818E-3</c:v>
                </c:pt>
                <c:pt idx="2">
                  <c:v>2.927563636363636E-3</c:v>
                </c:pt>
                <c:pt idx="3">
                  <c:v>4.3913454545454539E-3</c:v>
                </c:pt>
                <c:pt idx="4">
                  <c:v>5.8551272727272721E-3</c:v>
                </c:pt>
                <c:pt idx="5">
                  <c:v>7.3189090909090903E-3</c:v>
                </c:pt>
                <c:pt idx="6">
                  <c:v>8.7826909090909077E-3</c:v>
                </c:pt>
                <c:pt idx="7">
                  <c:v>1.0246472727272726E-2</c:v>
                </c:pt>
                <c:pt idx="8">
                  <c:v>1.1710254545454544E-2</c:v>
                </c:pt>
                <c:pt idx="9">
                  <c:v>1.3174036363636362E-2</c:v>
                </c:pt>
                <c:pt idx="10">
                  <c:v>1.4637818181818181E-2</c:v>
                </c:pt>
                <c:pt idx="11">
                  <c:v>1.6101599999999997E-2</c:v>
                </c:pt>
                <c:pt idx="12">
                  <c:v>1.7565381818181815E-2</c:v>
                </c:pt>
                <c:pt idx="13">
                  <c:v>1.9029163636363634E-2</c:v>
                </c:pt>
                <c:pt idx="14">
                  <c:v>2.0492945454545452E-2</c:v>
                </c:pt>
                <c:pt idx="15">
                  <c:v>2.195672727272727E-2</c:v>
                </c:pt>
                <c:pt idx="16">
                  <c:v>2.3420509090909088E-2</c:v>
                </c:pt>
                <c:pt idx="17">
                  <c:v>2.4884290909090907E-2</c:v>
                </c:pt>
                <c:pt idx="18">
                  <c:v>2.6348072727272725E-2</c:v>
                </c:pt>
                <c:pt idx="19">
                  <c:v>2.7811854545454543E-2</c:v>
                </c:pt>
                <c:pt idx="20">
                  <c:v>2.9275636363636361E-2</c:v>
                </c:pt>
                <c:pt idx="21">
                  <c:v>3.073941818181818E-2</c:v>
                </c:pt>
                <c:pt idx="22">
                  <c:v>3.2203199999999994E-2</c:v>
                </c:pt>
                <c:pt idx="23">
                  <c:v>3.3666981818181813E-2</c:v>
                </c:pt>
                <c:pt idx="24">
                  <c:v>3.5130763636363631E-2</c:v>
                </c:pt>
                <c:pt idx="26">
                  <c:v>3.6594545454545449E-2</c:v>
                </c:pt>
                <c:pt idx="38">
                  <c:v>3.8058327272727267E-2</c:v>
                </c:pt>
                <c:pt idx="39">
                  <c:v>3.9522109090909086E-2</c:v>
                </c:pt>
                <c:pt idx="40">
                  <c:v>4.0985890909090904E-2</c:v>
                </c:pt>
                <c:pt idx="41">
                  <c:v>4.2449672727272722E-2</c:v>
                </c:pt>
                <c:pt idx="42">
                  <c:v>4.391345454545454E-2</c:v>
                </c:pt>
                <c:pt idx="43">
                  <c:v>4.5377236363636358E-2</c:v>
                </c:pt>
                <c:pt idx="44">
                  <c:v>4.6841018181818177E-2</c:v>
                </c:pt>
                <c:pt idx="45">
                  <c:v>4.8304799999999995E-2</c:v>
                </c:pt>
                <c:pt idx="46">
                  <c:v>4.9768581818181813E-2</c:v>
                </c:pt>
                <c:pt idx="47">
                  <c:v>5.1232363636363631E-2</c:v>
                </c:pt>
                <c:pt idx="48">
                  <c:v>5.269614545454545E-2</c:v>
                </c:pt>
                <c:pt idx="49">
                  <c:v>5.4159927272727268E-2</c:v>
                </c:pt>
                <c:pt idx="50">
                  <c:v>5.5623709090909086E-2</c:v>
                </c:pt>
                <c:pt idx="51">
                  <c:v>5.7087490909090904E-2</c:v>
                </c:pt>
                <c:pt idx="52">
                  <c:v>5.8551272727272723E-2</c:v>
                </c:pt>
                <c:pt idx="53">
                  <c:v>6.0015054545454541E-2</c:v>
                </c:pt>
                <c:pt idx="54">
                  <c:v>6.1478836363636359E-2</c:v>
                </c:pt>
                <c:pt idx="55">
                  <c:v>8.0507999999999996E-2</c:v>
                </c:pt>
              </c:numCache>
            </c:numRef>
          </c:cat>
          <c:val>
            <c:numRef>
              <c:f>'Overall Metrics'!$O$2:$O$57</c:f>
              <c:numCache>
                <c:formatCode>General</c:formatCode>
                <c:ptCount val="56"/>
                <c:pt idx="0">
                  <c:v>573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c:v>
                </c:pt>
                <c:pt idx="24">
                  <c:v>0</c:v>
                </c:pt>
                <c:pt idx="25">
                  <c:v>-14</c:v>
                </c:pt>
                <c:pt idx="26">
                  <c:v>0</c:v>
                </c:pt>
                <c:pt idx="27">
                  <c:v>0</c:v>
                </c:pt>
                <c:pt idx="28">
                  <c:v>0</c:v>
                </c:pt>
                <c:pt idx="29">
                  <c:v>0</c:v>
                </c:pt>
                <c:pt idx="30">
                  <c:v>0</c:v>
                </c:pt>
                <c:pt idx="31">
                  <c:v>0</c:v>
                </c:pt>
                <c:pt idx="32">
                  <c:v>0</c:v>
                </c:pt>
                <c:pt idx="33">
                  <c:v>0</c:v>
                </c:pt>
                <c:pt idx="34">
                  <c:v>0</c:v>
                </c:pt>
                <c:pt idx="35">
                  <c:v>0</c:v>
                </c:pt>
                <c:pt idx="36">
                  <c:v>-14</c:v>
                </c:pt>
                <c:pt idx="37">
                  <c:v>-14</c:v>
                </c:pt>
                <c:pt idx="38">
                  <c:v>0</c:v>
                </c:pt>
                <c:pt idx="39">
                  <c:v>0</c:v>
                </c:pt>
                <c:pt idx="40">
                  <c:v>0</c:v>
                </c:pt>
                <c:pt idx="41">
                  <c:v>0</c:v>
                </c:pt>
                <c:pt idx="42">
                  <c:v>0</c:v>
                </c:pt>
                <c:pt idx="43">
                  <c:v>0</c:v>
                </c:pt>
                <c:pt idx="44">
                  <c:v>0</c:v>
                </c:pt>
                <c:pt idx="45">
                  <c:v>1</c:v>
                </c:pt>
                <c:pt idx="46">
                  <c:v>1</c:v>
                </c:pt>
                <c:pt idx="47">
                  <c:v>0</c:v>
                </c:pt>
                <c:pt idx="48">
                  <c:v>0</c:v>
                </c:pt>
                <c:pt idx="49">
                  <c:v>0</c:v>
                </c:pt>
                <c:pt idx="50">
                  <c:v>0</c:v>
                </c:pt>
                <c:pt idx="51">
                  <c:v>1</c:v>
                </c:pt>
                <c:pt idx="52">
                  <c:v>0</c:v>
                </c:pt>
                <c:pt idx="53">
                  <c:v>0</c:v>
                </c:pt>
                <c:pt idx="54">
                  <c:v>10</c:v>
                </c:pt>
                <c:pt idx="55">
                  <c:v>1</c:v>
                </c:pt>
              </c:numCache>
            </c:numRef>
          </c:val>
          <c:extLst>
            <c:ext xmlns:c16="http://schemas.microsoft.com/office/drawing/2014/chart" uri="{C3380CC4-5D6E-409C-BE32-E72D297353CC}">
              <c16:uniqueId val="{00000000-7316-47C8-B50C-831F96BE6203}"/>
            </c:ext>
          </c:extLst>
        </c:ser>
        <c:dLbls>
          <c:showLegendKey val="0"/>
          <c:showVal val="0"/>
          <c:showCatName val="0"/>
          <c:showSerName val="0"/>
          <c:showPercent val="0"/>
          <c:showBubbleSize val="0"/>
        </c:dLbls>
        <c:gapWidth val="0"/>
        <c:axId val="-602807680"/>
        <c:axId val="-602829984"/>
      </c:barChart>
      <c:catAx>
        <c:axId val="-6028076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602829984"/>
        <c:crosses val="autoZero"/>
        <c:auto val="1"/>
        <c:lblAlgn val="ctr"/>
        <c:lblOffset val="100"/>
        <c:noMultiLvlLbl val="0"/>
      </c:catAx>
      <c:valAx>
        <c:axId val="-602829984"/>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602807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254</c:v>
                </c:pt>
              </c:strCache>
            </c:strRef>
          </c:tx>
          <c:spPr>
            <a:solidFill>
              <a:schemeClr val="accent1"/>
            </a:solidFill>
          </c:spPr>
          <c:invertIfNegative val="0"/>
          <c:cat>
            <c:numRef>
              <c:f>'Overall Metrics'!$R$2:$R$57</c:f>
              <c:numCache>
                <c:formatCode>#,##0.00</c:formatCode>
                <c:ptCount val="56"/>
                <c:pt idx="0">
                  <c:v>0</c:v>
                </c:pt>
                <c:pt idx="1">
                  <c:v>1.8181818181818181E-2</c:v>
                </c:pt>
                <c:pt idx="2">
                  <c:v>3.6363636363636362E-2</c:v>
                </c:pt>
                <c:pt idx="3">
                  <c:v>5.4545454545454543E-2</c:v>
                </c:pt>
                <c:pt idx="4">
                  <c:v>7.2727272727272724E-2</c:v>
                </c:pt>
                <c:pt idx="5">
                  <c:v>9.0909090909090912E-2</c:v>
                </c:pt>
                <c:pt idx="6">
                  <c:v>0.1090909090909091</c:v>
                </c:pt>
                <c:pt idx="7">
                  <c:v>0.12727272727272729</c:v>
                </c:pt>
                <c:pt idx="8">
                  <c:v>0.14545454545454548</c:v>
                </c:pt>
                <c:pt idx="9">
                  <c:v>0.16363636363636366</c:v>
                </c:pt>
                <c:pt idx="10">
                  <c:v>0.18181818181818185</c:v>
                </c:pt>
                <c:pt idx="11">
                  <c:v>0.20000000000000004</c:v>
                </c:pt>
                <c:pt idx="12">
                  <c:v>0.21818181818181823</c:v>
                </c:pt>
                <c:pt idx="13">
                  <c:v>0.23636363636363641</c:v>
                </c:pt>
                <c:pt idx="14">
                  <c:v>0.25454545454545457</c:v>
                </c:pt>
                <c:pt idx="15">
                  <c:v>0.27272727272727276</c:v>
                </c:pt>
                <c:pt idx="16">
                  <c:v>0.29090909090909095</c:v>
                </c:pt>
                <c:pt idx="17">
                  <c:v>0.30909090909090914</c:v>
                </c:pt>
                <c:pt idx="18">
                  <c:v>0.32727272727272733</c:v>
                </c:pt>
                <c:pt idx="19">
                  <c:v>0.34545454545454551</c:v>
                </c:pt>
                <c:pt idx="20">
                  <c:v>0.3636363636363637</c:v>
                </c:pt>
                <c:pt idx="21">
                  <c:v>0.38181818181818189</c:v>
                </c:pt>
                <c:pt idx="22">
                  <c:v>0.40000000000000008</c:v>
                </c:pt>
                <c:pt idx="23">
                  <c:v>0.41818181818181827</c:v>
                </c:pt>
                <c:pt idx="24">
                  <c:v>0.43636363636363645</c:v>
                </c:pt>
                <c:pt idx="26">
                  <c:v>0.45454545454545464</c:v>
                </c:pt>
                <c:pt idx="38">
                  <c:v>0.47272727272727283</c:v>
                </c:pt>
                <c:pt idx="39">
                  <c:v>0.49090909090909102</c:v>
                </c:pt>
                <c:pt idx="40">
                  <c:v>0.50909090909090915</c:v>
                </c:pt>
                <c:pt idx="41">
                  <c:v>0.52727272727272734</c:v>
                </c:pt>
                <c:pt idx="42">
                  <c:v>0.54545454545454553</c:v>
                </c:pt>
                <c:pt idx="43">
                  <c:v>0.56363636363636371</c:v>
                </c:pt>
                <c:pt idx="44">
                  <c:v>0.5818181818181819</c:v>
                </c:pt>
                <c:pt idx="45">
                  <c:v>0.60000000000000009</c:v>
                </c:pt>
                <c:pt idx="46">
                  <c:v>0.61818181818181828</c:v>
                </c:pt>
                <c:pt idx="47">
                  <c:v>0.63636363636363646</c:v>
                </c:pt>
                <c:pt idx="48">
                  <c:v>0.65454545454545465</c:v>
                </c:pt>
                <c:pt idx="49">
                  <c:v>0.67272727272727284</c:v>
                </c:pt>
                <c:pt idx="50">
                  <c:v>0.69090909090909103</c:v>
                </c:pt>
                <c:pt idx="51">
                  <c:v>0.70909090909090922</c:v>
                </c:pt>
                <c:pt idx="52">
                  <c:v>0.7272727272727274</c:v>
                </c:pt>
                <c:pt idx="53">
                  <c:v>0.74545454545454559</c:v>
                </c:pt>
                <c:pt idx="54">
                  <c:v>0.76363636363636378</c:v>
                </c:pt>
                <c:pt idx="55">
                  <c:v>1</c:v>
                </c:pt>
              </c:numCache>
            </c:numRef>
          </c:cat>
          <c:val>
            <c:numRef>
              <c:f>'Overall Metrics'!$S$2:$S$57</c:f>
              <c:numCache>
                <c:formatCode>General</c:formatCode>
                <c:ptCount val="56"/>
                <c:pt idx="0">
                  <c:v>254</c:v>
                </c:pt>
                <c:pt idx="1">
                  <c:v>2</c:v>
                </c:pt>
                <c:pt idx="2">
                  <c:v>5</c:v>
                </c:pt>
                <c:pt idx="3">
                  <c:v>7</c:v>
                </c:pt>
                <c:pt idx="4">
                  <c:v>6</c:v>
                </c:pt>
                <c:pt idx="5">
                  <c:v>12</c:v>
                </c:pt>
                <c:pt idx="6">
                  <c:v>2</c:v>
                </c:pt>
                <c:pt idx="7">
                  <c:v>1</c:v>
                </c:pt>
                <c:pt idx="8">
                  <c:v>8</c:v>
                </c:pt>
                <c:pt idx="9">
                  <c:v>19</c:v>
                </c:pt>
                <c:pt idx="10">
                  <c:v>7</c:v>
                </c:pt>
                <c:pt idx="11">
                  <c:v>9</c:v>
                </c:pt>
                <c:pt idx="12">
                  <c:v>4</c:v>
                </c:pt>
                <c:pt idx="13">
                  <c:v>7</c:v>
                </c:pt>
                <c:pt idx="14">
                  <c:v>4</c:v>
                </c:pt>
                <c:pt idx="15">
                  <c:v>2</c:v>
                </c:pt>
                <c:pt idx="16">
                  <c:v>10</c:v>
                </c:pt>
                <c:pt idx="17">
                  <c:v>1</c:v>
                </c:pt>
                <c:pt idx="18">
                  <c:v>24</c:v>
                </c:pt>
                <c:pt idx="19">
                  <c:v>0</c:v>
                </c:pt>
                <c:pt idx="20">
                  <c:v>1</c:v>
                </c:pt>
                <c:pt idx="21">
                  <c:v>0</c:v>
                </c:pt>
                <c:pt idx="22">
                  <c:v>11</c:v>
                </c:pt>
                <c:pt idx="23">
                  <c:v>4</c:v>
                </c:pt>
                <c:pt idx="24">
                  <c:v>2</c:v>
                </c:pt>
                <c:pt idx="25">
                  <c:v>-186</c:v>
                </c:pt>
                <c:pt idx="26">
                  <c:v>1</c:v>
                </c:pt>
                <c:pt idx="27">
                  <c:v>0</c:v>
                </c:pt>
                <c:pt idx="28">
                  <c:v>0</c:v>
                </c:pt>
                <c:pt idx="29">
                  <c:v>0</c:v>
                </c:pt>
                <c:pt idx="30">
                  <c:v>0</c:v>
                </c:pt>
                <c:pt idx="31">
                  <c:v>0</c:v>
                </c:pt>
                <c:pt idx="32">
                  <c:v>0</c:v>
                </c:pt>
                <c:pt idx="33">
                  <c:v>0</c:v>
                </c:pt>
                <c:pt idx="34">
                  <c:v>0</c:v>
                </c:pt>
                <c:pt idx="35">
                  <c:v>0</c:v>
                </c:pt>
                <c:pt idx="36">
                  <c:v>-185</c:v>
                </c:pt>
                <c:pt idx="37">
                  <c:v>-185</c:v>
                </c:pt>
                <c:pt idx="38">
                  <c:v>0</c:v>
                </c:pt>
                <c:pt idx="39">
                  <c:v>38</c:v>
                </c:pt>
                <c:pt idx="40">
                  <c:v>2</c:v>
                </c:pt>
                <c:pt idx="41">
                  <c:v>5</c:v>
                </c:pt>
                <c:pt idx="42">
                  <c:v>4</c:v>
                </c:pt>
                <c:pt idx="43">
                  <c:v>1</c:v>
                </c:pt>
                <c:pt idx="44">
                  <c:v>6</c:v>
                </c:pt>
                <c:pt idx="45">
                  <c:v>1</c:v>
                </c:pt>
                <c:pt idx="46">
                  <c:v>2</c:v>
                </c:pt>
                <c:pt idx="47">
                  <c:v>4</c:v>
                </c:pt>
                <c:pt idx="48">
                  <c:v>14</c:v>
                </c:pt>
                <c:pt idx="49">
                  <c:v>3</c:v>
                </c:pt>
                <c:pt idx="50">
                  <c:v>1</c:v>
                </c:pt>
                <c:pt idx="51">
                  <c:v>2</c:v>
                </c:pt>
                <c:pt idx="52">
                  <c:v>1</c:v>
                </c:pt>
                <c:pt idx="53">
                  <c:v>8</c:v>
                </c:pt>
                <c:pt idx="54">
                  <c:v>23</c:v>
                </c:pt>
                <c:pt idx="55">
                  <c:v>70</c:v>
                </c:pt>
              </c:numCache>
            </c:numRef>
          </c:val>
          <c:extLst>
            <c:ext xmlns:c16="http://schemas.microsoft.com/office/drawing/2014/chart" uri="{C3380CC4-5D6E-409C-BE32-E72D297353CC}">
              <c16:uniqueId val="{00000000-DB37-4FF6-852E-3A3B5CAC0C88}"/>
            </c:ext>
          </c:extLst>
        </c:ser>
        <c:dLbls>
          <c:showLegendKey val="0"/>
          <c:showVal val="0"/>
          <c:showCatName val="0"/>
          <c:showSerName val="0"/>
          <c:showPercent val="0"/>
          <c:showBubbleSize val="0"/>
        </c:dLbls>
        <c:gapWidth val="0"/>
        <c:axId val="-602828352"/>
        <c:axId val="-602837600"/>
      </c:barChart>
      <c:catAx>
        <c:axId val="-60282835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602837600"/>
        <c:crosses val="autoZero"/>
        <c:auto val="1"/>
        <c:lblAlgn val="ctr"/>
        <c:lblOffset val="100"/>
        <c:noMultiLvlLbl val="0"/>
      </c:catAx>
      <c:valAx>
        <c:axId val="-602837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8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29</c:v>
                </c:pt>
              </c:strCache>
            </c:strRef>
          </c:tx>
          <c:spPr>
            <a:solidFill>
              <a:schemeClr val="accent1"/>
            </a:solidFill>
          </c:spPr>
          <c:invertIfNegative val="0"/>
          <c:cat>
            <c:numRef>
              <c:f>'Overall Metrics'!$R$2:$R$57</c:f>
              <c:numCache>
                <c:formatCode>#,##0.00</c:formatCode>
                <c:ptCount val="56"/>
                <c:pt idx="0">
                  <c:v>0</c:v>
                </c:pt>
                <c:pt idx="1">
                  <c:v>1.8181818181818181E-2</c:v>
                </c:pt>
                <c:pt idx="2">
                  <c:v>3.6363636363636362E-2</c:v>
                </c:pt>
                <c:pt idx="3">
                  <c:v>5.4545454545454543E-2</c:v>
                </c:pt>
                <c:pt idx="4">
                  <c:v>7.2727272727272724E-2</c:v>
                </c:pt>
                <c:pt idx="5">
                  <c:v>9.0909090909090912E-2</c:v>
                </c:pt>
                <c:pt idx="6">
                  <c:v>0.1090909090909091</c:v>
                </c:pt>
                <c:pt idx="7">
                  <c:v>0.12727272727272729</c:v>
                </c:pt>
                <c:pt idx="8">
                  <c:v>0.14545454545454548</c:v>
                </c:pt>
                <c:pt idx="9">
                  <c:v>0.16363636363636366</c:v>
                </c:pt>
                <c:pt idx="10">
                  <c:v>0.18181818181818185</c:v>
                </c:pt>
                <c:pt idx="11">
                  <c:v>0.20000000000000004</c:v>
                </c:pt>
                <c:pt idx="12">
                  <c:v>0.21818181818181823</c:v>
                </c:pt>
                <c:pt idx="13">
                  <c:v>0.23636363636363641</c:v>
                </c:pt>
                <c:pt idx="14">
                  <c:v>0.25454545454545457</c:v>
                </c:pt>
                <c:pt idx="15">
                  <c:v>0.27272727272727276</c:v>
                </c:pt>
                <c:pt idx="16">
                  <c:v>0.29090909090909095</c:v>
                </c:pt>
                <c:pt idx="17">
                  <c:v>0.30909090909090914</c:v>
                </c:pt>
                <c:pt idx="18">
                  <c:v>0.32727272727272733</c:v>
                </c:pt>
                <c:pt idx="19">
                  <c:v>0.34545454545454551</c:v>
                </c:pt>
                <c:pt idx="20">
                  <c:v>0.3636363636363637</c:v>
                </c:pt>
                <c:pt idx="21">
                  <c:v>0.38181818181818189</c:v>
                </c:pt>
                <c:pt idx="22">
                  <c:v>0.40000000000000008</c:v>
                </c:pt>
                <c:pt idx="23">
                  <c:v>0.41818181818181827</c:v>
                </c:pt>
                <c:pt idx="24">
                  <c:v>0.43636363636363645</c:v>
                </c:pt>
                <c:pt idx="26">
                  <c:v>0.45454545454545464</c:v>
                </c:pt>
                <c:pt idx="38">
                  <c:v>0.47272727272727283</c:v>
                </c:pt>
                <c:pt idx="39">
                  <c:v>0.49090909090909102</c:v>
                </c:pt>
                <c:pt idx="40">
                  <c:v>0.50909090909090915</c:v>
                </c:pt>
                <c:pt idx="41">
                  <c:v>0.52727272727272734</c:v>
                </c:pt>
                <c:pt idx="42">
                  <c:v>0.54545454545454553</c:v>
                </c:pt>
                <c:pt idx="43">
                  <c:v>0.56363636363636371</c:v>
                </c:pt>
                <c:pt idx="44">
                  <c:v>0.5818181818181819</c:v>
                </c:pt>
                <c:pt idx="45">
                  <c:v>0.60000000000000009</c:v>
                </c:pt>
                <c:pt idx="46">
                  <c:v>0.61818181818181828</c:v>
                </c:pt>
                <c:pt idx="47">
                  <c:v>0.63636363636363646</c:v>
                </c:pt>
                <c:pt idx="48">
                  <c:v>0.65454545454545465</c:v>
                </c:pt>
                <c:pt idx="49">
                  <c:v>0.67272727272727284</c:v>
                </c:pt>
                <c:pt idx="50">
                  <c:v>0.69090909090909103</c:v>
                </c:pt>
                <c:pt idx="51">
                  <c:v>0.70909090909090922</c:v>
                </c:pt>
                <c:pt idx="52">
                  <c:v>0.7272727272727274</c:v>
                </c:pt>
                <c:pt idx="53">
                  <c:v>0.74545454545454559</c:v>
                </c:pt>
                <c:pt idx="54">
                  <c:v>0.76363636363636378</c:v>
                </c:pt>
                <c:pt idx="55">
                  <c:v>1</c:v>
                </c:pt>
              </c:numCache>
            </c:numRef>
          </c:cat>
          <c:val>
            <c:numRef>
              <c:f>'Overall Metrics'!$Q$2:$Q$57</c:f>
              <c:numCache>
                <c:formatCode>General</c:formatCode>
                <c:ptCount val="56"/>
                <c:pt idx="0">
                  <c:v>29</c:v>
                </c:pt>
                <c:pt idx="1">
                  <c:v>45</c:v>
                </c:pt>
                <c:pt idx="2">
                  <c:v>22</c:v>
                </c:pt>
                <c:pt idx="3">
                  <c:v>30</c:v>
                </c:pt>
                <c:pt idx="4">
                  <c:v>62</c:v>
                </c:pt>
                <c:pt idx="5">
                  <c:v>42</c:v>
                </c:pt>
                <c:pt idx="6">
                  <c:v>149</c:v>
                </c:pt>
                <c:pt idx="7">
                  <c:v>50</c:v>
                </c:pt>
                <c:pt idx="8">
                  <c:v>34</c:v>
                </c:pt>
                <c:pt idx="9">
                  <c:v>22</c:v>
                </c:pt>
                <c:pt idx="10">
                  <c:v>19</c:v>
                </c:pt>
                <c:pt idx="11">
                  <c:v>31</c:v>
                </c:pt>
                <c:pt idx="12">
                  <c:v>12</c:v>
                </c:pt>
                <c:pt idx="13">
                  <c:v>12</c:v>
                </c:pt>
                <c:pt idx="14">
                  <c:v>5</c:v>
                </c:pt>
                <c:pt idx="15">
                  <c:v>6</c:v>
                </c:pt>
                <c:pt idx="16">
                  <c:v>6</c:v>
                </c:pt>
                <c:pt idx="17">
                  <c:v>2</c:v>
                </c:pt>
                <c:pt idx="18">
                  <c:v>2</c:v>
                </c:pt>
                <c:pt idx="19">
                  <c:v>1</c:v>
                </c:pt>
                <c:pt idx="20">
                  <c:v>2</c:v>
                </c:pt>
                <c:pt idx="21">
                  <c:v>3</c:v>
                </c:pt>
                <c:pt idx="22">
                  <c:v>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numCache>
            </c:numRef>
          </c:val>
          <c:extLst>
            <c:ext xmlns:c16="http://schemas.microsoft.com/office/drawing/2014/chart" uri="{C3380CC4-5D6E-409C-BE32-E72D297353CC}">
              <c16:uniqueId val="{00000000-95C9-4B9C-B604-61DBFE45D36D}"/>
            </c:ext>
          </c:extLst>
        </c:ser>
        <c:dLbls>
          <c:showLegendKey val="0"/>
          <c:showVal val="0"/>
          <c:showCatName val="0"/>
          <c:showSerName val="0"/>
          <c:showPercent val="0"/>
          <c:showBubbleSize val="0"/>
        </c:dLbls>
        <c:gapWidth val="0"/>
        <c:axId val="-602825088"/>
        <c:axId val="-602831072"/>
      </c:barChart>
      <c:catAx>
        <c:axId val="-6028250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602831072"/>
        <c:crosses val="autoZero"/>
        <c:auto val="1"/>
        <c:lblAlgn val="ctr"/>
        <c:lblOffset val="100"/>
        <c:noMultiLvlLbl val="0"/>
      </c:catAx>
      <c:valAx>
        <c:axId val="-602831072"/>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602825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F4C-4646-ADF6-86FAB10C62BC}"/>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1616" totalsRowShown="0" headerRowDxfId="96" dataDxfId="95">
  <autoFilter ref="A2:N1616"/>
  <tableColumns count="14">
    <tableColumn id="1" name="Vertex 1" dataDxfId="94" dataCellStyle="NodeXL Required"/>
    <tableColumn id="2" name="Vertex 2" dataDxfId="93" dataCellStyle="NodeXL Required"/>
    <tableColumn id="3" name="Color" dataDxfId="92" dataCellStyle="NodeXL Visual Property"/>
    <tableColumn id="4" name="Width" dataDxfId="91" dataCellStyle="NodeXL Visual Property"/>
    <tableColumn id="11" name="Style" dataDxfId="90" dataCellStyle="NodeXL Visual Property"/>
    <tableColumn id="5" name="Opacity" dataDxfId="89" dataCellStyle="NodeXL Visual Property"/>
    <tableColumn id="6" name="Visibility" dataDxfId="88" dataCellStyle="NodeXL Visual Property"/>
    <tableColumn id="10" name="Label" dataDxfId="87" dataCellStyle="NodeXL Label"/>
    <tableColumn id="12" name="Label Text Color" dataDxfId="86" dataCellStyle="NodeXL Label"/>
    <tableColumn id="13" name="Label Font Size" dataDxfId="85" dataCellStyle="NodeXL Label"/>
    <tableColumn id="14" name="Reciprocated?" dataDxfId="84" dataCellStyle="NodeXL Graph Metric"/>
    <tableColumn id="7" name="ID" dataDxfId="83" dataCellStyle="NodeXL Do Not Edit"/>
    <tableColumn id="9" name="Dynamic Filter" dataDxfId="82" dataCellStyle="NodeXL Do Not Edit"/>
    <tableColumn id="8" name="Add Your Own Columns Here" dataDxfId="81"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D651" totalsRowShown="0" headerRowDxfId="80" dataDxfId="79">
  <autoFilter ref="A2:AD651"/>
  <sortState ref="A3:AD651">
    <sortCondition descending="1" ref="W2:W651"/>
  </sortState>
  <tableColumns count="30">
    <tableColumn id="1" name="Vertex" dataDxfId="78" dataCellStyle="NodeXL Required"/>
    <tableColumn id="2" name="Color" dataDxfId="77" dataCellStyle="NodeXL Visual Property"/>
    <tableColumn id="5" name="Shape" dataDxfId="76" dataCellStyle="NodeXL Visual Property"/>
    <tableColumn id="6" name="Size" dataDxfId="75" dataCellStyle="NodeXL Visual Property"/>
    <tableColumn id="4" name="Opacity" dataDxfId="74" dataCellStyle="NodeXL Visual Property"/>
    <tableColumn id="7" name="Image File" dataDxfId="73" dataCellStyle="NodeXL Visual Property"/>
    <tableColumn id="3" name="Visibility" dataDxfId="72" dataCellStyle="NodeXL Visual Property"/>
    <tableColumn id="10" name="Label" dataDxfId="71" dataCellStyle="NodeXL Label"/>
    <tableColumn id="16" name="Label Fill Color" dataDxfId="70" dataCellStyle="NodeXL Label"/>
    <tableColumn id="9" name="Label Position" dataDxfId="69" dataCellStyle="NodeXL Label"/>
    <tableColumn id="8" name="Tooltip" dataDxfId="68" dataCellStyle="NodeXL Label"/>
    <tableColumn id="18" name="Layout Order" dataDxfId="67" dataCellStyle="NodeXL Layout"/>
    <tableColumn id="13" name="X" dataDxfId="66" dataCellStyle="NodeXL Layout"/>
    <tableColumn id="14" name="Y" dataDxfId="65" dataCellStyle="NodeXL Layout"/>
    <tableColumn id="12" name="Locked?" dataDxfId="64" dataCellStyle="NodeXL Layout"/>
    <tableColumn id="19" name="Polar R" dataDxfId="63" dataCellStyle="NodeXL Layout"/>
    <tableColumn id="20" name="Polar Angle" dataDxfId="62" dataCellStyle="NodeXL Layout"/>
    <tableColumn id="21" name="Degree" dataDxfId="61" dataCellStyle="NodeXL Graph Metric"/>
    <tableColumn id="22" name="In-Degree" dataDxfId="60" dataCellStyle="NodeXL Graph Metric"/>
    <tableColumn id="23" name="Out-Degree" dataDxfId="59" dataCellStyle="NodeXL Graph Metric"/>
    <tableColumn id="24" name="Betweenness Centrality" dataDxfId="58" dataCellStyle="NodeXL Graph Metric"/>
    <tableColumn id="25" name="Closeness Centrality" dataDxfId="57" dataCellStyle="NodeXL Graph Metric"/>
    <tableColumn id="26" name="Eigenvector Centrality" dataDxfId="56" dataCellStyle="NodeXL Graph Metric"/>
    <tableColumn id="15" name="PageRank" dataDxfId="55" dataCellStyle="NodeXL Graph Metric"/>
    <tableColumn id="27" name="Clustering Coefficient" dataDxfId="54" dataCellStyle="NodeXL Graph Metric"/>
    <tableColumn id="29" name="Reciprocated Vertex Pair Ratio" dataDxfId="53" dataCellStyle="NodeXL Graph Metric"/>
    <tableColumn id="11" name="ID" dataDxfId="52" dataCellStyle="NodeXL Do Not Edit"/>
    <tableColumn id="28" name="Dynamic Filter" dataDxfId="51" dataCellStyle="NodeXL Do Not Edit"/>
    <tableColumn id="17" name="subs" dataDxfId="50" dataCellStyle="NodeXL Other Column"/>
    <tableColumn id="30" name="category" dataDxfId="49"/>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57" totalsRowShown="0">
  <autoFilter ref="D1:U57"/>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41:B44" totalsRowShown="0" dataCellStyle="NodeXL Graph Metric">
  <autoFilter ref="A41:B44"/>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10" totalsRowShown="0" headerRowDxfId="1">
  <autoFilter ref="J1:K10"/>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540"/>
  <sheetViews>
    <sheetView topLeftCell="A2517" workbookViewId="0">
      <selection activeCell="D5" sqref="D5"/>
    </sheetView>
  </sheetViews>
  <sheetFormatPr defaultRowHeight="17.399999999999999" x14ac:dyDescent="0.4"/>
  <cols>
    <col min="1" max="16384" width="8.796875" style="120"/>
  </cols>
  <sheetData>
    <row r="1" spans="1:34" x14ac:dyDescent="0.4">
      <c r="A1" s="120" t="s">
        <v>830</v>
      </c>
      <c r="B1" s="120" t="s">
        <v>829</v>
      </c>
      <c r="C1" s="120" t="s">
        <v>831</v>
      </c>
      <c r="D1" s="120" t="s">
        <v>832</v>
      </c>
      <c r="E1" s="120" t="s">
        <v>833</v>
      </c>
      <c r="F1" s="120" t="s">
        <v>834</v>
      </c>
      <c r="G1" s="120" t="s">
        <v>835</v>
      </c>
      <c r="H1" s="120" t="s">
        <v>836</v>
      </c>
      <c r="I1" s="120" t="s">
        <v>837</v>
      </c>
      <c r="J1" s="120" t="s">
        <v>838</v>
      </c>
      <c r="K1" s="120" t="s">
        <v>839</v>
      </c>
      <c r="L1" s="120" t="s">
        <v>840</v>
      </c>
      <c r="M1" s="120" t="s">
        <v>841</v>
      </c>
      <c r="N1" s="120" t="s">
        <v>842</v>
      </c>
    </row>
    <row r="2" spans="1:34" x14ac:dyDescent="0.4">
      <c r="A2" s="120" t="s">
        <v>844</v>
      </c>
      <c r="B2" s="120" t="s">
        <v>843</v>
      </c>
      <c r="C2" s="120">
        <v>18486135</v>
      </c>
      <c r="D2" s="120" t="b">
        <v>0</v>
      </c>
      <c r="E2" s="120" t="b">
        <v>0</v>
      </c>
      <c r="F2" s="120" t="b">
        <v>0</v>
      </c>
      <c r="G2" s="120" t="b">
        <v>0</v>
      </c>
      <c r="H2" s="120" t="b">
        <v>0</v>
      </c>
      <c r="I2" s="120" t="b">
        <v>0</v>
      </c>
      <c r="J2" s="120" t="b">
        <v>0</v>
      </c>
      <c r="K2" s="120" t="b">
        <v>0</v>
      </c>
      <c r="L2" s="120" t="b">
        <v>0</v>
      </c>
      <c r="M2" s="120" t="b">
        <v>0</v>
      </c>
      <c r="N2" s="120" t="s">
        <v>845</v>
      </c>
      <c r="O2" s="120" t="s">
        <v>846</v>
      </c>
      <c r="P2" s="120" t="s">
        <v>847</v>
      </c>
      <c r="Q2" s="120" t="s">
        <v>848</v>
      </c>
      <c r="R2" s="120" t="s">
        <v>849</v>
      </c>
      <c r="S2" s="120" t="s">
        <v>850</v>
      </c>
      <c r="T2" s="120" t="s">
        <v>851</v>
      </c>
    </row>
    <row r="3" spans="1:34" x14ac:dyDescent="0.4">
      <c r="A3" s="120" t="s">
        <v>217</v>
      </c>
      <c r="B3" s="120" t="s">
        <v>852</v>
      </c>
      <c r="C3" s="120">
        <v>10939315</v>
      </c>
      <c r="D3" s="120" t="b">
        <v>1</v>
      </c>
      <c r="E3" s="120" t="b">
        <v>1</v>
      </c>
      <c r="F3" s="120" t="b">
        <v>0</v>
      </c>
      <c r="G3" s="120" t="b">
        <v>0</v>
      </c>
      <c r="H3" s="120" t="b">
        <v>0</v>
      </c>
      <c r="I3" s="120" t="b">
        <v>0</v>
      </c>
      <c r="J3" s="120" t="b">
        <v>0</v>
      </c>
      <c r="K3" s="120" t="b">
        <v>0</v>
      </c>
      <c r="L3" s="120" t="b">
        <v>0</v>
      </c>
      <c r="M3" s="120" t="b">
        <v>1</v>
      </c>
      <c r="N3" s="120" t="s">
        <v>842</v>
      </c>
      <c r="O3" s="120" t="s">
        <v>853</v>
      </c>
      <c r="P3" s="120" t="s">
        <v>854</v>
      </c>
      <c r="Q3" s="120" t="s">
        <v>216</v>
      </c>
      <c r="R3" s="120" t="s">
        <v>855</v>
      </c>
      <c r="S3" s="120" t="s">
        <v>856</v>
      </c>
      <c r="T3" s="120" t="s">
        <v>857</v>
      </c>
      <c r="U3" s="120" t="s">
        <v>858</v>
      </c>
      <c r="V3" s="120" t="s">
        <v>859</v>
      </c>
      <c r="W3" s="120" t="s">
        <v>860</v>
      </c>
      <c r="X3" s="120" t="s">
        <v>861</v>
      </c>
      <c r="Y3" s="120" t="s">
        <v>862</v>
      </c>
      <c r="Z3" s="120" t="s">
        <v>863</v>
      </c>
      <c r="AA3" s="120" t="s">
        <v>864</v>
      </c>
      <c r="AB3" s="120" t="s">
        <v>865</v>
      </c>
      <c r="AC3" s="120" t="s">
        <v>866</v>
      </c>
      <c r="AD3" s="120" t="s">
        <v>867</v>
      </c>
      <c r="AE3" s="120" t="s">
        <v>868</v>
      </c>
      <c r="AF3" s="120" t="s">
        <v>869</v>
      </c>
      <c r="AG3" s="120" t="s">
        <v>870</v>
      </c>
      <c r="AH3" s="120" t="s">
        <v>871</v>
      </c>
    </row>
    <row r="4" spans="1:34" x14ac:dyDescent="0.4">
      <c r="A4" s="120" t="s">
        <v>873</v>
      </c>
      <c r="B4" s="120" t="s">
        <v>872</v>
      </c>
      <c r="C4" s="120">
        <v>9159936</v>
      </c>
      <c r="D4" s="120" t="b">
        <v>1</v>
      </c>
      <c r="E4" s="120" t="b">
        <v>1</v>
      </c>
      <c r="F4" s="120" t="b">
        <v>1</v>
      </c>
      <c r="G4" s="120" t="b">
        <v>0</v>
      </c>
      <c r="H4" s="120" t="b">
        <v>0</v>
      </c>
      <c r="I4" s="120" t="b">
        <v>0</v>
      </c>
      <c r="J4" s="120" t="b">
        <v>0</v>
      </c>
      <c r="K4" s="120" t="b">
        <v>0</v>
      </c>
      <c r="L4" s="120" t="b">
        <v>0</v>
      </c>
      <c r="M4" s="120" t="b">
        <v>1</v>
      </c>
      <c r="N4" s="120" t="s">
        <v>874</v>
      </c>
      <c r="O4" s="120" t="s">
        <v>875</v>
      </c>
      <c r="P4" s="120" t="s">
        <v>876</v>
      </c>
      <c r="Q4" s="120" t="s">
        <v>877</v>
      </c>
      <c r="R4" s="120" t="s">
        <v>878</v>
      </c>
      <c r="S4" s="120" t="s">
        <v>879</v>
      </c>
      <c r="T4" s="120" t="s">
        <v>880</v>
      </c>
    </row>
    <row r="5" spans="1:34" x14ac:dyDescent="0.4">
      <c r="A5" s="120" t="s">
        <v>881</v>
      </c>
      <c r="B5" s="120" t="s">
        <v>872</v>
      </c>
      <c r="C5" s="120">
        <v>5246704</v>
      </c>
      <c r="D5" s="120" t="b">
        <v>1</v>
      </c>
      <c r="E5" s="120" t="b">
        <v>1</v>
      </c>
      <c r="F5" s="120" t="b">
        <v>1</v>
      </c>
      <c r="G5" s="120" t="b">
        <v>0</v>
      </c>
      <c r="H5" s="120" t="b">
        <v>0</v>
      </c>
      <c r="I5" s="120" t="b">
        <v>0</v>
      </c>
      <c r="J5" s="120" t="b">
        <v>0</v>
      </c>
      <c r="K5" s="120" t="b">
        <v>0</v>
      </c>
      <c r="L5" s="120" t="b">
        <v>0</v>
      </c>
      <c r="M5" s="120" t="b">
        <v>1</v>
      </c>
      <c r="N5" s="120" t="s">
        <v>842</v>
      </c>
      <c r="O5" s="120" t="s">
        <v>882</v>
      </c>
      <c r="P5" s="120" t="s">
        <v>883</v>
      </c>
      <c r="Q5" s="120" t="s">
        <v>884</v>
      </c>
      <c r="R5" s="120" t="s">
        <v>885</v>
      </c>
      <c r="S5" s="120" t="s">
        <v>886</v>
      </c>
      <c r="T5" s="120" t="s">
        <v>887</v>
      </c>
      <c r="U5" s="120" t="s">
        <v>888</v>
      </c>
      <c r="V5" s="120" t="s">
        <v>889</v>
      </c>
      <c r="W5" s="120" t="s">
        <v>890</v>
      </c>
      <c r="X5" s="120" t="s">
        <v>891</v>
      </c>
      <c r="Y5" s="120" t="s">
        <v>892</v>
      </c>
      <c r="Z5" s="120" t="s">
        <v>893</v>
      </c>
      <c r="AA5" s="120" t="s">
        <v>894</v>
      </c>
      <c r="AB5" s="120" t="s">
        <v>895</v>
      </c>
      <c r="AC5" s="120" t="s">
        <v>896</v>
      </c>
      <c r="AD5" s="120" t="s">
        <v>897</v>
      </c>
      <c r="AE5" s="120" t="s">
        <v>898</v>
      </c>
      <c r="AF5" s="120" t="s">
        <v>899</v>
      </c>
    </row>
    <row r="6" spans="1:34" x14ac:dyDescent="0.4">
      <c r="A6" s="120" t="s">
        <v>419</v>
      </c>
      <c r="B6" s="120" t="s">
        <v>900</v>
      </c>
      <c r="C6" s="120">
        <v>4361708</v>
      </c>
      <c r="D6" s="120" t="b">
        <v>1</v>
      </c>
      <c r="E6" s="120" t="b">
        <v>0</v>
      </c>
      <c r="F6" s="120" t="b">
        <v>0</v>
      </c>
      <c r="G6" s="120" t="b">
        <v>0</v>
      </c>
      <c r="H6" s="120" t="b">
        <v>0</v>
      </c>
      <c r="I6" s="120" t="b">
        <v>0</v>
      </c>
      <c r="J6" s="120" t="b">
        <v>0</v>
      </c>
      <c r="K6" s="120" t="b">
        <v>0</v>
      </c>
      <c r="L6" s="120" t="b">
        <v>0</v>
      </c>
      <c r="M6" s="120" t="b">
        <v>0</v>
      </c>
    </row>
    <row r="7" spans="1:34" x14ac:dyDescent="0.4">
      <c r="A7" s="120" t="s">
        <v>901</v>
      </c>
      <c r="B7" s="120" t="s">
        <v>843</v>
      </c>
      <c r="C7" s="120">
        <v>4062277</v>
      </c>
      <c r="D7" s="120" t="b">
        <v>1</v>
      </c>
      <c r="E7" s="120" t="b">
        <v>0</v>
      </c>
      <c r="F7" s="120" t="b">
        <v>0</v>
      </c>
      <c r="G7" s="120" t="b">
        <v>0</v>
      </c>
      <c r="H7" s="120" t="b">
        <v>0</v>
      </c>
      <c r="I7" s="120" t="b">
        <v>0</v>
      </c>
      <c r="J7" s="120" t="b">
        <v>0</v>
      </c>
      <c r="K7" s="120" t="b">
        <v>0</v>
      </c>
      <c r="L7" s="120" t="b">
        <v>0</v>
      </c>
      <c r="M7" s="120" t="b">
        <v>1</v>
      </c>
      <c r="N7" s="120" t="s">
        <v>842</v>
      </c>
      <c r="O7" s="120" t="s">
        <v>902</v>
      </c>
      <c r="P7" s="120" t="s">
        <v>903</v>
      </c>
    </row>
    <row r="8" spans="1:34" x14ac:dyDescent="0.4">
      <c r="A8" s="120" t="s">
        <v>904</v>
      </c>
      <c r="B8" s="120" t="s">
        <v>843</v>
      </c>
      <c r="C8" s="120">
        <v>3615195</v>
      </c>
      <c r="D8" s="120" t="b">
        <v>0</v>
      </c>
      <c r="E8" s="120" t="b">
        <v>0</v>
      </c>
      <c r="F8" s="120" t="b">
        <v>1</v>
      </c>
      <c r="G8" s="120" t="b">
        <v>0</v>
      </c>
      <c r="H8" s="120" t="b">
        <v>1</v>
      </c>
      <c r="I8" s="120" t="b">
        <v>0</v>
      </c>
      <c r="J8" s="120" t="b">
        <v>0</v>
      </c>
      <c r="K8" s="120" t="b">
        <v>0</v>
      </c>
      <c r="L8" s="120" t="b">
        <v>0</v>
      </c>
      <c r="M8" s="120" t="b">
        <v>0</v>
      </c>
      <c r="N8" s="120" t="s">
        <v>874</v>
      </c>
      <c r="O8" s="120" t="s">
        <v>905</v>
      </c>
      <c r="P8" s="120" t="s">
        <v>906</v>
      </c>
      <c r="Q8" s="120" t="s">
        <v>907</v>
      </c>
      <c r="R8" s="120" t="s">
        <v>908</v>
      </c>
      <c r="S8" s="120" t="s">
        <v>909</v>
      </c>
      <c r="T8" s="120" t="s">
        <v>910</v>
      </c>
      <c r="U8" s="120" t="s">
        <v>911</v>
      </c>
      <c r="V8" s="120" t="s">
        <v>912</v>
      </c>
      <c r="W8" s="120" t="s">
        <v>913</v>
      </c>
      <c r="X8" s="120" t="s">
        <v>914</v>
      </c>
      <c r="Y8" s="120" t="s">
        <v>915</v>
      </c>
      <c r="Z8" s="120" t="s">
        <v>916</v>
      </c>
      <c r="AA8" s="120" t="s">
        <v>917</v>
      </c>
      <c r="AB8" s="120" t="s">
        <v>918</v>
      </c>
    </row>
    <row r="9" spans="1:34" x14ac:dyDescent="0.4">
      <c r="A9" s="120" t="s">
        <v>171</v>
      </c>
      <c r="B9" s="120" t="s">
        <v>919</v>
      </c>
      <c r="C9" s="120">
        <v>2802988</v>
      </c>
      <c r="D9" s="120" t="b">
        <v>1</v>
      </c>
      <c r="E9" s="120" t="b">
        <v>0</v>
      </c>
      <c r="F9" s="120" t="b">
        <v>0</v>
      </c>
      <c r="G9" s="120" t="b">
        <v>0</v>
      </c>
      <c r="H9" s="120" t="b">
        <v>0</v>
      </c>
      <c r="I9" s="120" t="b">
        <v>0</v>
      </c>
      <c r="J9" s="120" t="b">
        <v>0</v>
      </c>
      <c r="K9" s="120" t="b">
        <v>1</v>
      </c>
      <c r="L9" s="120" t="b">
        <v>0</v>
      </c>
      <c r="M9" s="120" t="b">
        <v>0</v>
      </c>
      <c r="N9" s="120" t="s">
        <v>920</v>
      </c>
      <c r="O9" s="120" t="s">
        <v>172</v>
      </c>
      <c r="P9" s="120" t="s">
        <v>921</v>
      </c>
      <c r="Q9" s="120" t="s">
        <v>317</v>
      </c>
      <c r="R9" s="120" t="s">
        <v>922</v>
      </c>
      <c r="S9" s="120" t="s">
        <v>378</v>
      </c>
      <c r="T9" s="120" t="s">
        <v>923</v>
      </c>
    </row>
    <row r="10" spans="1:34" x14ac:dyDescent="0.4">
      <c r="A10" s="120" t="s">
        <v>447</v>
      </c>
      <c r="B10" s="120" t="s">
        <v>924</v>
      </c>
      <c r="C10" s="120">
        <v>2764164</v>
      </c>
      <c r="D10" s="120" t="b">
        <v>1</v>
      </c>
      <c r="E10" s="120" t="b">
        <v>1</v>
      </c>
      <c r="F10" s="120" t="b">
        <v>0</v>
      </c>
      <c r="G10" s="120" t="b">
        <v>0</v>
      </c>
      <c r="H10" s="120" t="b">
        <v>0</v>
      </c>
      <c r="I10" s="120" t="b">
        <v>0</v>
      </c>
      <c r="J10" s="120" t="b">
        <v>0</v>
      </c>
      <c r="K10" s="120" t="b">
        <v>0</v>
      </c>
      <c r="L10" s="120" t="b">
        <v>0</v>
      </c>
      <c r="M10" s="120" t="b">
        <v>1</v>
      </c>
      <c r="N10" s="120" t="s">
        <v>925</v>
      </c>
      <c r="O10" s="120" t="s">
        <v>926</v>
      </c>
      <c r="P10" s="120" t="s">
        <v>927</v>
      </c>
    </row>
    <row r="11" spans="1:34" x14ac:dyDescent="0.4">
      <c r="A11" s="120" t="s">
        <v>173</v>
      </c>
      <c r="B11" s="120" t="s">
        <v>928</v>
      </c>
      <c r="C11" s="120">
        <v>2736202</v>
      </c>
      <c r="D11" s="120" t="b">
        <v>1</v>
      </c>
      <c r="E11" s="120" t="b">
        <v>1</v>
      </c>
      <c r="F11" s="120" t="b">
        <v>0</v>
      </c>
      <c r="G11" s="120" t="b">
        <v>0</v>
      </c>
      <c r="H11" s="120" t="b">
        <v>0</v>
      </c>
      <c r="I11" s="120" t="b">
        <v>0</v>
      </c>
      <c r="J11" s="120" t="b">
        <v>0</v>
      </c>
      <c r="K11" s="120" t="b">
        <v>0</v>
      </c>
      <c r="L11" s="120" t="b">
        <v>0</v>
      </c>
      <c r="M11" s="120" t="b">
        <v>0</v>
      </c>
      <c r="N11" s="120" t="s">
        <v>929</v>
      </c>
      <c r="O11" s="120" t="s">
        <v>174</v>
      </c>
      <c r="P11" s="120" t="s">
        <v>930</v>
      </c>
      <c r="Q11" s="120" t="s">
        <v>241</v>
      </c>
      <c r="R11" s="120" t="s">
        <v>931</v>
      </c>
      <c r="S11" s="120" t="s">
        <v>932</v>
      </c>
      <c r="T11" s="120" t="s">
        <v>933</v>
      </c>
    </row>
    <row r="12" spans="1:34" x14ac:dyDescent="0.4">
      <c r="A12" s="120" t="s">
        <v>934</v>
      </c>
      <c r="B12" s="120" t="s">
        <v>843</v>
      </c>
      <c r="C12" s="120">
        <v>2703617</v>
      </c>
      <c r="D12" s="120" t="b">
        <v>1</v>
      </c>
      <c r="E12" s="120" t="b">
        <v>0</v>
      </c>
      <c r="F12" s="120" t="b">
        <v>0</v>
      </c>
      <c r="G12" s="120" t="b">
        <v>0</v>
      </c>
      <c r="H12" s="120" t="b">
        <v>0</v>
      </c>
      <c r="I12" s="120" t="b">
        <v>0</v>
      </c>
      <c r="J12" s="120" t="b">
        <v>0</v>
      </c>
      <c r="K12" s="120" t="b">
        <v>1</v>
      </c>
      <c r="L12" s="120" t="b">
        <v>0</v>
      </c>
      <c r="M12" s="120" t="b">
        <v>0</v>
      </c>
    </row>
    <row r="13" spans="1:34" x14ac:dyDescent="0.4">
      <c r="A13" s="120" t="s">
        <v>445</v>
      </c>
      <c r="B13" s="120" t="s">
        <v>935</v>
      </c>
      <c r="C13" s="120">
        <v>2540228</v>
      </c>
      <c r="D13" s="120" t="b">
        <v>1</v>
      </c>
      <c r="E13" s="120" t="b">
        <v>1</v>
      </c>
      <c r="F13" s="120" t="b">
        <v>1</v>
      </c>
      <c r="G13" s="120" t="b">
        <v>0</v>
      </c>
      <c r="H13" s="120" t="b">
        <v>0</v>
      </c>
      <c r="I13" s="120" t="b">
        <v>0</v>
      </c>
      <c r="J13" s="120" t="b">
        <v>0</v>
      </c>
      <c r="K13" s="120" t="b">
        <v>0</v>
      </c>
      <c r="L13" s="120" t="b">
        <v>0</v>
      </c>
      <c r="M13" s="120" t="b">
        <v>1</v>
      </c>
      <c r="N13" s="120" t="s">
        <v>936</v>
      </c>
      <c r="O13" s="120" t="s">
        <v>937</v>
      </c>
      <c r="P13" s="120" t="s">
        <v>938</v>
      </c>
      <c r="Q13" s="120" t="s">
        <v>939</v>
      </c>
      <c r="R13" s="120" t="s">
        <v>940</v>
      </c>
      <c r="S13" s="120" t="s">
        <v>941</v>
      </c>
      <c r="T13" s="120" t="s">
        <v>942</v>
      </c>
      <c r="U13" s="120" t="s">
        <v>943</v>
      </c>
      <c r="V13" s="120" t="s">
        <v>944</v>
      </c>
      <c r="W13" s="120" t="s">
        <v>945</v>
      </c>
      <c r="X13" s="120" t="s">
        <v>946</v>
      </c>
      <c r="Y13" s="120" t="s">
        <v>947</v>
      </c>
      <c r="Z13" s="120" t="s">
        <v>948</v>
      </c>
      <c r="AA13" s="120" t="s">
        <v>949</v>
      </c>
      <c r="AB13" s="120" t="s">
        <v>950</v>
      </c>
      <c r="AC13" s="120" t="s">
        <v>951</v>
      </c>
      <c r="AD13" s="120" t="s">
        <v>952</v>
      </c>
      <c r="AE13" s="120" t="s">
        <v>416</v>
      </c>
      <c r="AF13" s="120" t="s">
        <v>953</v>
      </c>
      <c r="AG13" s="120" t="s">
        <v>954</v>
      </c>
      <c r="AH13" s="120" t="s">
        <v>955</v>
      </c>
    </row>
    <row r="14" spans="1:34" x14ac:dyDescent="0.4">
      <c r="A14" s="120" t="s">
        <v>956</v>
      </c>
      <c r="B14" s="120" t="s">
        <v>872</v>
      </c>
      <c r="C14" s="120">
        <v>2524137</v>
      </c>
      <c r="D14" s="120" t="b">
        <v>1</v>
      </c>
      <c r="E14" s="120" t="b">
        <v>1</v>
      </c>
      <c r="F14" s="120" t="b">
        <v>1</v>
      </c>
      <c r="G14" s="120" t="b">
        <v>0</v>
      </c>
      <c r="H14" s="120" t="b">
        <v>0</v>
      </c>
      <c r="I14" s="120" t="b">
        <v>0</v>
      </c>
      <c r="J14" s="120" t="b">
        <v>0</v>
      </c>
      <c r="K14" s="120" t="b">
        <v>0</v>
      </c>
      <c r="L14" s="120" t="b">
        <v>0</v>
      </c>
      <c r="M14" s="120" t="b">
        <v>1</v>
      </c>
      <c r="N14" s="120" t="s">
        <v>842</v>
      </c>
      <c r="O14" s="120" t="s">
        <v>957</v>
      </c>
      <c r="P14" s="120" t="s">
        <v>958</v>
      </c>
      <c r="Q14" s="120" t="s">
        <v>959</v>
      </c>
      <c r="R14" s="120" t="s">
        <v>960</v>
      </c>
      <c r="S14" s="120" t="s">
        <v>961</v>
      </c>
      <c r="T14" s="120" t="s">
        <v>962</v>
      </c>
    </row>
    <row r="15" spans="1:34" x14ac:dyDescent="0.4">
      <c r="A15" s="120" t="s">
        <v>964</v>
      </c>
      <c r="B15" s="120" t="s">
        <v>963</v>
      </c>
      <c r="C15" s="120">
        <v>2519326</v>
      </c>
      <c r="D15" s="120" t="b">
        <v>1</v>
      </c>
      <c r="E15" s="120" t="b">
        <v>1</v>
      </c>
      <c r="F15" s="120" t="b">
        <v>0</v>
      </c>
      <c r="G15" s="120" t="b">
        <v>0</v>
      </c>
      <c r="H15" s="120" t="b">
        <v>0</v>
      </c>
      <c r="I15" s="120" t="b">
        <v>0</v>
      </c>
      <c r="J15" s="120" t="b">
        <v>0</v>
      </c>
      <c r="K15" s="120" t="b">
        <v>0</v>
      </c>
      <c r="L15" s="120" t="b">
        <v>0</v>
      </c>
      <c r="M15" s="120" t="b">
        <v>1</v>
      </c>
      <c r="N15" s="120" t="s">
        <v>965</v>
      </c>
      <c r="O15" s="120" t="s">
        <v>966</v>
      </c>
      <c r="P15" s="120" t="s">
        <v>967</v>
      </c>
      <c r="Q15" s="120" t="s">
        <v>968</v>
      </c>
      <c r="R15" s="120" t="s">
        <v>969</v>
      </c>
    </row>
    <row r="16" spans="1:34" x14ac:dyDescent="0.4">
      <c r="A16" s="120" t="s">
        <v>970</v>
      </c>
      <c r="B16" s="120" t="s">
        <v>935</v>
      </c>
      <c r="C16" s="120">
        <v>2494120</v>
      </c>
      <c r="D16" s="120" t="b">
        <v>0</v>
      </c>
      <c r="E16" s="120" t="b">
        <v>1</v>
      </c>
      <c r="F16" s="120" t="b">
        <v>1</v>
      </c>
      <c r="G16" s="120" t="b">
        <v>0</v>
      </c>
      <c r="H16" s="120" t="b">
        <v>1</v>
      </c>
      <c r="I16" s="120" t="b">
        <v>0</v>
      </c>
      <c r="J16" s="120" t="b">
        <v>1</v>
      </c>
      <c r="K16" s="120" t="b">
        <v>0</v>
      </c>
      <c r="L16" s="120" t="b">
        <v>0</v>
      </c>
      <c r="M16" s="120" t="b">
        <v>0</v>
      </c>
    </row>
    <row r="17" spans="1:34" x14ac:dyDescent="0.4">
      <c r="A17" s="120" t="s">
        <v>175</v>
      </c>
      <c r="B17" s="120" t="s">
        <v>919</v>
      </c>
      <c r="C17" s="120">
        <v>2473313</v>
      </c>
      <c r="D17" s="120" t="b">
        <v>1</v>
      </c>
      <c r="E17" s="120" t="b">
        <v>1</v>
      </c>
      <c r="F17" s="120" t="b">
        <v>0</v>
      </c>
      <c r="G17" s="120" t="b">
        <v>0</v>
      </c>
      <c r="H17" s="120" t="b">
        <v>0</v>
      </c>
      <c r="I17" s="120" t="b">
        <v>0</v>
      </c>
      <c r="J17" s="120" t="b">
        <v>1</v>
      </c>
      <c r="K17" s="120" t="b">
        <v>0</v>
      </c>
      <c r="L17" s="120" t="b">
        <v>0</v>
      </c>
      <c r="M17" s="120" t="b">
        <v>0</v>
      </c>
      <c r="N17" s="120" t="s">
        <v>971</v>
      </c>
      <c r="O17" s="120" t="s">
        <v>176</v>
      </c>
      <c r="P17" s="120" t="s">
        <v>972</v>
      </c>
      <c r="Q17" s="120" t="s">
        <v>318</v>
      </c>
      <c r="R17" s="120" t="s">
        <v>973</v>
      </c>
      <c r="S17" s="120" t="s">
        <v>974</v>
      </c>
      <c r="T17" s="120" t="s">
        <v>975</v>
      </c>
      <c r="U17" s="120" t="s">
        <v>976</v>
      </c>
      <c r="V17" s="120" t="s">
        <v>977</v>
      </c>
    </row>
    <row r="18" spans="1:34" x14ac:dyDescent="0.4">
      <c r="A18" s="120" t="s">
        <v>978</v>
      </c>
      <c r="B18" s="120" t="s">
        <v>843</v>
      </c>
      <c r="C18" s="120">
        <v>2427701</v>
      </c>
      <c r="D18" s="120" t="b">
        <v>0</v>
      </c>
      <c r="E18" s="120" t="b">
        <v>0</v>
      </c>
      <c r="F18" s="120" t="b">
        <v>0</v>
      </c>
      <c r="G18" s="120" t="b">
        <v>0</v>
      </c>
      <c r="H18" s="120" t="b">
        <v>0</v>
      </c>
      <c r="I18" s="120" t="b">
        <v>0</v>
      </c>
      <c r="J18" s="120" t="b">
        <v>0</v>
      </c>
      <c r="K18" s="120" t="b">
        <v>0</v>
      </c>
      <c r="L18" s="120" t="b">
        <v>0</v>
      </c>
      <c r="M18" s="120" t="b">
        <v>0</v>
      </c>
      <c r="N18" s="120" t="s">
        <v>842</v>
      </c>
      <c r="O18" s="120" t="s">
        <v>979</v>
      </c>
      <c r="P18" s="120" t="s">
        <v>980</v>
      </c>
      <c r="Q18" s="120" t="s">
        <v>981</v>
      </c>
      <c r="R18" s="120" t="s">
        <v>982</v>
      </c>
    </row>
    <row r="19" spans="1:34" x14ac:dyDescent="0.4">
      <c r="A19" s="120" t="s">
        <v>177</v>
      </c>
      <c r="B19" s="120" t="s">
        <v>935</v>
      </c>
      <c r="C19" s="120">
        <v>2374093</v>
      </c>
      <c r="D19" s="120" t="b">
        <v>1</v>
      </c>
      <c r="E19" s="120" t="b">
        <v>0</v>
      </c>
      <c r="F19" s="120" t="b">
        <v>0</v>
      </c>
      <c r="G19" s="120" t="b">
        <v>1</v>
      </c>
      <c r="H19" s="120" t="b">
        <v>0</v>
      </c>
      <c r="I19" s="120" t="b">
        <v>0</v>
      </c>
      <c r="J19" s="120" t="b">
        <v>0</v>
      </c>
      <c r="K19" s="120" t="b">
        <v>1</v>
      </c>
      <c r="L19" s="120" t="b">
        <v>0</v>
      </c>
      <c r="M19" s="120" t="b">
        <v>1</v>
      </c>
      <c r="N19" s="120" t="s">
        <v>983</v>
      </c>
      <c r="O19" s="120" t="s">
        <v>178</v>
      </c>
      <c r="P19" s="120" t="s">
        <v>984</v>
      </c>
      <c r="Q19" s="120" t="s">
        <v>319</v>
      </c>
      <c r="R19" s="120" t="s">
        <v>985</v>
      </c>
      <c r="S19" s="120" t="s">
        <v>986</v>
      </c>
      <c r="T19" s="120" t="s">
        <v>987</v>
      </c>
      <c r="U19" s="120" t="s">
        <v>411</v>
      </c>
      <c r="V19" s="120" t="s">
        <v>988</v>
      </c>
      <c r="W19" s="120" t="s">
        <v>989</v>
      </c>
      <c r="X19" s="120" t="s">
        <v>990</v>
      </c>
      <c r="Y19" s="120" t="s">
        <v>459</v>
      </c>
      <c r="Z19" s="120" t="s">
        <v>991</v>
      </c>
      <c r="AA19" s="120" t="s">
        <v>176</v>
      </c>
      <c r="AB19" s="120" t="s">
        <v>972</v>
      </c>
      <c r="AC19" s="120" t="s">
        <v>992</v>
      </c>
      <c r="AD19" s="120" t="s">
        <v>993</v>
      </c>
      <c r="AE19" s="120" t="s">
        <v>432</v>
      </c>
      <c r="AF19" s="120" t="s">
        <v>994</v>
      </c>
      <c r="AG19" s="120" t="s">
        <v>480</v>
      </c>
      <c r="AH19" s="120" t="s">
        <v>995</v>
      </c>
    </row>
    <row r="20" spans="1:34" x14ac:dyDescent="0.4">
      <c r="A20" s="120" t="s">
        <v>179</v>
      </c>
      <c r="B20" s="120" t="s">
        <v>963</v>
      </c>
      <c r="C20" s="120">
        <v>2256077</v>
      </c>
      <c r="D20" s="120" t="b">
        <v>1</v>
      </c>
      <c r="E20" s="120" t="b">
        <v>1</v>
      </c>
      <c r="F20" s="120" t="b">
        <v>0</v>
      </c>
      <c r="G20" s="120" t="b">
        <v>1</v>
      </c>
      <c r="H20" s="120" t="b">
        <v>0</v>
      </c>
      <c r="I20" s="120" t="b">
        <v>0</v>
      </c>
      <c r="J20" s="120" t="b">
        <v>0</v>
      </c>
      <c r="K20" s="120" t="b">
        <v>0</v>
      </c>
      <c r="L20" s="120" t="b">
        <v>0</v>
      </c>
      <c r="M20" s="120" t="b">
        <v>1</v>
      </c>
      <c r="N20" s="120" t="s">
        <v>842</v>
      </c>
      <c r="O20" s="120" t="s">
        <v>180</v>
      </c>
      <c r="P20" s="120" t="s">
        <v>996</v>
      </c>
      <c r="Q20" s="120" t="s">
        <v>320</v>
      </c>
      <c r="R20" s="120" t="s">
        <v>997</v>
      </c>
    </row>
    <row r="21" spans="1:34" x14ac:dyDescent="0.4">
      <c r="A21" s="120" t="s">
        <v>951</v>
      </c>
      <c r="B21" s="120" t="s">
        <v>935</v>
      </c>
      <c r="C21" s="120">
        <v>2235702</v>
      </c>
      <c r="D21" s="120" t="b">
        <v>0</v>
      </c>
      <c r="E21" s="120" t="b">
        <v>1</v>
      </c>
      <c r="F21" s="120" t="b">
        <v>1</v>
      </c>
      <c r="G21" s="120" t="b">
        <v>0</v>
      </c>
      <c r="H21" s="120" t="b">
        <v>0</v>
      </c>
      <c r="I21" s="120" t="b">
        <v>0</v>
      </c>
      <c r="J21" s="120" t="b">
        <v>0</v>
      </c>
      <c r="K21" s="120" t="b">
        <v>0</v>
      </c>
      <c r="L21" s="120" t="b">
        <v>0</v>
      </c>
      <c r="M21" s="120" t="b">
        <v>1</v>
      </c>
      <c r="N21" s="120" t="s">
        <v>998</v>
      </c>
      <c r="O21" s="120" t="s">
        <v>999</v>
      </c>
      <c r="P21" s="120" t="s">
        <v>1000</v>
      </c>
      <c r="Q21" s="120" t="s">
        <v>941</v>
      </c>
      <c r="R21" s="120" t="s">
        <v>942</v>
      </c>
      <c r="S21" s="120" t="s">
        <v>939</v>
      </c>
      <c r="T21" s="120" t="s">
        <v>940</v>
      </c>
      <c r="U21" s="120" t="s">
        <v>416</v>
      </c>
      <c r="V21" s="120" t="s">
        <v>953</v>
      </c>
      <c r="W21" s="120" t="s">
        <v>445</v>
      </c>
      <c r="X21" s="120" t="s">
        <v>1001</v>
      </c>
      <c r="Y21" s="120" t="s">
        <v>947</v>
      </c>
      <c r="Z21" s="120" t="s">
        <v>948</v>
      </c>
      <c r="AA21" s="120" t="s">
        <v>1002</v>
      </c>
      <c r="AB21" s="120" t="s">
        <v>1003</v>
      </c>
      <c r="AC21" s="120" t="s">
        <v>943</v>
      </c>
      <c r="AD21" s="120" t="s">
        <v>944</v>
      </c>
      <c r="AE21" s="120" t="s">
        <v>937</v>
      </c>
      <c r="AF21" s="120" t="s">
        <v>938</v>
      </c>
      <c r="AG21" s="120" t="s">
        <v>1004</v>
      </c>
      <c r="AH21" s="120" t="s">
        <v>1005</v>
      </c>
    </row>
    <row r="22" spans="1:34" x14ac:dyDescent="0.4">
      <c r="A22" s="120" t="s">
        <v>947</v>
      </c>
      <c r="B22" s="120" t="s">
        <v>935</v>
      </c>
      <c r="C22" s="120">
        <v>2142149</v>
      </c>
      <c r="D22" s="120" t="b">
        <v>0</v>
      </c>
      <c r="E22" s="120" t="b">
        <v>1</v>
      </c>
      <c r="F22" s="120" t="b">
        <v>0</v>
      </c>
      <c r="G22" s="120" t="b">
        <v>0</v>
      </c>
      <c r="H22" s="120" t="b">
        <v>0</v>
      </c>
      <c r="I22" s="120" t="b">
        <v>0</v>
      </c>
      <c r="J22" s="120" t="b">
        <v>0</v>
      </c>
      <c r="K22" s="120" t="b">
        <v>0</v>
      </c>
      <c r="L22" s="120" t="b">
        <v>0</v>
      </c>
      <c r="M22" s="120" t="b">
        <v>1</v>
      </c>
      <c r="N22" s="120" t="s">
        <v>998</v>
      </c>
      <c r="O22" s="120" t="s">
        <v>954</v>
      </c>
      <c r="P22" s="120" t="s">
        <v>955</v>
      </c>
      <c r="Q22" s="120" t="s">
        <v>939</v>
      </c>
      <c r="R22" s="120" t="s">
        <v>940</v>
      </c>
      <c r="S22" s="120" t="s">
        <v>445</v>
      </c>
      <c r="T22" s="120" t="s">
        <v>1001</v>
      </c>
      <c r="U22" s="120" t="s">
        <v>1004</v>
      </c>
      <c r="V22" s="120" t="s">
        <v>1005</v>
      </c>
      <c r="W22" s="120" t="s">
        <v>937</v>
      </c>
      <c r="X22" s="120" t="s">
        <v>938</v>
      </c>
      <c r="Y22" s="120" t="s">
        <v>416</v>
      </c>
      <c r="Z22" s="120" t="s">
        <v>953</v>
      </c>
      <c r="AA22" s="120" t="s">
        <v>332</v>
      </c>
      <c r="AB22" s="120" t="s">
        <v>1006</v>
      </c>
      <c r="AC22" s="120" t="s">
        <v>999</v>
      </c>
      <c r="AD22" s="120" t="s">
        <v>1000</v>
      </c>
      <c r="AE22" s="120" t="s">
        <v>1002</v>
      </c>
      <c r="AF22" s="120" t="s">
        <v>1003</v>
      </c>
      <c r="AG22" s="120" t="s">
        <v>941</v>
      </c>
      <c r="AH22" s="120" t="s">
        <v>942</v>
      </c>
    </row>
    <row r="23" spans="1:34" x14ac:dyDescent="0.4">
      <c r="A23" s="120" t="s">
        <v>181</v>
      </c>
      <c r="B23" s="120" t="s">
        <v>872</v>
      </c>
      <c r="C23" s="120">
        <v>2119733</v>
      </c>
      <c r="D23" s="120" t="b">
        <v>1</v>
      </c>
      <c r="E23" s="120" t="b">
        <v>1</v>
      </c>
      <c r="F23" s="120" t="b">
        <v>0</v>
      </c>
      <c r="G23" s="120" t="b">
        <v>0</v>
      </c>
      <c r="H23" s="120" t="b">
        <v>0</v>
      </c>
      <c r="I23" s="120" t="b">
        <v>0</v>
      </c>
      <c r="J23" s="120" t="b">
        <v>0</v>
      </c>
      <c r="K23" s="120" t="b">
        <v>1</v>
      </c>
      <c r="L23" s="120" t="b">
        <v>0</v>
      </c>
      <c r="M23" s="120" t="b">
        <v>0</v>
      </c>
      <c r="N23" s="120" t="s">
        <v>1007</v>
      </c>
      <c r="O23" s="120" t="s">
        <v>182</v>
      </c>
      <c r="P23" s="120" t="s">
        <v>1008</v>
      </c>
      <c r="Q23" s="120" t="s">
        <v>1009</v>
      </c>
      <c r="R23" s="120" t="s">
        <v>1010</v>
      </c>
      <c r="S23" s="120" t="s">
        <v>1011</v>
      </c>
      <c r="T23" s="120" t="s">
        <v>1012</v>
      </c>
      <c r="U23" s="120" t="s">
        <v>1013</v>
      </c>
      <c r="V23" s="120" t="s">
        <v>1014</v>
      </c>
      <c r="W23" s="120" t="s">
        <v>1015</v>
      </c>
      <c r="X23" s="120" t="s">
        <v>1016</v>
      </c>
    </row>
    <row r="24" spans="1:34" x14ac:dyDescent="0.4">
      <c r="A24" s="120" t="s">
        <v>1017</v>
      </c>
      <c r="B24" s="120" t="s">
        <v>843</v>
      </c>
      <c r="C24" s="120">
        <v>2104275</v>
      </c>
      <c r="D24" s="120" t="b">
        <v>0</v>
      </c>
      <c r="E24" s="120" t="b">
        <v>1</v>
      </c>
      <c r="F24" s="120" t="b">
        <v>0</v>
      </c>
      <c r="G24" s="120" t="b">
        <v>0</v>
      </c>
      <c r="H24" s="120" t="b">
        <v>0</v>
      </c>
      <c r="I24" s="120" t="b">
        <v>0</v>
      </c>
      <c r="J24" s="120" t="b">
        <v>0</v>
      </c>
      <c r="K24" s="120" t="b">
        <v>1</v>
      </c>
      <c r="L24" s="120" t="b">
        <v>0</v>
      </c>
      <c r="M24" s="120" t="b">
        <v>1</v>
      </c>
      <c r="N24" s="120" t="s">
        <v>842</v>
      </c>
      <c r="O24" s="120" t="s">
        <v>1018</v>
      </c>
      <c r="P24" s="120" t="s">
        <v>1019</v>
      </c>
    </row>
    <row r="25" spans="1:34" x14ac:dyDescent="0.4">
      <c r="A25" s="120" t="s">
        <v>1020</v>
      </c>
      <c r="B25" s="120" t="s">
        <v>963</v>
      </c>
      <c r="C25" s="120">
        <v>2066949</v>
      </c>
      <c r="D25" s="120" t="b">
        <v>0</v>
      </c>
      <c r="E25" s="120" t="b">
        <v>0</v>
      </c>
      <c r="F25" s="120" t="b">
        <v>1</v>
      </c>
      <c r="G25" s="120" t="b">
        <v>0</v>
      </c>
      <c r="H25" s="120" t="b">
        <v>0</v>
      </c>
      <c r="I25" s="120" t="b">
        <v>0</v>
      </c>
      <c r="J25" s="120" t="b">
        <v>0</v>
      </c>
      <c r="K25" s="120" t="b">
        <v>1</v>
      </c>
      <c r="L25" s="120" t="b">
        <v>0</v>
      </c>
      <c r="M25" s="120" t="b">
        <v>0</v>
      </c>
      <c r="N25" s="120" t="s">
        <v>842</v>
      </c>
      <c r="O25" s="120" t="s">
        <v>1021</v>
      </c>
      <c r="P25" s="120" t="s">
        <v>1022</v>
      </c>
      <c r="Q25" s="120" t="s">
        <v>1023</v>
      </c>
      <c r="R25" s="120" t="s">
        <v>1024</v>
      </c>
      <c r="S25" s="120" t="s">
        <v>1025</v>
      </c>
      <c r="T25" s="120" t="s">
        <v>1026</v>
      </c>
      <c r="U25" s="120" t="s">
        <v>1027</v>
      </c>
      <c r="V25" s="120" t="s">
        <v>1028</v>
      </c>
      <c r="W25" s="120" t="s">
        <v>1029</v>
      </c>
      <c r="X25" s="120" t="s">
        <v>1030</v>
      </c>
      <c r="Y25" s="120" t="s">
        <v>1031</v>
      </c>
      <c r="Z25" s="120" t="s">
        <v>1032</v>
      </c>
    </row>
    <row r="26" spans="1:34" x14ac:dyDescent="0.4">
      <c r="A26" s="120" t="s">
        <v>1033</v>
      </c>
      <c r="B26" s="120" t="s">
        <v>900</v>
      </c>
      <c r="C26" s="120">
        <v>1871869</v>
      </c>
      <c r="D26" s="120" t="b">
        <v>1</v>
      </c>
      <c r="E26" s="120" t="b">
        <v>0</v>
      </c>
      <c r="F26" s="120" t="b">
        <v>0</v>
      </c>
      <c r="G26" s="120" t="b">
        <v>0</v>
      </c>
      <c r="H26" s="120" t="b">
        <v>0</v>
      </c>
      <c r="I26" s="120" t="b">
        <v>0</v>
      </c>
      <c r="J26" s="120" t="b">
        <v>0</v>
      </c>
      <c r="K26" s="120" t="b">
        <v>0</v>
      </c>
      <c r="L26" s="120" t="b">
        <v>0</v>
      </c>
      <c r="M26" s="120" t="b">
        <v>0</v>
      </c>
      <c r="N26" s="120" t="s">
        <v>1034</v>
      </c>
      <c r="O26" s="120" t="s">
        <v>1035</v>
      </c>
      <c r="P26" s="120" t="s">
        <v>1036</v>
      </c>
    </row>
    <row r="27" spans="1:34" x14ac:dyDescent="0.4">
      <c r="A27" s="120" t="s">
        <v>379</v>
      </c>
      <c r="B27" s="120" t="s">
        <v>843</v>
      </c>
      <c r="C27" s="120">
        <v>1861999</v>
      </c>
      <c r="D27" s="120" t="b">
        <v>1</v>
      </c>
      <c r="E27" s="120" t="b">
        <v>1</v>
      </c>
      <c r="F27" s="120" t="b">
        <v>1</v>
      </c>
      <c r="G27" s="120" t="b">
        <v>0</v>
      </c>
      <c r="H27" s="120" t="b">
        <v>0</v>
      </c>
      <c r="I27" s="120" t="b">
        <v>0</v>
      </c>
      <c r="J27" s="120" t="b">
        <v>0</v>
      </c>
      <c r="K27" s="120" t="b">
        <v>1</v>
      </c>
      <c r="L27" s="120" t="b">
        <v>0</v>
      </c>
      <c r="M27" s="120" t="b">
        <v>1</v>
      </c>
      <c r="N27" s="120" t="s">
        <v>842</v>
      </c>
      <c r="O27" s="120" t="s">
        <v>1037</v>
      </c>
      <c r="P27" s="120" t="s">
        <v>1038</v>
      </c>
      <c r="Q27" s="120" t="s">
        <v>1039</v>
      </c>
      <c r="R27" s="120" t="s">
        <v>1040</v>
      </c>
      <c r="S27" s="120" t="s">
        <v>380</v>
      </c>
      <c r="T27" s="120" t="s">
        <v>1041</v>
      </c>
      <c r="U27" s="120" t="s">
        <v>412</v>
      </c>
      <c r="V27" s="120" t="s">
        <v>1042</v>
      </c>
      <c r="W27" s="120" t="s">
        <v>1043</v>
      </c>
      <c r="X27" s="120" t="s">
        <v>1044</v>
      </c>
      <c r="Y27" s="120" t="s">
        <v>1045</v>
      </c>
      <c r="Z27" s="120" t="s">
        <v>1046</v>
      </c>
      <c r="AA27" s="120" t="s">
        <v>1047</v>
      </c>
      <c r="AB27" s="120" t="s">
        <v>1048</v>
      </c>
      <c r="AC27" s="120" t="s">
        <v>1049</v>
      </c>
      <c r="AD27" s="120" t="s">
        <v>1050</v>
      </c>
      <c r="AE27" s="120" t="s">
        <v>1051</v>
      </c>
      <c r="AF27" s="120" t="s">
        <v>1052</v>
      </c>
      <c r="AG27" s="120" t="s">
        <v>1053</v>
      </c>
      <c r="AH27" s="120" t="s">
        <v>1054</v>
      </c>
    </row>
    <row r="28" spans="1:34" x14ac:dyDescent="0.4">
      <c r="A28" s="120" t="s">
        <v>1055</v>
      </c>
      <c r="B28" s="120" t="s">
        <v>843</v>
      </c>
      <c r="C28" s="120">
        <v>1859964</v>
      </c>
      <c r="D28" s="120" t="b">
        <v>0</v>
      </c>
      <c r="E28" s="120" t="b">
        <v>0</v>
      </c>
      <c r="F28" s="120" t="b">
        <v>0</v>
      </c>
      <c r="G28" s="120" t="b">
        <v>0</v>
      </c>
      <c r="H28" s="120" t="b">
        <v>0</v>
      </c>
      <c r="I28" s="120" t="b">
        <v>0</v>
      </c>
      <c r="J28" s="120" t="b">
        <v>0</v>
      </c>
      <c r="K28" s="120" t="b">
        <v>0</v>
      </c>
      <c r="L28" s="120" t="b">
        <v>0</v>
      </c>
      <c r="M28" s="120" t="b">
        <v>0</v>
      </c>
      <c r="N28" s="120" t="s">
        <v>1056</v>
      </c>
      <c r="O28" s="120" t="s">
        <v>1057</v>
      </c>
      <c r="P28" s="120" t="s">
        <v>1058</v>
      </c>
    </row>
    <row r="29" spans="1:34" x14ac:dyDescent="0.4">
      <c r="A29" s="120" t="s">
        <v>183</v>
      </c>
      <c r="B29" s="120" t="s">
        <v>935</v>
      </c>
      <c r="C29" s="120">
        <v>1847896</v>
      </c>
      <c r="D29" s="120" t="b">
        <v>1</v>
      </c>
      <c r="E29" s="120" t="b">
        <v>1</v>
      </c>
      <c r="F29" s="120" t="b">
        <v>0</v>
      </c>
      <c r="G29" s="120" t="b">
        <v>0</v>
      </c>
      <c r="H29" s="120" t="b">
        <v>0</v>
      </c>
      <c r="I29" s="120" t="b">
        <v>0</v>
      </c>
      <c r="J29" s="120" t="b">
        <v>0</v>
      </c>
      <c r="K29" s="120" t="b">
        <v>0</v>
      </c>
      <c r="L29" s="120" t="b">
        <v>0</v>
      </c>
      <c r="M29" s="120" t="b">
        <v>1</v>
      </c>
      <c r="N29" s="120" t="s">
        <v>842</v>
      </c>
      <c r="O29" s="120" t="s">
        <v>184</v>
      </c>
      <c r="P29" s="120" t="s">
        <v>1059</v>
      </c>
      <c r="Q29" s="120" t="s">
        <v>1060</v>
      </c>
      <c r="R29" s="120" t="s">
        <v>1061</v>
      </c>
    </row>
    <row r="30" spans="1:34" x14ac:dyDescent="0.4">
      <c r="A30" s="120" t="s">
        <v>185</v>
      </c>
      <c r="B30" s="120" t="s">
        <v>928</v>
      </c>
      <c r="C30" s="120">
        <v>1795021</v>
      </c>
      <c r="D30" s="120" t="b">
        <v>0</v>
      </c>
      <c r="E30" s="120" t="b">
        <v>0</v>
      </c>
      <c r="F30" s="120" t="b">
        <v>1</v>
      </c>
      <c r="G30" s="120" t="b">
        <v>0</v>
      </c>
      <c r="H30" s="120" t="b">
        <v>0</v>
      </c>
      <c r="I30" s="120" t="b">
        <v>0</v>
      </c>
      <c r="J30" s="120" t="b">
        <v>0</v>
      </c>
      <c r="K30" s="120" t="b">
        <v>0</v>
      </c>
      <c r="L30" s="120" t="b">
        <v>0</v>
      </c>
      <c r="M30" s="120" t="b">
        <v>0</v>
      </c>
      <c r="N30" s="120" t="s">
        <v>1062</v>
      </c>
      <c r="O30" s="120" t="s">
        <v>186</v>
      </c>
      <c r="P30" s="120" t="s">
        <v>1063</v>
      </c>
      <c r="Q30" s="120" t="s">
        <v>1064</v>
      </c>
      <c r="R30" s="120" t="s">
        <v>1065</v>
      </c>
      <c r="S30" s="120" t="s">
        <v>1066</v>
      </c>
      <c r="T30" s="120" t="s">
        <v>1067</v>
      </c>
      <c r="U30" s="120" t="s">
        <v>1068</v>
      </c>
      <c r="V30" s="120" t="s">
        <v>1069</v>
      </c>
    </row>
    <row r="31" spans="1:34" x14ac:dyDescent="0.4">
      <c r="A31" s="120" t="s">
        <v>187</v>
      </c>
      <c r="B31" s="120" t="s">
        <v>935</v>
      </c>
      <c r="C31" s="120">
        <v>1786211</v>
      </c>
      <c r="D31" s="120" t="b">
        <v>1</v>
      </c>
      <c r="E31" s="120" t="b">
        <v>0</v>
      </c>
      <c r="F31" s="120" t="b">
        <v>1</v>
      </c>
      <c r="G31" s="120" t="b">
        <v>1</v>
      </c>
      <c r="H31" s="120" t="b">
        <v>0</v>
      </c>
      <c r="I31" s="120" t="b">
        <v>0</v>
      </c>
      <c r="J31" s="120" t="b">
        <v>0</v>
      </c>
      <c r="K31" s="120" t="b">
        <v>1</v>
      </c>
      <c r="L31" s="120" t="b">
        <v>0</v>
      </c>
      <c r="M31" s="120" t="b">
        <v>1</v>
      </c>
      <c r="N31" s="120" t="s">
        <v>1070</v>
      </c>
      <c r="O31" s="120" t="s">
        <v>188</v>
      </c>
      <c r="P31" s="120" t="s">
        <v>1071</v>
      </c>
      <c r="Q31" s="120" t="s">
        <v>1072</v>
      </c>
      <c r="R31" s="120" t="s">
        <v>1073</v>
      </c>
      <c r="S31" s="120" t="s">
        <v>381</v>
      </c>
      <c r="T31" s="120" t="s">
        <v>1074</v>
      </c>
      <c r="U31" s="120" t="s">
        <v>330</v>
      </c>
      <c r="V31" s="120" t="s">
        <v>1075</v>
      </c>
      <c r="W31" s="120" t="s">
        <v>250</v>
      </c>
      <c r="X31" s="120" t="s">
        <v>1076</v>
      </c>
      <c r="Y31" s="120" t="s">
        <v>309</v>
      </c>
      <c r="Z31" s="120" t="s">
        <v>1077</v>
      </c>
      <c r="AA31" s="120" t="s">
        <v>475</v>
      </c>
      <c r="AB31" s="120" t="s">
        <v>1078</v>
      </c>
      <c r="AC31" s="120" t="s">
        <v>427</v>
      </c>
      <c r="AD31" s="120" t="s">
        <v>1079</v>
      </c>
      <c r="AE31" s="120" t="s">
        <v>1080</v>
      </c>
      <c r="AF31" s="120" t="s">
        <v>1081</v>
      </c>
      <c r="AG31" s="120" t="s">
        <v>288</v>
      </c>
      <c r="AH31" s="120" t="s">
        <v>1082</v>
      </c>
    </row>
    <row r="32" spans="1:34" x14ac:dyDescent="0.4">
      <c r="A32" s="120" t="s">
        <v>396</v>
      </c>
      <c r="B32" s="120" t="s">
        <v>963</v>
      </c>
      <c r="C32" s="120">
        <v>1795949</v>
      </c>
      <c r="D32" s="120" t="b">
        <v>1</v>
      </c>
      <c r="E32" s="120" t="b">
        <v>1</v>
      </c>
      <c r="F32" s="120" t="b">
        <v>1</v>
      </c>
      <c r="G32" s="120" t="b">
        <v>0</v>
      </c>
      <c r="H32" s="120" t="b">
        <v>1</v>
      </c>
      <c r="I32" s="120" t="b">
        <v>0</v>
      </c>
      <c r="J32" s="120" t="b">
        <v>0</v>
      </c>
      <c r="K32" s="120" t="b">
        <v>0</v>
      </c>
      <c r="L32" s="120" t="b">
        <v>0</v>
      </c>
      <c r="M32" s="120" t="b">
        <v>1</v>
      </c>
      <c r="N32" s="120" t="s">
        <v>842</v>
      </c>
      <c r="O32" s="120" t="s">
        <v>848</v>
      </c>
      <c r="P32" s="120" t="s">
        <v>849</v>
      </c>
      <c r="Q32" s="120" t="s">
        <v>1083</v>
      </c>
      <c r="R32" s="120" t="s">
        <v>1084</v>
      </c>
      <c r="S32" s="120" t="s">
        <v>1085</v>
      </c>
      <c r="T32" s="120" t="s">
        <v>1086</v>
      </c>
      <c r="U32" s="120" t="s">
        <v>1087</v>
      </c>
      <c r="V32" s="120" t="s">
        <v>1088</v>
      </c>
    </row>
    <row r="33" spans="1:34" x14ac:dyDescent="0.4">
      <c r="A33" s="120" t="s">
        <v>189</v>
      </c>
      <c r="B33" s="120" t="s">
        <v>935</v>
      </c>
      <c r="C33" s="120">
        <v>1689548</v>
      </c>
      <c r="D33" s="120" t="b">
        <v>1</v>
      </c>
      <c r="E33" s="120" t="b">
        <v>1</v>
      </c>
      <c r="F33" s="120" t="b">
        <v>0</v>
      </c>
      <c r="G33" s="120" t="b">
        <v>0</v>
      </c>
      <c r="H33" s="120" t="b">
        <v>0</v>
      </c>
      <c r="I33" s="120" t="b">
        <v>0</v>
      </c>
      <c r="J33" s="120" t="b">
        <v>0</v>
      </c>
      <c r="K33" s="120" t="b">
        <v>1</v>
      </c>
      <c r="L33" s="120" t="b">
        <v>0</v>
      </c>
      <c r="M33" s="120" t="b">
        <v>0</v>
      </c>
      <c r="N33" s="120" t="s">
        <v>1089</v>
      </c>
      <c r="O33" s="120" t="s">
        <v>190</v>
      </c>
      <c r="P33" s="120" t="s">
        <v>1090</v>
      </c>
      <c r="Q33" s="120" t="s">
        <v>1091</v>
      </c>
      <c r="R33" s="120" t="s">
        <v>1092</v>
      </c>
      <c r="S33" s="120" t="s">
        <v>246</v>
      </c>
      <c r="T33" s="120" t="s">
        <v>1093</v>
      </c>
      <c r="U33" s="120" t="s">
        <v>385</v>
      </c>
      <c r="V33" s="120" t="s">
        <v>1094</v>
      </c>
      <c r="W33" s="120" t="s">
        <v>1095</v>
      </c>
      <c r="X33" s="120" t="s">
        <v>1096</v>
      </c>
      <c r="Y33" s="120" t="s">
        <v>460</v>
      </c>
      <c r="Z33" s="120" t="s">
        <v>1097</v>
      </c>
      <c r="AA33" s="120" t="s">
        <v>1098</v>
      </c>
      <c r="AB33" s="120" t="s">
        <v>1099</v>
      </c>
      <c r="AC33" s="120" t="s">
        <v>1100</v>
      </c>
      <c r="AD33" s="120" t="s">
        <v>1101</v>
      </c>
    </row>
    <row r="34" spans="1:34" x14ac:dyDescent="0.4">
      <c r="A34" s="120" t="s">
        <v>1102</v>
      </c>
      <c r="B34" s="120" t="s">
        <v>852</v>
      </c>
      <c r="C34" s="120">
        <v>1589145</v>
      </c>
      <c r="D34" s="120" t="b">
        <v>1</v>
      </c>
      <c r="E34" s="120" t="b">
        <v>1</v>
      </c>
      <c r="F34" s="120" t="b">
        <v>1</v>
      </c>
      <c r="G34" s="120" t="b">
        <v>0</v>
      </c>
      <c r="H34" s="120" t="b">
        <v>0</v>
      </c>
      <c r="I34" s="120" t="b">
        <v>0</v>
      </c>
      <c r="J34" s="120" t="b">
        <v>0</v>
      </c>
      <c r="K34" s="120" t="b">
        <v>0</v>
      </c>
      <c r="L34" s="120" t="b">
        <v>0</v>
      </c>
      <c r="M34" s="120" t="b">
        <v>1</v>
      </c>
      <c r="N34" s="120" t="s">
        <v>874</v>
      </c>
      <c r="O34" s="120" t="s">
        <v>1103</v>
      </c>
      <c r="P34" s="120" t="s">
        <v>1104</v>
      </c>
      <c r="Q34" s="120" t="s">
        <v>1105</v>
      </c>
      <c r="R34" s="120" t="s">
        <v>1106</v>
      </c>
      <c r="S34" s="120" t="s">
        <v>1107</v>
      </c>
      <c r="T34" s="120" t="s">
        <v>1108</v>
      </c>
      <c r="U34" s="120" t="s">
        <v>1109</v>
      </c>
      <c r="V34" s="120" t="s">
        <v>1110</v>
      </c>
    </row>
    <row r="35" spans="1:34" x14ac:dyDescent="0.4">
      <c r="A35" s="120" t="s">
        <v>1111</v>
      </c>
      <c r="B35" s="120" t="s">
        <v>900</v>
      </c>
      <c r="C35" s="120">
        <v>1561049</v>
      </c>
      <c r="D35" s="120" t="b">
        <v>1</v>
      </c>
      <c r="E35" s="120" t="b">
        <v>1</v>
      </c>
      <c r="F35" s="120" t="b">
        <v>0</v>
      </c>
      <c r="G35" s="120" t="b">
        <v>0</v>
      </c>
      <c r="H35" s="120" t="b">
        <v>0</v>
      </c>
      <c r="I35" s="120" t="b">
        <v>0</v>
      </c>
      <c r="J35" s="120" t="b">
        <v>0</v>
      </c>
      <c r="K35" s="120" t="b">
        <v>0</v>
      </c>
      <c r="L35" s="120" t="b">
        <v>0</v>
      </c>
      <c r="M35" s="120" t="b">
        <v>1</v>
      </c>
      <c r="N35" s="120" t="s">
        <v>1112</v>
      </c>
      <c r="O35" s="120" t="s">
        <v>1113</v>
      </c>
      <c r="P35" s="120" t="s">
        <v>1114</v>
      </c>
    </row>
    <row r="36" spans="1:34" x14ac:dyDescent="0.4">
      <c r="A36" s="120" t="s">
        <v>1116</v>
      </c>
      <c r="B36" s="120" t="s">
        <v>1115</v>
      </c>
      <c r="C36" s="120">
        <v>1558033</v>
      </c>
      <c r="D36" s="120" t="b">
        <v>1</v>
      </c>
      <c r="E36" s="120" t="b">
        <v>0</v>
      </c>
      <c r="F36" s="120" t="b">
        <v>0</v>
      </c>
      <c r="G36" s="120" t="b">
        <v>0</v>
      </c>
      <c r="H36" s="120" t="b">
        <v>0</v>
      </c>
      <c r="I36" s="120" t="b">
        <v>0</v>
      </c>
      <c r="J36" s="120" t="b">
        <v>0</v>
      </c>
      <c r="K36" s="120" t="b">
        <v>0</v>
      </c>
      <c r="L36" s="120" t="b">
        <v>0</v>
      </c>
      <c r="M36" s="120" t="b">
        <v>1</v>
      </c>
      <c r="N36" s="120" t="s">
        <v>842</v>
      </c>
      <c r="O36" s="120" t="s">
        <v>1117</v>
      </c>
      <c r="P36" s="120" t="s">
        <v>1118</v>
      </c>
      <c r="Q36" s="120" t="s">
        <v>1119</v>
      </c>
      <c r="R36" s="120" t="s">
        <v>1120</v>
      </c>
      <c r="S36" s="120" t="s">
        <v>1121</v>
      </c>
      <c r="T36" s="120" t="s">
        <v>1122</v>
      </c>
    </row>
    <row r="37" spans="1:34" x14ac:dyDescent="0.4">
      <c r="A37" s="120" t="s">
        <v>443</v>
      </c>
      <c r="B37" s="120" t="s">
        <v>963</v>
      </c>
      <c r="C37" s="120">
        <v>1555479</v>
      </c>
      <c r="D37" s="120" t="b">
        <v>0</v>
      </c>
      <c r="E37" s="120" t="b">
        <v>0</v>
      </c>
      <c r="F37" s="120" t="b">
        <v>0</v>
      </c>
      <c r="G37" s="120" t="b">
        <v>0</v>
      </c>
      <c r="H37" s="120" t="b">
        <v>0</v>
      </c>
      <c r="I37" s="120" t="b">
        <v>0</v>
      </c>
      <c r="J37" s="120" t="b">
        <v>0</v>
      </c>
      <c r="K37" s="120" t="b">
        <v>0</v>
      </c>
      <c r="L37" s="120" t="b">
        <v>0</v>
      </c>
      <c r="M37" s="120" t="b">
        <v>1</v>
      </c>
      <c r="N37" s="120" t="s">
        <v>842</v>
      </c>
      <c r="O37" s="120" t="s">
        <v>1123</v>
      </c>
      <c r="P37" s="120" t="s">
        <v>1124</v>
      </c>
      <c r="Q37" s="120" t="s">
        <v>1125</v>
      </c>
      <c r="R37" s="120" t="s">
        <v>1126</v>
      </c>
      <c r="S37" s="120" t="s">
        <v>1127</v>
      </c>
      <c r="T37" s="120" t="s">
        <v>1128</v>
      </c>
      <c r="U37" s="120" t="s">
        <v>1129</v>
      </c>
      <c r="V37" s="120" t="s">
        <v>1130</v>
      </c>
      <c r="W37" s="120" t="s">
        <v>1131</v>
      </c>
      <c r="X37" s="120" t="s">
        <v>1132</v>
      </c>
      <c r="Y37" s="120" t="s">
        <v>1133</v>
      </c>
      <c r="Z37" s="120" t="s">
        <v>1134</v>
      </c>
      <c r="AA37" s="120" t="s">
        <v>1135</v>
      </c>
      <c r="AB37" s="120" t="s">
        <v>1136</v>
      </c>
      <c r="AC37" s="120" t="s">
        <v>284</v>
      </c>
      <c r="AD37" s="120" t="s">
        <v>1137</v>
      </c>
      <c r="AE37" s="120" t="s">
        <v>208</v>
      </c>
      <c r="AF37" s="120" t="s">
        <v>1138</v>
      </c>
    </row>
    <row r="38" spans="1:34" x14ac:dyDescent="0.4">
      <c r="A38" s="120" t="s">
        <v>178</v>
      </c>
      <c r="B38" s="120" t="s">
        <v>935</v>
      </c>
      <c r="C38" s="120">
        <v>1527363</v>
      </c>
      <c r="D38" s="120" t="b">
        <v>1</v>
      </c>
      <c r="E38" s="120" t="b">
        <v>0</v>
      </c>
      <c r="F38" s="120" t="b">
        <v>1</v>
      </c>
      <c r="G38" s="120" t="b">
        <v>0</v>
      </c>
      <c r="H38" s="120" t="b">
        <v>0</v>
      </c>
      <c r="I38" s="120" t="b">
        <v>0</v>
      </c>
      <c r="J38" s="120" t="b">
        <v>0</v>
      </c>
      <c r="K38" s="120" t="b">
        <v>1</v>
      </c>
      <c r="L38" s="120" t="b">
        <v>0</v>
      </c>
      <c r="M38" s="120" t="b">
        <v>1</v>
      </c>
      <c r="N38" s="120" t="s">
        <v>983</v>
      </c>
      <c r="O38" s="120" t="s">
        <v>176</v>
      </c>
      <c r="P38" s="120" t="s">
        <v>972</v>
      </c>
      <c r="Q38" s="120" t="s">
        <v>177</v>
      </c>
      <c r="R38" s="120" t="s">
        <v>1139</v>
      </c>
      <c r="S38" s="120" t="s">
        <v>319</v>
      </c>
      <c r="T38" s="120" t="s">
        <v>985</v>
      </c>
      <c r="U38" s="120" t="s">
        <v>411</v>
      </c>
      <c r="V38" s="120" t="s">
        <v>988</v>
      </c>
      <c r="W38" s="120" t="s">
        <v>986</v>
      </c>
      <c r="X38" s="120" t="s">
        <v>987</v>
      </c>
      <c r="Y38" s="120" t="s">
        <v>989</v>
      </c>
      <c r="Z38" s="120" t="s">
        <v>990</v>
      </c>
      <c r="AA38" s="120" t="s">
        <v>213</v>
      </c>
      <c r="AB38" s="120" t="s">
        <v>1140</v>
      </c>
      <c r="AC38" s="120" t="s">
        <v>435</v>
      </c>
      <c r="AD38" s="120" t="s">
        <v>1141</v>
      </c>
      <c r="AE38" s="120" t="s">
        <v>1142</v>
      </c>
      <c r="AF38" s="120" t="s">
        <v>1143</v>
      </c>
      <c r="AG38" s="120" t="s">
        <v>480</v>
      </c>
      <c r="AH38" s="120" t="s">
        <v>995</v>
      </c>
    </row>
    <row r="39" spans="1:34" x14ac:dyDescent="0.4">
      <c r="A39" s="120" t="s">
        <v>191</v>
      </c>
      <c r="B39" s="120" t="s">
        <v>843</v>
      </c>
      <c r="C39" s="120">
        <v>1516495</v>
      </c>
      <c r="D39" s="120" t="b">
        <v>0</v>
      </c>
      <c r="E39" s="120" t="b">
        <v>0</v>
      </c>
      <c r="F39" s="120" t="b">
        <v>1</v>
      </c>
      <c r="G39" s="120" t="b">
        <v>0</v>
      </c>
      <c r="H39" s="120" t="b">
        <v>0</v>
      </c>
      <c r="I39" s="120" t="b">
        <v>0</v>
      </c>
      <c r="J39" s="120" t="b">
        <v>0</v>
      </c>
      <c r="K39" s="120" t="b">
        <v>0</v>
      </c>
      <c r="L39" s="120" t="b">
        <v>0</v>
      </c>
      <c r="M39" s="120" t="b">
        <v>0</v>
      </c>
      <c r="N39" s="120" t="s">
        <v>842</v>
      </c>
      <c r="O39" s="120" t="s">
        <v>176</v>
      </c>
      <c r="P39" s="120" t="s">
        <v>972</v>
      </c>
      <c r="Q39" s="120" t="s">
        <v>321</v>
      </c>
      <c r="R39" s="120" t="s">
        <v>1144</v>
      </c>
      <c r="S39" s="120" t="s">
        <v>1145</v>
      </c>
      <c r="T39" s="120" t="s">
        <v>1146</v>
      </c>
    </row>
    <row r="40" spans="1:34" x14ac:dyDescent="0.4">
      <c r="A40" s="120" t="s">
        <v>1147</v>
      </c>
      <c r="B40" s="120" t="s">
        <v>963</v>
      </c>
      <c r="C40" s="120">
        <v>1480835</v>
      </c>
      <c r="D40" s="120" t="b">
        <v>0</v>
      </c>
      <c r="E40" s="120" t="b">
        <v>0</v>
      </c>
      <c r="F40" s="120" t="b">
        <v>0</v>
      </c>
      <c r="G40" s="120" t="b">
        <v>0</v>
      </c>
      <c r="H40" s="120" t="b">
        <v>0</v>
      </c>
      <c r="I40" s="120" t="b">
        <v>0</v>
      </c>
      <c r="J40" s="120" t="b">
        <v>0</v>
      </c>
      <c r="K40" s="120" t="b">
        <v>0</v>
      </c>
      <c r="L40" s="120" t="b">
        <v>0</v>
      </c>
      <c r="M40" s="120" t="b">
        <v>1</v>
      </c>
    </row>
    <row r="41" spans="1:34" x14ac:dyDescent="0.4">
      <c r="A41" s="120" t="s">
        <v>1148</v>
      </c>
      <c r="B41" s="120" t="s">
        <v>872</v>
      </c>
      <c r="C41" s="120">
        <v>1466566</v>
      </c>
      <c r="D41" s="120" t="b">
        <v>1</v>
      </c>
      <c r="E41" s="120" t="b">
        <v>1</v>
      </c>
      <c r="F41" s="120" t="b">
        <v>0</v>
      </c>
      <c r="G41" s="120" t="b">
        <v>0</v>
      </c>
      <c r="H41" s="120" t="b">
        <v>0</v>
      </c>
      <c r="I41" s="120" t="b">
        <v>0</v>
      </c>
      <c r="J41" s="120" t="b">
        <v>0</v>
      </c>
      <c r="K41" s="120" t="b">
        <v>0</v>
      </c>
      <c r="L41" s="120" t="b">
        <v>0</v>
      </c>
      <c r="M41" s="120" t="b">
        <v>1</v>
      </c>
      <c r="N41" s="120" t="s">
        <v>842</v>
      </c>
      <c r="O41" s="120" t="s">
        <v>1149</v>
      </c>
      <c r="P41" s="120" t="s">
        <v>1150</v>
      </c>
      <c r="Q41" s="120" t="s">
        <v>1151</v>
      </c>
      <c r="R41" s="120" t="s">
        <v>1152</v>
      </c>
      <c r="S41" s="120" t="s">
        <v>1153</v>
      </c>
      <c r="T41" s="120" t="s">
        <v>1154</v>
      </c>
      <c r="U41" s="120" t="s">
        <v>1155</v>
      </c>
      <c r="V41" s="120" t="s">
        <v>1156</v>
      </c>
      <c r="W41" s="120" t="s">
        <v>1157</v>
      </c>
      <c r="X41" s="120" t="s">
        <v>1158</v>
      </c>
      <c r="Y41" s="120" t="s">
        <v>1159</v>
      </c>
      <c r="Z41" s="120" t="s">
        <v>1160</v>
      </c>
      <c r="AA41" s="120" t="s">
        <v>1161</v>
      </c>
      <c r="AB41" s="120" t="s">
        <v>1162</v>
      </c>
    </row>
    <row r="42" spans="1:34" x14ac:dyDescent="0.4">
      <c r="A42" s="120" t="s">
        <v>1163</v>
      </c>
      <c r="B42" s="120" t="s">
        <v>872</v>
      </c>
      <c r="C42" s="120">
        <v>1453651</v>
      </c>
      <c r="D42" s="120" t="b">
        <v>1</v>
      </c>
      <c r="E42" s="120" t="b">
        <v>1</v>
      </c>
      <c r="F42" s="120" t="b">
        <v>0</v>
      </c>
      <c r="G42" s="120" t="b">
        <v>0</v>
      </c>
      <c r="H42" s="120" t="b">
        <v>0</v>
      </c>
      <c r="I42" s="120" t="b">
        <v>0</v>
      </c>
      <c r="J42" s="120" t="b">
        <v>0</v>
      </c>
      <c r="K42" s="120" t="b">
        <v>0</v>
      </c>
      <c r="L42" s="120" t="b">
        <v>0</v>
      </c>
      <c r="M42" s="120" t="b">
        <v>1</v>
      </c>
      <c r="N42" s="120" t="s">
        <v>1164</v>
      </c>
      <c r="O42" s="120" t="s">
        <v>1165</v>
      </c>
      <c r="P42" s="120" t="s">
        <v>1166</v>
      </c>
      <c r="Q42" s="120" t="s">
        <v>1167</v>
      </c>
      <c r="R42" s="120" t="s">
        <v>1168</v>
      </c>
      <c r="S42" s="120" t="s">
        <v>1169</v>
      </c>
      <c r="T42" s="120" t="s">
        <v>1170</v>
      </c>
    </row>
    <row r="43" spans="1:34" x14ac:dyDescent="0.4">
      <c r="A43" s="120" t="s">
        <v>1171</v>
      </c>
      <c r="B43" s="120" t="s">
        <v>928</v>
      </c>
      <c r="C43" s="120">
        <v>1447900</v>
      </c>
      <c r="D43" s="120" t="b">
        <v>1</v>
      </c>
      <c r="E43" s="120" t="b">
        <v>1</v>
      </c>
      <c r="F43" s="120" t="b">
        <v>0</v>
      </c>
      <c r="G43" s="120" t="b">
        <v>0</v>
      </c>
      <c r="H43" s="120" t="b">
        <v>0</v>
      </c>
      <c r="I43" s="120" t="b">
        <v>0</v>
      </c>
      <c r="J43" s="120" t="b">
        <v>0</v>
      </c>
      <c r="K43" s="120" t="b">
        <v>0</v>
      </c>
      <c r="L43" s="120" t="b">
        <v>0</v>
      </c>
      <c r="M43" s="120" t="b">
        <v>0</v>
      </c>
      <c r="N43" s="120" t="s">
        <v>842</v>
      </c>
      <c r="O43" s="120" t="s">
        <v>1172</v>
      </c>
      <c r="P43" s="120" t="s">
        <v>1173</v>
      </c>
      <c r="Q43" s="120" t="s">
        <v>1174</v>
      </c>
      <c r="R43" s="120" t="s">
        <v>1175</v>
      </c>
    </row>
    <row r="44" spans="1:34" x14ac:dyDescent="0.4">
      <c r="A44" s="120" t="s">
        <v>1176</v>
      </c>
      <c r="B44" s="120" t="s">
        <v>935</v>
      </c>
      <c r="C44" s="120">
        <v>1431828</v>
      </c>
      <c r="D44" s="120" t="b">
        <v>0</v>
      </c>
      <c r="E44" s="120" t="b">
        <v>0</v>
      </c>
      <c r="F44" s="120" t="b">
        <v>0</v>
      </c>
      <c r="G44" s="120" t="b">
        <v>0</v>
      </c>
      <c r="H44" s="120" t="b">
        <v>0</v>
      </c>
      <c r="I44" s="120" t="b">
        <v>0</v>
      </c>
      <c r="J44" s="120" t="b">
        <v>0</v>
      </c>
      <c r="K44" s="120" t="b">
        <v>0</v>
      </c>
      <c r="L44" s="120" t="b">
        <v>0</v>
      </c>
      <c r="M44" s="120" t="b">
        <v>0</v>
      </c>
      <c r="N44" s="120" t="s">
        <v>842</v>
      </c>
      <c r="O44" s="120" t="s">
        <v>1177</v>
      </c>
      <c r="P44" s="120" t="s">
        <v>1178</v>
      </c>
    </row>
    <row r="45" spans="1:34" x14ac:dyDescent="0.4">
      <c r="A45" s="120" t="s">
        <v>192</v>
      </c>
      <c r="B45" s="120" t="s">
        <v>919</v>
      </c>
      <c r="C45" s="120">
        <v>1432766</v>
      </c>
      <c r="D45" s="120" t="b">
        <v>1</v>
      </c>
      <c r="E45" s="120" t="b">
        <v>0</v>
      </c>
      <c r="F45" s="120" t="b">
        <v>1</v>
      </c>
      <c r="G45" s="120" t="b">
        <v>0</v>
      </c>
      <c r="H45" s="120" t="b">
        <v>0</v>
      </c>
      <c r="I45" s="120" t="b">
        <v>0</v>
      </c>
      <c r="J45" s="120" t="b">
        <v>0</v>
      </c>
      <c r="K45" s="120" t="b">
        <v>0</v>
      </c>
      <c r="L45" s="120" t="b">
        <v>0</v>
      </c>
      <c r="M45" s="120" t="b">
        <v>0</v>
      </c>
      <c r="N45" s="120" t="s">
        <v>1179</v>
      </c>
      <c r="O45" s="120" t="s">
        <v>193</v>
      </c>
      <c r="P45" s="120" t="s">
        <v>1180</v>
      </c>
    </row>
    <row r="46" spans="1:34" x14ac:dyDescent="0.4">
      <c r="A46" s="120" t="s">
        <v>194</v>
      </c>
      <c r="B46" s="120" t="s">
        <v>872</v>
      </c>
      <c r="C46" s="120">
        <v>1418867</v>
      </c>
      <c r="D46" s="120" t="b">
        <v>1</v>
      </c>
      <c r="E46" s="120" t="b">
        <v>1</v>
      </c>
      <c r="F46" s="120" t="b">
        <v>0</v>
      </c>
      <c r="G46" s="120" t="b">
        <v>0</v>
      </c>
      <c r="H46" s="120" t="b">
        <v>0</v>
      </c>
      <c r="I46" s="120" t="b">
        <v>0</v>
      </c>
      <c r="J46" s="120" t="b">
        <v>0</v>
      </c>
      <c r="K46" s="120" t="b">
        <v>0</v>
      </c>
      <c r="L46" s="120" t="b">
        <v>0</v>
      </c>
      <c r="M46" s="120" t="b">
        <v>1</v>
      </c>
      <c r="N46" s="120" t="s">
        <v>842</v>
      </c>
      <c r="O46" s="120" t="s">
        <v>195</v>
      </c>
      <c r="P46" s="120" t="s">
        <v>1181</v>
      </c>
      <c r="Q46" s="120" t="s">
        <v>215</v>
      </c>
      <c r="R46" s="120" t="s">
        <v>1182</v>
      </c>
      <c r="S46" s="120" t="s">
        <v>382</v>
      </c>
      <c r="T46" s="120" t="s">
        <v>1183</v>
      </c>
      <c r="U46" s="120" t="s">
        <v>413</v>
      </c>
      <c r="V46" s="120" t="s">
        <v>1184</v>
      </c>
      <c r="W46" s="120" t="s">
        <v>388</v>
      </c>
      <c r="X46" s="120" t="s">
        <v>1185</v>
      </c>
      <c r="Y46" s="120" t="s">
        <v>239</v>
      </c>
      <c r="Z46" s="120" t="s">
        <v>1186</v>
      </c>
      <c r="AA46" s="120" t="s">
        <v>240</v>
      </c>
      <c r="AB46" s="120" t="s">
        <v>1187</v>
      </c>
      <c r="AC46" s="120" t="s">
        <v>255</v>
      </c>
      <c r="AD46" s="120" t="s">
        <v>1188</v>
      </c>
      <c r="AE46" s="120" t="s">
        <v>350</v>
      </c>
      <c r="AF46" s="120" t="s">
        <v>1189</v>
      </c>
      <c r="AG46" s="120" t="s">
        <v>1190</v>
      </c>
      <c r="AH46" s="120" t="s">
        <v>1191</v>
      </c>
    </row>
    <row r="47" spans="1:34" x14ac:dyDescent="0.4">
      <c r="A47" s="120" t="s">
        <v>1192</v>
      </c>
      <c r="B47" s="120" t="s">
        <v>935</v>
      </c>
      <c r="C47" s="120">
        <v>1379830</v>
      </c>
      <c r="D47" s="120" t="b">
        <v>0</v>
      </c>
      <c r="E47" s="120" t="b">
        <v>1</v>
      </c>
      <c r="F47" s="120" t="b">
        <v>1</v>
      </c>
      <c r="G47" s="120" t="b">
        <v>0</v>
      </c>
      <c r="H47" s="120" t="b">
        <v>0</v>
      </c>
      <c r="I47" s="120" t="b">
        <v>0</v>
      </c>
      <c r="J47" s="120" t="b">
        <v>0</v>
      </c>
      <c r="K47" s="120" t="b">
        <v>0</v>
      </c>
      <c r="L47" s="120" t="b">
        <v>0</v>
      </c>
      <c r="M47" s="120" t="b">
        <v>0</v>
      </c>
    </row>
    <row r="48" spans="1:34" x14ac:dyDescent="0.4">
      <c r="A48" s="120" t="s">
        <v>196</v>
      </c>
      <c r="B48" s="120" t="s">
        <v>852</v>
      </c>
      <c r="C48" s="120">
        <v>1372111</v>
      </c>
      <c r="D48" s="120" t="b">
        <v>1</v>
      </c>
      <c r="E48" s="120" t="b">
        <v>0</v>
      </c>
      <c r="F48" s="120" t="b">
        <v>1</v>
      </c>
      <c r="G48" s="120" t="b">
        <v>0</v>
      </c>
      <c r="H48" s="120" t="b">
        <v>0</v>
      </c>
      <c r="I48" s="120" t="b">
        <v>0</v>
      </c>
      <c r="J48" s="120" t="b">
        <v>0</v>
      </c>
      <c r="K48" s="120" t="b">
        <v>0</v>
      </c>
      <c r="L48" s="120" t="b">
        <v>0</v>
      </c>
      <c r="M48" s="120" t="b">
        <v>0</v>
      </c>
      <c r="N48" s="120" t="s">
        <v>1193</v>
      </c>
      <c r="O48" s="120" t="s">
        <v>197</v>
      </c>
      <c r="P48" s="120" t="s">
        <v>1194</v>
      </c>
      <c r="Q48" s="120" t="s">
        <v>322</v>
      </c>
      <c r="R48" s="120" t="s">
        <v>1195</v>
      </c>
      <c r="S48" s="120" t="s">
        <v>1196</v>
      </c>
      <c r="T48" s="120" t="s">
        <v>1197</v>
      </c>
      <c r="U48" s="120" t="s">
        <v>1198</v>
      </c>
      <c r="V48" s="120" t="s">
        <v>1199</v>
      </c>
    </row>
    <row r="49" spans="1:34" x14ac:dyDescent="0.4">
      <c r="A49" s="120" t="s">
        <v>332</v>
      </c>
      <c r="B49" s="120" t="s">
        <v>935</v>
      </c>
      <c r="C49" s="120">
        <v>1365050</v>
      </c>
      <c r="D49" s="120" t="b">
        <v>1</v>
      </c>
      <c r="E49" s="120" t="b">
        <v>1</v>
      </c>
      <c r="F49" s="120" t="b">
        <v>1</v>
      </c>
      <c r="G49" s="120" t="b">
        <v>0</v>
      </c>
      <c r="H49" s="120" t="b">
        <v>0</v>
      </c>
      <c r="I49" s="120" t="b">
        <v>0</v>
      </c>
      <c r="J49" s="120" t="b">
        <v>0</v>
      </c>
      <c r="K49" s="120" t="b">
        <v>0</v>
      </c>
      <c r="L49" s="120" t="b">
        <v>0</v>
      </c>
      <c r="M49" s="120" t="b">
        <v>1</v>
      </c>
      <c r="N49" s="120" t="s">
        <v>1200</v>
      </c>
      <c r="O49" s="120" t="s">
        <v>947</v>
      </c>
      <c r="P49" s="120" t="s">
        <v>948</v>
      </c>
      <c r="Q49" s="120" t="s">
        <v>416</v>
      </c>
      <c r="R49" s="120" t="s">
        <v>953</v>
      </c>
      <c r="S49" s="120" t="s">
        <v>937</v>
      </c>
      <c r="T49" s="120" t="s">
        <v>938</v>
      </c>
      <c r="U49" s="120" t="s">
        <v>1004</v>
      </c>
      <c r="V49" s="120" t="s">
        <v>1005</v>
      </c>
      <c r="W49" s="120" t="s">
        <v>999</v>
      </c>
      <c r="X49" s="120" t="s">
        <v>1000</v>
      </c>
      <c r="Y49" s="120" t="s">
        <v>945</v>
      </c>
      <c r="Z49" s="120" t="s">
        <v>946</v>
      </c>
      <c r="AA49" s="120" t="s">
        <v>954</v>
      </c>
      <c r="AB49" s="120" t="s">
        <v>955</v>
      </c>
      <c r="AC49" s="120" t="s">
        <v>941</v>
      </c>
      <c r="AD49" s="120" t="s">
        <v>942</v>
      </c>
      <c r="AE49" s="120" t="s">
        <v>1002</v>
      </c>
      <c r="AF49" s="120" t="s">
        <v>1003</v>
      </c>
      <c r="AG49" s="120" t="s">
        <v>939</v>
      </c>
      <c r="AH49" s="120" t="s">
        <v>940</v>
      </c>
    </row>
    <row r="50" spans="1:34" x14ac:dyDescent="0.4">
      <c r="A50" s="120" t="s">
        <v>1201</v>
      </c>
      <c r="B50" s="120" t="s">
        <v>843</v>
      </c>
      <c r="C50" s="120">
        <v>1350099</v>
      </c>
      <c r="D50" s="120" t="b">
        <v>1</v>
      </c>
      <c r="E50" s="120" t="b">
        <v>0</v>
      </c>
      <c r="F50" s="120" t="b">
        <v>1</v>
      </c>
      <c r="G50" s="120" t="b">
        <v>0</v>
      </c>
      <c r="H50" s="120" t="b">
        <v>0</v>
      </c>
      <c r="I50" s="120" t="b">
        <v>0</v>
      </c>
      <c r="J50" s="120" t="b">
        <v>0</v>
      </c>
      <c r="K50" s="120" t="b">
        <v>1</v>
      </c>
      <c r="L50" s="120" t="b">
        <v>0</v>
      </c>
      <c r="M50" s="120" t="b">
        <v>1</v>
      </c>
      <c r="N50" s="120" t="s">
        <v>1202</v>
      </c>
      <c r="O50" s="120" t="s">
        <v>1203</v>
      </c>
      <c r="P50" s="120" t="s">
        <v>1204</v>
      </c>
      <c r="Q50" s="120" t="s">
        <v>1205</v>
      </c>
      <c r="R50" s="120" t="s">
        <v>1206</v>
      </c>
      <c r="S50" s="120" t="s">
        <v>1207</v>
      </c>
      <c r="T50" s="120" t="s">
        <v>1208</v>
      </c>
      <c r="U50" s="120" t="s">
        <v>1209</v>
      </c>
      <c r="V50" s="120" t="s">
        <v>1210</v>
      </c>
    </row>
    <row r="51" spans="1:34" x14ac:dyDescent="0.4">
      <c r="A51" s="120" t="s">
        <v>1211</v>
      </c>
      <c r="B51" s="120" t="s">
        <v>928</v>
      </c>
      <c r="C51" s="120">
        <v>1344352</v>
      </c>
      <c r="D51" s="120" t="b">
        <v>1</v>
      </c>
      <c r="E51" s="120" t="b">
        <v>1</v>
      </c>
      <c r="F51" s="120" t="b">
        <v>1</v>
      </c>
      <c r="G51" s="120" t="b">
        <v>0</v>
      </c>
      <c r="H51" s="120" t="b">
        <v>0</v>
      </c>
      <c r="I51" s="120" t="b">
        <v>0</v>
      </c>
      <c r="J51" s="120" t="b">
        <v>0</v>
      </c>
      <c r="K51" s="120" t="b">
        <v>0</v>
      </c>
      <c r="L51" s="120" t="b">
        <v>0</v>
      </c>
      <c r="M51" s="120" t="b">
        <v>0</v>
      </c>
    </row>
    <row r="52" spans="1:34" x14ac:dyDescent="0.4">
      <c r="A52" s="120" t="s">
        <v>198</v>
      </c>
      <c r="B52" s="120" t="s">
        <v>963</v>
      </c>
      <c r="C52" s="120">
        <v>1326574</v>
      </c>
      <c r="D52" s="120" t="b">
        <v>1</v>
      </c>
      <c r="E52" s="120" t="b">
        <v>0</v>
      </c>
      <c r="F52" s="120" t="b">
        <v>0</v>
      </c>
      <c r="G52" s="120" t="b">
        <v>1</v>
      </c>
      <c r="H52" s="120" t="b">
        <v>0</v>
      </c>
      <c r="I52" s="120" t="b">
        <v>0</v>
      </c>
      <c r="J52" s="120" t="b">
        <v>0</v>
      </c>
      <c r="K52" s="120" t="b">
        <v>1</v>
      </c>
      <c r="L52" s="120" t="b">
        <v>0</v>
      </c>
      <c r="M52" s="120" t="b">
        <v>1</v>
      </c>
      <c r="N52" s="120" t="s">
        <v>1212</v>
      </c>
      <c r="O52" s="120" t="s">
        <v>199</v>
      </c>
      <c r="P52" s="120" t="s">
        <v>1213</v>
      </c>
      <c r="Q52" s="120" t="s">
        <v>282</v>
      </c>
      <c r="R52" s="120" t="s">
        <v>1214</v>
      </c>
      <c r="S52" s="120" t="s">
        <v>312</v>
      </c>
      <c r="T52" s="120" t="s">
        <v>1215</v>
      </c>
      <c r="U52" s="120" t="s">
        <v>291</v>
      </c>
      <c r="V52" s="120" t="s">
        <v>1216</v>
      </c>
      <c r="W52" s="120" t="s">
        <v>408</v>
      </c>
      <c r="X52" s="120" t="s">
        <v>1217</v>
      </c>
      <c r="Y52" s="120" t="s">
        <v>439</v>
      </c>
      <c r="Z52" s="120" t="s">
        <v>1218</v>
      </c>
      <c r="AA52" s="120" t="s">
        <v>476</v>
      </c>
      <c r="AB52" s="120" t="s">
        <v>1219</v>
      </c>
      <c r="AC52" s="120" t="s">
        <v>441</v>
      </c>
      <c r="AD52" s="120" t="s">
        <v>1220</v>
      </c>
      <c r="AE52" s="120" t="s">
        <v>486</v>
      </c>
      <c r="AF52" s="120" t="s">
        <v>1221</v>
      </c>
      <c r="AG52" s="120" t="s">
        <v>473</v>
      </c>
      <c r="AH52" s="120" t="s">
        <v>1222</v>
      </c>
    </row>
    <row r="53" spans="1:34" x14ac:dyDescent="0.4">
      <c r="A53" s="120" t="s">
        <v>200</v>
      </c>
      <c r="B53" s="120" t="s">
        <v>852</v>
      </c>
      <c r="C53" s="120">
        <v>1317649</v>
      </c>
      <c r="D53" s="120" t="b">
        <v>1</v>
      </c>
      <c r="E53" s="120" t="b">
        <v>1</v>
      </c>
      <c r="F53" s="120" t="b">
        <v>0</v>
      </c>
      <c r="G53" s="120" t="b">
        <v>0</v>
      </c>
      <c r="H53" s="120" t="b">
        <v>0</v>
      </c>
      <c r="I53" s="120" t="b">
        <v>0</v>
      </c>
      <c r="J53" s="120" t="b">
        <v>0</v>
      </c>
      <c r="K53" s="120" t="b">
        <v>1</v>
      </c>
      <c r="L53" s="120" t="b">
        <v>0</v>
      </c>
      <c r="M53" s="120" t="b">
        <v>0</v>
      </c>
      <c r="N53" s="120" t="s">
        <v>842</v>
      </c>
      <c r="O53" s="120" t="s">
        <v>201</v>
      </c>
      <c r="P53" s="120" t="s">
        <v>1223</v>
      </c>
      <c r="Q53" s="120" t="s">
        <v>1224</v>
      </c>
      <c r="R53" s="120" t="s">
        <v>1225</v>
      </c>
    </row>
    <row r="54" spans="1:34" x14ac:dyDescent="0.4">
      <c r="A54" s="120" t="s">
        <v>202</v>
      </c>
      <c r="B54" s="120" t="s">
        <v>924</v>
      </c>
      <c r="C54" s="120">
        <v>1312139</v>
      </c>
      <c r="D54" s="120" t="b">
        <v>1</v>
      </c>
      <c r="E54" s="120" t="b">
        <v>0</v>
      </c>
      <c r="F54" s="120" t="b">
        <v>1</v>
      </c>
      <c r="G54" s="120" t="b">
        <v>0</v>
      </c>
      <c r="H54" s="120" t="b">
        <v>0</v>
      </c>
      <c r="I54" s="120" t="b">
        <v>0</v>
      </c>
      <c r="J54" s="120" t="b">
        <v>0</v>
      </c>
      <c r="K54" s="120" t="b">
        <v>0</v>
      </c>
      <c r="L54" s="120" t="b">
        <v>0</v>
      </c>
      <c r="M54" s="120" t="b">
        <v>1</v>
      </c>
      <c r="N54" s="120" t="s">
        <v>1226</v>
      </c>
      <c r="O54" s="120" t="s">
        <v>203</v>
      </c>
      <c r="P54" s="120" t="s">
        <v>1227</v>
      </c>
    </row>
    <row r="55" spans="1:34" x14ac:dyDescent="0.4">
      <c r="A55" s="120" t="s">
        <v>1228</v>
      </c>
      <c r="B55" s="120" t="s">
        <v>963</v>
      </c>
      <c r="C55" s="120">
        <v>1276464</v>
      </c>
      <c r="D55" s="120" t="b">
        <v>1</v>
      </c>
      <c r="E55" s="120" t="b">
        <v>0</v>
      </c>
      <c r="F55" s="120" t="b">
        <v>0</v>
      </c>
      <c r="G55" s="120" t="b">
        <v>0</v>
      </c>
      <c r="H55" s="120" t="b">
        <v>0</v>
      </c>
      <c r="I55" s="120" t="b">
        <v>0</v>
      </c>
      <c r="J55" s="120" t="b">
        <v>0</v>
      </c>
      <c r="K55" s="120" t="b">
        <v>0</v>
      </c>
      <c r="L55" s="120" t="b">
        <v>0</v>
      </c>
      <c r="M55" s="120" t="b">
        <v>0</v>
      </c>
      <c r="N55" s="120" t="s">
        <v>1229</v>
      </c>
      <c r="O55" s="120" t="s">
        <v>1230</v>
      </c>
      <c r="P55" s="120" t="s">
        <v>1231</v>
      </c>
    </row>
    <row r="56" spans="1:34" x14ac:dyDescent="0.4">
      <c r="A56" s="120" t="s">
        <v>1232</v>
      </c>
      <c r="B56" s="120" t="s">
        <v>900</v>
      </c>
      <c r="C56" s="120">
        <v>1270643</v>
      </c>
      <c r="D56" s="120" t="b">
        <v>1</v>
      </c>
      <c r="E56" s="120" t="b">
        <v>1</v>
      </c>
      <c r="F56" s="120" t="b">
        <v>0</v>
      </c>
      <c r="G56" s="120" t="b">
        <v>0</v>
      </c>
      <c r="H56" s="120" t="b">
        <v>0</v>
      </c>
      <c r="I56" s="120" t="b">
        <v>0</v>
      </c>
      <c r="J56" s="120" t="b">
        <v>0</v>
      </c>
      <c r="K56" s="120" t="b">
        <v>0</v>
      </c>
      <c r="L56" s="120" t="b">
        <v>0</v>
      </c>
      <c r="M56" s="120" t="b">
        <v>1</v>
      </c>
    </row>
    <row r="57" spans="1:34" x14ac:dyDescent="0.4">
      <c r="A57" s="120" t="s">
        <v>236</v>
      </c>
      <c r="B57" s="120" t="s">
        <v>963</v>
      </c>
      <c r="C57" s="120">
        <v>1262725</v>
      </c>
      <c r="D57" s="120" t="b">
        <v>1</v>
      </c>
      <c r="E57" s="120" t="b">
        <v>0</v>
      </c>
      <c r="F57" s="120" t="b">
        <v>0</v>
      </c>
      <c r="G57" s="120" t="b">
        <v>0</v>
      </c>
      <c r="H57" s="120" t="b">
        <v>0</v>
      </c>
      <c r="I57" s="120" t="b">
        <v>0</v>
      </c>
      <c r="J57" s="120" t="b">
        <v>0</v>
      </c>
      <c r="K57" s="120" t="b">
        <v>1</v>
      </c>
      <c r="L57" s="120" t="b">
        <v>0</v>
      </c>
      <c r="M57" s="120" t="b">
        <v>0</v>
      </c>
      <c r="N57" s="120" t="s">
        <v>1233</v>
      </c>
      <c r="O57" s="120" t="s">
        <v>1234</v>
      </c>
      <c r="P57" s="120" t="s">
        <v>1235</v>
      </c>
      <c r="Q57" s="120" t="s">
        <v>235</v>
      </c>
      <c r="R57" s="120" t="s">
        <v>1236</v>
      </c>
      <c r="S57" s="120" t="s">
        <v>345</v>
      </c>
      <c r="T57" s="120" t="s">
        <v>1237</v>
      </c>
      <c r="U57" s="120" t="s">
        <v>387</v>
      </c>
      <c r="V57" s="120" t="s">
        <v>1238</v>
      </c>
      <c r="W57" s="120" t="s">
        <v>370</v>
      </c>
      <c r="X57" s="120" t="s">
        <v>1239</v>
      </c>
      <c r="Y57" s="120" t="s">
        <v>371</v>
      </c>
      <c r="Z57" s="120" t="s">
        <v>1240</v>
      </c>
      <c r="AA57" s="120" t="s">
        <v>465</v>
      </c>
      <c r="AB57" s="120" t="s">
        <v>1241</v>
      </c>
      <c r="AC57" s="120" t="s">
        <v>212</v>
      </c>
      <c r="AD57" s="120" t="s">
        <v>1242</v>
      </c>
      <c r="AE57" s="120" t="s">
        <v>480</v>
      </c>
      <c r="AF57" s="120" t="s">
        <v>995</v>
      </c>
      <c r="AG57" s="120" t="s">
        <v>500</v>
      </c>
      <c r="AH57" s="120" t="s">
        <v>1243</v>
      </c>
    </row>
    <row r="58" spans="1:34" x14ac:dyDescent="0.4">
      <c r="A58" s="120" t="s">
        <v>1244</v>
      </c>
      <c r="B58" s="120" t="s">
        <v>872</v>
      </c>
      <c r="C58" s="120">
        <v>1264726</v>
      </c>
      <c r="D58" s="120" t="b">
        <v>1</v>
      </c>
      <c r="E58" s="120" t="b">
        <v>0</v>
      </c>
      <c r="F58" s="120" t="b">
        <v>0</v>
      </c>
      <c r="G58" s="120" t="b">
        <v>0</v>
      </c>
      <c r="H58" s="120" t="b">
        <v>0</v>
      </c>
      <c r="I58" s="120" t="b">
        <v>0</v>
      </c>
      <c r="J58" s="120" t="b">
        <v>0</v>
      </c>
      <c r="K58" s="120" t="b">
        <v>0</v>
      </c>
      <c r="L58" s="120" t="b">
        <v>0</v>
      </c>
      <c r="M58" s="120" t="b">
        <v>0</v>
      </c>
    </row>
    <row r="59" spans="1:34" x14ac:dyDescent="0.4">
      <c r="A59" s="120" t="s">
        <v>204</v>
      </c>
      <c r="B59" s="120" t="s">
        <v>852</v>
      </c>
      <c r="C59" s="120">
        <v>1243190</v>
      </c>
      <c r="D59" s="120" t="b">
        <v>1</v>
      </c>
      <c r="E59" s="120" t="b">
        <v>1</v>
      </c>
      <c r="F59" s="120" t="b">
        <v>0</v>
      </c>
      <c r="G59" s="120" t="b">
        <v>1</v>
      </c>
      <c r="H59" s="120" t="b">
        <v>0</v>
      </c>
      <c r="I59" s="120" t="b">
        <v>0</v>
      </c>
      <c r="J59" s="120" t="b">
        <v>0</v>
      </c>
      <c r="K59" s="120" t="b">
        <v>0</v>
      </c>
      <c r="L59" s="120" t="b">
        <v>0</v>
      </c>
      <c r="M59" s="120" t="b">
        <v>1</v>
      </c>
      <c r="N59" s="120" t="s">
        <v>1245</v>
      </c>
      <c r="O59" s="120" t="s">
        <v>205</v>
      </c>
      <c r="P59" s="120" t="s">
        <v>1246</v>
      </c>
      <c r="Q59" s="120" t="s">
        <v>226</v>
      </c>
      <c r="R59" s="120" t="s">
        <v>1247</v>
      </c>
      <c r="S59" s="120" t="s">
        <v>340</v>
      </c>
      <c r="T59" s="120" t="s">
        <v>1248</v>
      </c>
    </row>
    <row r="60" spans="1:34" x14ac:dyDescent="0.4">
      <c r="A60" s="120" t="s">
        <v>1249</v>
      </c>
      <c r="B60" s="120" t="s">
        <v>852</v>
      </c>
      <c r="C60" s="120">
        <v>1230553</v>
      </c>
      <c r="D60" s="120" t="b">
        <v>1</v>
      </c>
      <c r="E60" s="120" t="b">
        <v>1</v>
      </c>
      <c r="F60" s="120" t="b">
        <v>0</v>
      </c>
      <c r="G60" s="120" t="b">
        <v>0</v>
      </c>
      <c r="H60" s="120" t="b">
        <v>0</v>
      </c>
      <c r="I60" s="120" t="b">
        <v>0</v>
      </c>
      <c r="J60" s="120" t="b">
        <v>0</v>
      </c>
      <c r="K60" s="120" t="b">
        <v>1</v>
      </c>
      <c r="L60" s="120" t="b">
        <v>0</v>
      </c>
      <c r="M60" s="120" t="b">
        <v>0</v>
      </c>
    </row>
    <row r="61" spans="1:34" x14ac:dyDescent="0.4">
      <c r="A61" s="120" t="s">
        <v>1250</v>
      </c>
      <c r="B61" s="120" t="s">
        <v>872</v>
      </c>
      <c r="C61" s="120">
        <v>1220138</v>
      </c>
      <c r="D61" s="120" t="b">
        <v>0</v>
      </c>
      <c r="E61" s="120" t="b">
        <v>1</v>
      </c>
      <c r="F61" s="120" t="b">
        <v>1</v>
      </c>
      <c r="G61" s="120" t="b">
        <v>0</v>
      </c>
      <c r="H61" s="120" t="b">
        <v>1</v>
      </c>
      <c r="I61" s="120" t="b">
        <v>0</v>
      </c>
      <c r="J61" s="120" t="b">
        <v>0</v>
      </c>
      <c r="K61" s="120" t="b">
        <v>0</v>
      </c>
      <c r="L61" s="120" t="b">
        <v>0</v>
      </c>
      <c r="M61" s="120" t="b">
        <v>1</v>
      </c>
      <c r="N61" s="120" t="s">
        <v>1251</v>
      </c>
      <c r="O61" s="120" t="s">
        <v>1252</v>
      </c>
      <c r="P61" s="120" t="s">
        <v>1253</v>
      </c>
    </row>
    <row r="62" spans="1:34" x14ac:dyDescent="0.4">
      <c r="A62" s="120" t="s">
        <v>1254</v>
      </c>
      <c r="B62" s="120" t="s">
        <v>852</v>
      </c>
      <c r="C62" s="120">
        <v>1198952</v>
      </c>
      <c r="D62" s="120" t="b">
        <v>0</v>
      </c>
      <c r="E62" s="120" t="b">
        <v>1</v>
      </c>
      <c r="F62" s="120" t="b">
        <v>1</v>
      </c>
      <c r="G62" s="120" t="b">
        <v>0</v>
      </c>
      <c r="H62" s="120" t="b">
        <v>0</v>
      </c>
      <c r="I62" s="120" t="b">
        <v>0</v>
      </c>
      <c r="J62" s="120" t="b">
        <v>0</v>
      </c>
      <c r="K62" s="120" t="b">
        <v>0</v>
      </c>
      <c r="L62" s="120" t="b">
        <v>0</v>
      </c>
      <c r="M62" s="120" t="b">
        <v>0</v>
      </c>
      <c r="N62" s="120" t="s">
        <v>1255</v>
      </c>
      <c r="O62" s="120" t="s">
        <v>1256</v>
      </c>
      <c r="P62" s="120" t="s">
        <v>1257</v>
      </c>
    </row>
    <row r="63" spans="1:34" x14ac:dyDescent="0.4">
      <c r="A63" s="120" t="s">
        <v>219</v>
      </c>
      <c r="B63" s="120" t="s">
        <v>928</v>
      </c>
      <c r="C63" s="120">
        <v>1180074</v>
      </c>
      <c r="D63" s="120" t="b">
        <v>1</v>
      </c>
      <c r="E63" s="120" t="b">
        <v>1</v>
      </c>
      <c r="F63" s="120" t="b">
        <v>0</v>
      </c>
      <c r="G63" s="120" t="b">
        <v>0</v>
      </c>
      <c r="H63" s="120" t="b">
        <v>0</v>
      </c>
      <c r="I63" s="120" t="b">
        <v>0</v>
      </c>
      <c r="J63" s="120" t="b">
        <v>0</v>
      </c>
      <c r="K63" s="120" t="b">
        <v>0</v>
      </c>
      <c r="L63" s="120" t="b">
        <v>0</v>
      </c>
      <c r="M63" s="120" t="b">
        <v>0</v>
      </c>
    </row>
    <row r="64" spans="1:34" x14ac:dyDescent="0.4">
      <c r="A64" s="120" t="s">
        <v>1258</v>
      </c>
      <c r="B64" s="120" t="s">
        <v>872</v>
      </c>
      <c r="C64" s="120">
        <v>1176661</v>
      </c>
      <c r="D64" s="120" t="b">
        <v>0</v>
      </c>
      <c r="E64" s="120" t="b">
        <v>1</v>
      </c>
      <c r="F64" s="120" t="b">
        <v>1</v>
      </c>
      <c r="G64" s="120" t="b">
        <v>0</v>
      </c>
      <c r="H64" s="120" t="b">
        <v>0</v>
      </c>
      <c r="I64" s="120" t="b">
        <v>0</v>
      </c>
      <c r="J64" s="120" t="b">
        <v>0</v>
      </c>
      <c r="K64" s="120" t="b">
        <v>0</v>
      </c>
      <c r="L64" s="120" t="b">
        <v>0</v>
      </c>
      <c r="M64" s="120" t="b">
        <v>1</v>
      </c>
      <c r="N64" s="120" t="s">
        <v>1259</v>
      </c>
      <c r="O64" s="120" t="s">
        <v>1260</v>
      </c>
      <c r="P64" s="120" t="s">
        <v>1261</v>
      </c>
    </row>
    <row r="65" spans="1:34" x14ac:dyDescent="0.4">
      <c r="A65" s="120" t="s">
        <v>1262</v>
      </c>
      <c r="B65" s="120" t="s">
        <v>928</v>
      </c>
      <c r="C65" s="120">
        <v>1167032</v>
      </c>
      <c r="D65" s="120" t="b">
        <v>0</v>
      </c>
      <c r="E65" s="120" t="b">
        <v>0</v>
      </c>
      <c r="F65" s="120" t="b">
        <v>0</v>
      </c>
      <c r="G65" s="120" t="b">
        <v>0</v>
      </c>
      <c r="H65" s="120" t="b">
        <v>0</v>
      </c>
      <c r="I65" s="120" t="b">
        <v>0</v>
      </c>
      <c r="J65" s="120" t="b">
        <v>0</v>
      </c>
      <c r="K65" s="120" t="b">
        <v>0</v>
      </c>
      <c r="L65" s="120" t="b">
        <v>0</v>
      </c>
      <c r="M65" s="120" t="b">
        <v>0</v>
      </c>
    </row>
    <row r="66" spans="1:34" x14ac:dyDescent="0.4">
      <c r="A66" s="120" t="s">
        <v>323</v>
      </c>
      <c r="B66" s="120" t="s">
        <v>852</v>
      </c>
      <c r="C66" s="120">
        <v>1157465</v>
      </c>
      <c r="D66" s="120" t="b">
        <v>1</v>
      </c>
      <c r="E66" s="120" t="b">
        <v>0</v>
      </c>
      <c r="F66" s="120" t="b">
        <v>0</v>
      </c>
      <c r="G66" s="120" t="b">
        <v>0</v>
      </c>
      <c r="H66" s="120" t="b">
        <v>0</v>
      </c>
      <c r="I66" s="120" t="b">
        <v>0</v>
      </c>
      <c r="J66" s="120" t="b">
        <v>0</v>
      </c>
      <c r="K66" s="120" t="b">
        <v>0</v>
      </c>
      <c r="L66" s="120" t="b">
        <v>0</v>
      </c>
      <c r="M66" s="120" t="b">
        <v>0</v>
      </c>
      <c r="N66" s="120" t="s">
        <v>1263</v>
      </c>
      <c r="O66" s="120" t="s">
        <v>1264</v>
      </c>
      <c r="P66" s="120" t="s">
        <v>1265</v>
      </c>
      <c r="Q66" s="120" t="s">
        <v>324</v>
      </c>
      <c r="R66" s="120" t="s">
        <v>1266</v>
      </c>
      <c r="S66" s="120" t="s">
        <v>325</v>
      </c>
      <c r="T66" s="120" t="s">
        <v>1267</v>
      </c>
      <c r="U66" s="120" t="s">
        <v>1268</v>
      </c>
      <c r="V66" s="120" t="s">
        <v>1269</v>
      </c>
      <c r="W66" s="120" t="s">
        <v>442</v>
      </c>
      <c r="X66" s="120" t="s">
        <v>1270</v>
      </c>
    </row>
    <row r="67" spans="1:34" x14ac:dyDescent="0.4">
      <c r="A67" s="120" t="s">
        <v>414</v>
      </c>
      <c r="B67" s="120" t="s">
        <v>852</v>
      </c>
      <c r="C67" s="120">
        <v>1147434</v>
      </c>
      <c r="D67" s="120" t="b">
        <v>1</v>
      </c>
      <c r="E67" s="120" t="b">
        <v>1</v>
      </c>
      <c r="F67" s="120" t="b">
        <v>0</v>
      </c>
      <c r="G67" s="120" t="b">
        <v>0</v>
      </c>
      <c r="H67" s="120" t="b">
        <v>0</v>
      </c>
      <c r="I67" s="120" t="b">
        <v>0</v>
      </c>
      <c r="J67" s="120" t="b">
        <v>1</v>
      </c>
      <c r="K67" s="120" t="b">
        <v>0</v>
      </c>
      <c r="L67" s="120" t="b">
        <v>0</v>
      </c>
      <c r="M67" s="120" t="b">
        <v>0</v>
      </c>
      <c r="N67" s="120" t="s">
        <v>1271</v>
      </c>
      <c r="O67" s="120" t="s">
        <v>1271</v>
      </c>
      <c r="P67" s="120" t="s">
        <v>1272</v>
      </c>
      <c r="Q67" s="120" t="s">
        <v>1273</v>
      </c>
      <c r="R67" s="120" t="s">
        <v>1274</v>
      </c>
      <c r="S67" s="120" t="s">
        <v>1275</v>
      </c>
      <c r="T67" s="120" t="s">
        <v>1276</v>
      </c>
      <c r="U67" s="120" t="s">
        <v>283</v>
      </c>
      <c r="V67" s="120" t="s">
        <v>1277</v>
      </c>
    </row>
    <row r="68" spans="1:34" x14ac:dyDescent="0.4">
      <c r="A68" s="120" t="s">
        <v>1279</v>
      </c>
      <c r="B68" s="120" t="s">
        <v>1278</v>
      </c>
      <c r="C68" s="120">
        <v>1150930</v>
      </c>
      <c r="D68" s="120" t="b">
        <v>1</v>
      </c>
      <c r="E68" s="120" t="b">
        <v>0</v>
      </c>
      <c r="F68" s="120" t="b">
        <v>0</v>
      </c>
      <c r="G68" s="120" t="b">
        <v>0</v>
      </c>
      <c r="H68" s="120" t="b">
        <v>0</v>
      </c>
      <c r="I68" s="120" t="b">
        <v>0</v>
      </c>
      <c r="J68" s="120" t="b">
        <v>0</v>
      </c>
      <c r="K68" s="120" t="b">
        <v>1</v>
      </c>
      <c r="L68" s="120" t="b">
        <v>0</v>
      </c>
      <c r="M68" s="120" t="b">
        <v>0</v>
      </c>
      <c r="N68" s="120" t="s">
        <v>1280</v>
      </c>
      <c r="O68" s="120" t="s">
        <v>1281</v>
      </c>
      <c r="P68" s="120" t="s">
        <v>1282</v>
      </c>
      <c r="Q68" s="120" t="s">
        <v>1283</v>
      </c>
      <c r="R68" s="120" t="s">
        <v>1284</v>
      </c>
    </row>
    <row r="69" spans="1:34" x14ac:dyDescent="0.4">
      <c r="A69" s="120" t="s">
        <v>206</v>
      </c>
      <c r="B69" s="120" t="s">
        <v>900</v>
      </c>
      <c r="C69" s="120">
        <v>1125485</v>
      </c>
      <c r="D69" s="120" t="b">
        <v>0</v>
      </c>
      <c r="E69" s="120" t="b">
        <v>0</v>
      </c>
      <c r="F69" s="120" t="b">
        <v>0</v>
      </c>
      <c r="G69" s="120" t="b">
        <v>0</v>
      </c>
      <c r="H69" s="120" t="b">
        <v>0</v>
      </c>
      <c r="I69" s="120" t="b">
        <v>0</v>
      </c>
      <c r="J69" s="120" t="b">
        <v>0</v>
      </c>
      <c r="K69" s="120" t="b">
        <v>1</v>
      </c>
      <c r="L69" s="120" t="b">
        <v>0</v>
      </c>
      <c r="M69" s="120" t="b">
        <v>0</v>
      </c>
      <c r="N69" s="120" t="s">
        <v>1285</v>
      </c>
      <c r="O69" s="120" t="s">
        <v>207</v>
      </c>
      <c r="P69" s="120" t="s">
        <v>1286</v>
      </c>
    </row>
    <row r="70" spans="1:34" x14ac:dyDescent="0.4">
      <c r="A70" s="120" t="s">
        <v>325</v>
      </c>
      <c r="B70" s="120" t="s">
        <v>852</v>
      </c>
      <c r="C70" s="120">
        <v>1122732</v>
      </c>
      <c r="D70" s="120" t="b">
        <v>1</v>
      </c>
      <c r="E70" s="120" t="b">
        <v>0</v>
      </c>
      <c r="F70" s="120" t="b">
        <v>0</v>
      </c>
      <c r="G70" s="120" t="b">
        <v>0</v>
      </c>
      <c r="H70" s="120" t="b">
        <v>0</v>
      </c>
      <c r="I70" s="120" t="b">
        <v>0</v>
      </c>
      <c r="J70" s="120" t="b">
        <v>0</v>
      </c>
      <c r="K70" s="120" t="b">
        <v>0</v>
      </c>
      <c r="L70" s="120" t="b">
        <v>0</v>
      </c>
      <c r="M70" s="120" t="b">
        <v>1</v>
      </c>
      <c r="N70" s="120" t="s">
        <v>1263</v>
      </c>
      <c r="O70" s="120" t="s">
        <v>1264</v>
      </c>
      <c r="P70" s="120" t="s">
        <v>1265</v>
      </c>
      <c r="Q70" s="120" t="s">
        <v>323</v>
      </c>
      <c r="R70" s="120" t="s">
        <v>1287</v>
      </c>
      <c r="S70" s="120" t="s">
        <v>324</v>
      </c>
      <c r="T70" s="120" t="s">
        <v>1266</v>
      </c>
      <c r="U70" s="120" t="s">
        <v>1268</v>
      </c>
      <c r="V70" s="120" t="s">
        <v>1269</v>
      </c>
      <c r="W70" s="120" t="s">
        <v>442</v>
      </c>
      <c r="X70" s="120" t="s">
        <v>1270</v>
      </c>
    </row>
    <row r="71" spans="1:34" x14ac:dyDescent="0.4">
      <c r="A71" s="120" t="s">
        <v>1288</v>
      </c>
      <c r="B71" s="120" t="s">
        <v>900</v>
      </c>
      <c r="C71" s="120">
        <v>1112588</v>
      </c>
      <c r="D71" s="120" t="b">
        <v>1</v>
      </c>
      <c r="E71" s="120" t="b">
        <v>1</v>
      </c>
      <c r="F71" s="120" t="b">
        <v>1</v>
      </c>
      <c r="G71" s="120" t="b">
        <v>0</v>
      </c>
      <c r="H71" s="120" t="b">
        <v>0</v>
      </c>
      <c r="I71" s="120" t="b">
        <v>0</v>
      </c>
      <c r="J71" s="120" t="b">
        <v>0</v>
      </c>
      <c r="K71" s="120" t="b">
        <v>0</v>
      </c>
      <c r="L71" s="120" t="b">
        <v>0</v>
      </c>
      <c r="M71" s="120" t="b">
        <v>1</v>
      </c>
      <c r="N71" s="120" t="s">
        <v>874</v>
      </c>
      <c r="O71" s="120" t="s">
        <v>1289</v>
      </c>
      <c r="P71" s="120" t="s">
        <v>1290</v>
      </c>
    </row>
    <row r="72" spans="1:34" x14ac:dyDescent="0.4">
      <c r="A72" s="120" t="s">
        <v>1291</v>
      </c>
      <c r="B72" s="120" t="s">
        <v>1278</v>
      </c>
      <c r="C72" s="120">
        <v>1092081</v>
      </c>
      <c r="D72" s="120" t="b">
        <v>1</v>
      </c>
      <c r="E72" s="120" t="b">
        <v>0</v>
      </c>
      <c r="F72" s="120" t="b">
        <v>0</v>
      </c>
      <c r="G72" s="120" t="b">
        <v>1</v>
      </c>
      <c r="H72" s="120" t="b">
        <v>0</v>
      </c>
      <c r="I72" s="120" t="b">
        <v>0</v>
      </c>
      <c r="J72" s="120" t="b">
        <v>0</v>
      </c>
      <c r="K72" s="120" t="b">
        <v>0</v>
      </c>
      <c r="L72" s="120" t="b">
        <v>0</v>
      </c>
      <c r="M72" s="120" t="b">
        <v>1</v>
      </c>
      <c r="N72" s="120" t="s">
        <v>1251</v>
      </c>
      <c r="O72" s="120" t="s">
        <v>1292</v>
      </c>
      <c r="P72" s="120" t="s">
        <v>1293</v>
      </c>
    </row>
    <row r="73" spans="1:34" x14ac:dyDescent="0.4">
      <c r="A73" s="120" t="s">
        <v>208</v>
      </c>
      <c r="B73" s="120" t="s">
        <v>963</v>
      </c>
      <c r="C73" s="120">
        <v>1084643</v>
      </c>
      <c r="D73" s="120" t="b">
        <v>0</v>
      </c>
      <c r="E73" s="120" t="b">
        <v>1</v>
      </c>
      <c r="F73" s="120" t="b">
        <v>0</v>
      </c>
      <c r="G73" s="120" t="b">
        <v>0</v>
      </c>
      <c r="H73" s="120" t="b">
        <v>1</v>
      </c>
      <c r="I73" s="120" t="b">
        <v>0</v>
      </c>
      <c r="J73" s="120" t="b">
        <v>1</v>
      </c>
      <c r="K73" s="120" t="b">
        <v>1</v>
      </c>
      <c r="L73" s="120" t="b">
        <v>0</v>
      </c>
      <c r="M73" s="120" t="b">
        <v>0</v>
      </c>
      <c r="N73" s="120" t="s">
        <v>1294</v>
      </c>
      <c r="O73" s="120" t="s">
        <v>209</v>
      </c>
      <c r="P73" s="120" t="s">
        <v>1295</v>
      </c>
      <c r="Q73" s="120" t="s">
        <v>284</v>
      </c>
      <c r="R73" s="120" t="s">
        <v>1137</v>
      </c>
      <c r="S73" s="120" t="s">
        <v>383</v>
      </c>
      <c r="T73" s="120" t="s">
        <v>1296</v>
      </c>
      <c r="U73" s="120" t="s">
        <v>353</v>
      </c>
      <c r="V73" s="120" t="s">
        <v>1297</v>
      </c>
      <c r="W73" s="120" t="s">
        <v>443</v>
      </c>
      <c r="X73" s="120" t="s">
        <v>1298</v>
      </c>
      <c r="Y73" s="120" t="s">
        <v>283</v>
      </c>
      <c r="Z73" s="120" t="s">
        <v>1277</v>
      </c>
      <c r="AA73" s="120" t="s">
        <v>477</v>
      </c>
      <c r="AB73" s="120" t="s">
        <v>1299</v>
      </c>
      <c r="AC73" s="120" t="s">
        <v>487</v>
      </c>
      <c r="AD73" s="120" t="s">
        <v>1300</v>
      </c>
    </row>
    <row r="74" spans="1:34" x14ac:dyDescent="0.4">
      <c r="A74" s="120" t="s">
        <v>416</v>
      </c>
      <c r="B74" s="120" t="s">
        <v>935</v>
      </c>
      <c r="C74" s="120">
        <v>1073761</v>
      </c>
      <c r="D74" s="120" t="b">
        <v>1</v>
      </c>
      <c r="E74" s="120" t="b">
        <v>1</v>
      </c>
      <c r="F74" s="120" t="b">
        <v>0</v>
      </c>
      <c r="G74" s="120" t="b">
        <v>0</v>
      </c>
      <c r="H74" s="120" t="b">
        <v>0</v>
      </c>
      <c r="I74" s="120" t="b">
        <v>0</v>
      </c>
      <c r="J74" s="120" t="b">
        <v>0</v>
      </c>
      <c r="K74" s="120" t="b">
        <v>0</v>
      </c>
      <c r="L74" s="120" t="b">
        <v>0</v>
      </c>
      <c r="M74" s="120" t="b">
        <v>1</v>
      </c>
      <c r="N74" s="120" t="s">
        <v>1301</v>
      </c>
      <c r="O74" s="120" t="s">
        <v>941</v>
      </c>
      <c r="P74" s="120" t="s">
        <v>942</v>
      </c>
      <c r="Q74" s="120" t="s">
        <v>445</v>
      </c>
      <c r="R74" s="120" t="s">
        <v>1001</v>
      </c>
      <c r="S74" s="120" t="s">
        <v>332</v>
      </c>
      <c r="T74" s="120" t="s">
        <v>1006</v>
      </c>
      <c r="U74" s="120" t="s">
        <v>937</v>
      </c>
      <c r="V74" s="120" t="s">
        <v>938</v>
      </c>
      <c r="W74" s="120" t="s">
        <v>947</v>
      </c>
      <c r="X74" s="120" t="s">
        <v>948</v>
      </c>
      <c r="Y74" s="120" t="s">
        <v>939</v>
      </c>
      <c r="Z74" s="120" t="s">
        <v>940</v>
      </c>
      <c r="AA74" s="120" t="s">
        <v>999</v>
      </c>
      <c r="AB74" s="120" t="s">
        <v>1000</v>
      </c>
      <c r="AC74" s="120" t="s">
        <v>951</v>
      </c>
      <c r="AD74" s="120" t="s">
        <v>952</v>
      </c>
      <c r="AE74" s="120" t="s">
        <v>943</v>
      </c>
      <c r="AF74" s="120" t="s">
        <v>944</v>
      </c>
      <c r="AG74" s="120" t="s">
        <v>954</v>
      </c>
      <c r="AH74" s="120" t="s">
        <v>955</v>
      </c>
    </row>
    <row r="75" spans="1:34" x14ac:dyDescent="0.4">
      <c r="A75" s="120" t="s">
        <v>1302</v>
      </c>
      <c r="B75" s="120" t="s">
        <v>852</v>
      </c>
      <c r="C75" s="120">
        <v>1060221</v>
      </c>
      <c r="D75" s="120" t="b">
        <v>0</v>
      </c>
      <c r="E75" s="120" t="b">
        <v>1</v>
      </c>
      <c r="F75" s="120" t="b">
        <v>0</v>
      </c>
      <c r="G75" s="120" t="b">
        <v>0</v>
      </c>
      <c r="H75" s="120" t="b">
        <v>0</v>
      </c>
      <c r="I75" s="120" t="b">
        <v>0</v>
      </c>
      <c r="J75" s="120" t="b">
        <v>0</v>
      </c>
      <c r="K75" s="120" t="b">
        <v>0</v>
      </c>
      <c r="L75" s="120" t="b">
        <v>0</v>
      </c>
      <c r="M75" s="120" t="b">
        <v>0</v>
      </c>
      <c r="N75" s="120" t="s">
        <v>842</v>
      </c>
      <c r="O75" s="120" t="s">
        <v>1303</v>
      </c>
      <c r="P75" s="120" t="s">
        <v>1304</v>
      </c>
      <c r="Q75" s="120" t="s">
        <v>1305</v>
      </c>
      <c r="R75" s="120" t="s">
        <v>1306</v>
      </c>
      <c r="S75" s="120" t="s">
        <v>1307</v>
      </c>
      <c r="T75" s="120" t="s">
        <v>1308</v>
      </c>
    </row>
    <row r="76" spans="1:34" x14ac:dyDescent="0.4">
      <c r="A76" s="120" t="s">
        <v>1309</v>
      </c>
      <c r="B76" s="120" t="s">
        <v>963</v>
      </c>
      <c r="C76" s="120">
        <v>1041101</v>
      </c>
      <c r="D76" s="120" t="b">
        <v>1</v>
      </c>
      <c r="E76" s="120" t="b">
        <v>0</v>
      </c>
      <c r="F76" s="120" t="b">
        <v>0</v>
      </c>
      <c r="G76" s="120" t="b">
        <v>0</v>
      </c>
      <c r="H76" s="120" t="b">
        <v>0</v>
      </c>
      <c r="I76" s="120" t="b">
        <v>0</v>
      </c>
      <c r="J76" s="120" t="b">
        <v>0</v>
      </c>
      <c r="K76" s="120" t="b">
        <v>0</v>
      </c>
      <c r="L76" s="120" t="b">
        <v>0</v>
      </c>
      <c r="M76" s="120" t="b">
        <v>0</v>
      </c>
    </row>
    <row r="77" spans="1:34" x14ac:dyDescent="0.4">
      <c r="A77" s="120" t="s">
        <v>1310</v>
      </c>
      <c r="B77" s="120" t="s">
        <v>852</v>
      </c>
      <c r="C77" s="120">
        <v>1033582</v>
      </c>
      <c r="D77" s="120" t="b">
        <v>1</v>
      </c>
      <c r="E77" s="120" t="b">
        <v>1</v>
      </c>
      <c r="F77" s="120" t="b">
        <v>1</v>
      </c>
      <c r="G77" s="120" t="b">
        <v>0</v>
      </c>
      <c r="H77" s="120" t="b">
        <v>0</v>
      </c>
      <c r="I77" s="120" t="b">
        <v>0</v>
      </c>
      <c r="J77" s="120" t="b">
        <v>0</v>
      </c>
      <c r="K77" s="120" t="b">
        <v>0</v>
      </c>
      <c r="L77" s="120" t="b">
        <v>0</v>
      </c>
      <c r="M77" s="120" t="b">
        <v>1</v>
      </c>
    </row>
    <row r="78" spans="1:34" x14ac:dyDescent="0.4">
      <c r="A78" s="120" t="s">
        <v>363</v>
      </c>
      <c r="B78" s="120" t="s">
        <v>924</v>
      </c>
      <c r="C78" s="120">
        <v>1030429</v>
      </c>
      <c r="D78" s="120" t="b">
        <v>1</v>
      </c>
      <c r="E78" s="120" t="b">
        <v>1</v>
      </c>
      <c r="F78" s="120" t="b">
        <v>0</v>
      </c>
      <c r="G78" s="120" t="b">
        <v>0</v>
      </c>
      <c r="H78" s="120" t="b">
        <v>0</v>
      </c>
      <c r="I78" s="120" t="b">
        <v>0</v>
      </c>
      <c r="J78" s="120" t="b">
        <v>0</v>
      </c>
      <c r="K78" s="120" t="b">
        <v>0</v>
      </c>
      <c r="L78" s="120" t="b">
        <v>0</v>
      </c>
      <c r="M78" s="120" t="b">
        <v>1</v>
      </c>
    </row>
    <row r="79" spans="1:34" x14ac:dyDescent="0.4">
      <c r="A79" s="120" t="s">
        <v>210</v>
      </c>
      <c r="B79" s="120" t="s">
        <v>852</v>
      </c>
      <c r="C79" s="120">
        <v>1024234</v>
      </c>
      <c r="D79" s="120" t="b">
        <v>1</v>
      </c>
      <c r="E79" s="120" t="b">
        <v>1</v>
      </c>
      <c r="F79" s="120" t="b">
        <v>0</v>
      </c>
      <c r="G79" s="120" t="b">
        <v>0</v>
      </c>
      <c r="H79" s="120" t="b">
        <v>0</v>
      </c>
      <c r="I79" s="120" t="b">
        <v>0</v>
      </c>
      <c r="J79" s="120" t="b">
        <v>0</v>
      </c>
      <c r="K79" s="120" t="b">
        <v>0</v>
      </c>
      <c r="L79" s="120" t="b">
        <v>0</v>
      </c>
      <c r="M79" s="120" t="b">
        <v>0</v>
      </c>
      <c r="N79" s="120" t="s">
        <v>842</v>
      </c>
      <c r="O79" s="120" t="s">
        <v>211</v>
      </c>
      <c r="P79" s="120" t="s">
        <v>1311</v>
      </c>
      <c r="Q79" s="120" t="s">
        <v>1312</v>
      </c>
      <c r="R79" s="120" t="s">
        <v>1313</v>
      </c>
    </row>
    <row r="80" spans="1:34" x14ac:dyDescent="0.4">
      <c r="A80" s="120" t="s">
        <v>472</v>
      </c>
      <c r="B80" s="120" t="s">
        <v>900</v>
      </c>
      <c r="C80" s="120">
        <v>1023022</v>
      </c>
      <c r="D80" s="120" t="b">
        <v>0</v>
      </c>
      <c r="E80" s="120" t="b">
        <v>0</v>
      </c>
      <c r="F80" s="120" t="b">
        <v>0</v>
      </c>
      <c r="G80" s="120" t="b">
        <v>0</v>
      </c>
      <c r="H80" s="120" t="b">
        <v>0</v>
      </c>
      <c r="I80" s="120" t="b">
        <v>0</v>
      </c>
      <c r="J80" s="120" t="b">
        <v>0</v>
      </c>
      <c r="K80" s="120" t="b">
        <v>0</v>
      </c>
      <c r="L80" s="120" t="b">
        <v>0</v>
      </c>
      <c r="M80" s="120" t="b">
        <v>0</v>
      </c>
      <c r="N80" s="120" t="s">
        <v>842</v>
      </c>
      <c r="O80" s="120" t="s">
        <v>1314</v>
      </c>
      <c r="P80" s="120" t="s">
        <v>1315</v>
      </c>
    </row>
    <row r="81" spans="1:34" x14ac:dyDescent="0.4">
      <c r="A81" s="120" t="s">
        <v>1316</v>
      </c>
      <c r="B81" s="120" t="s">
        <v>919</v>
      </c>
      <c r="C81" s="120">
        <v>1020229</v>
      </c>
      <c r="D81" s="120" t="b">
        <v>1</v>
      </c>
      <c r="E81" s="120" t="b">
        <v>0</v>
      </c>
      <c r="F81" s="120" t="b">
        <v>0</v>
      </c>
      <c r="G81" s="120" t="b">
        <v>0</v>
      </c>
      <c r="H81" s="120" t="b">
        <v>0</v>
      </c>
      <c r="I81" s="120" t="b">
        <v>0</v>
      </c>
      <c r="J81" s="120" t="b">
        <v>0</v>
      </c>
      <c r="K81" s="120" t="b">
        <v>0</v>
      </c>
      <c r="L81" s="120" t="b">
        <v>0</v>
      </c>
      <c r="M81" s="120" t="b">
        <v>0</v>
      </c>
    </row>
    <row r="82" spans="1:34" x14ac:dyDescent="0.4">
      <c r="A82" s="120" t="s">
        <v>1317</v>
      </c>
      <c r="B82" s="120" t="s">
        <v>928</v>
      </c>
      <c r="C82" s="120">
        <v>1016971</v>
      </c>
      <c r="D82" s="120" t="b">
        <v>1</v>
      </c>
      <c r="E82" s="120" t="b">
        <v>1</v>
      </c>
      <c r="F82" s="120" t="b">
        <v>0</v>
      </c>
      <c r="G82" s="120" t="b">
        <v>0</v>
      </c>
      <c r="H82" s="120" t="b">
        <v>0</v>
      </c>
      <c r="I82" s="120" t="b">
        <v>0</v>
      </c>
      <c r="J82" s="120" t="b">
        <v>0</v>
      </c>
      <c r="K82" s="120" t="b">
        <v>1</v>
      </c>
      <c r="L82" s="120" t="b">
        <v>0</v>
      </c>
      <c r="M82" s="120" t="b">
        <v>0</v>
      </c>
    </row>
    <row r="83" spans="1:34" x14ac:dyDescent="0.4">
      <c r="A83" s="120" t="s">
        <v>1318</v>
      </c>
      <c r="B83" s="120" t="s">
        <v>924</v>
      </c>
      <c r="C83" s="120">
        <v>1006770</v>
      </c>
      <c r="D83" s="120" t="b">
        <v>1</v>
      </c>
      <c r="E83" s="120" t="b">
        <v>0</v>
      </c>
      <c r="F83" s="120" t="b">
        <v>0</v>
      </c>
      <c r="G83" s="120" t="b">
        <v>0</v>
      </c>
      <c r="H83" s="120" t="b">
        <v>1</v>
      </c>
      <c r="I83" s="120" t="b">
        <v>0</v>
      </c>
      <c r="J83" s="120" t="b">
        <v>0</v>
      </c>
      <c r="K83" s="120" t="b">
        <v>0</v>
      </c>
      <c r="L83" s="120" t="b">
        <v>0</v>
      </c>
      <c r="M83" s="120" t="b">
        <v>0</v>
      </c>
    </row>
    <row r="84" spans="1:34" x14ac:dyDescent="0.4">
      <c r="A84" s="120" t="s">
        <v>1319</v>
      </c>
      <c r="B84" s="120" t="s">
        <v>900</v>
      </c>
      <c r="C84" s="120">
        <v>1004236</v>
      </c>
      <c r="D84" s="120" t="b">
        <v>0</v>
      </c>
      <c r="E84" s="120" t="b">
        <v>0</v>
      </c>
      <c r="F84" s="120" t="b">
        <v>0</v>
      </c>
      <c r="G84" s="120" t="b">
        <v>0</v>
      </c>
      <c r="H84" s="120" t="b">
        <v>0</v>
      </c>
      <c r="I84" s="120" t="b">
        <v>0</v>
      </c>
      <c r="J84" s="120" t="b">
        <v>0</v>
      </c>
      <c r="K84" s="120" t="b">
        <v>0</v>
      </c>
      <c r="L84" s="120" t="b">
        <v>0</v>
      </c>
      <c r="M84" s="120" t="b">
        <v>0</v>
      </c>
      <c r="N84" s="120" t="s">
        <v>874</v>
      </c>
      <c r="O84" s="120" t="s">
        <v>1320</v>
      </c>
      <c r="P84" s="120" t="s">
        <v>1321</v>
      </c>
    </row>
    <row r="85" spans="1:34" x14ac:dyDescent="0.4">
      <c r="A85" s="120" t="s">
        <v>384</v>
      </c>
      <c r="B85" s="120" t="s">
        <v>935</v>
      </c>
      <c r="C85" s="120">
        <v>1001305</v>
      </c>
      <c r="D85" s="120" t="b">
        <v>0</v>
      </c>
      <c r="E85" s="120" t="b">
        <v>0</v>
      </c>
      <c r="F85" s="120" t="b">
        <v>0</v>
      </c>
      <c r="G85" s="120" t="b">
        <v>0</v>
      </c>
      <c r="H85" s="120" t="b">
        <v>0</v>
      </c>
      <c r="I85" s="120" t="b">
        <v>0</v>
      </c>
      <c r="J85" s="120" t="b">
        <v>0</v>
      </c>
      <c r="K85" s="120" t="b">
        <v>0</v>
      </c>
      <c r="L85" s="120" t="b">
        <v>0</v>
      </c>
      <c r="M85" s="120" t="b">
        <v>1</v>
      </c>
      <c r="N85" s="120" t="s">
        <v>1322</v>
      </c>
      <c r="O85" s="120" t="s">
        <v>1323</v>
      </c>
      <c r="P85" s="120" t="s">
        <v>1324</v>
      </c>
      <c r="Q85" s="120" t="s">
        <v>1325</v>
      </c>
      <c r="R85" s="120" t="s">
        <v>1326</v>
      </c>
      <c r="S85" s="120" t="s">
        <v>331</v>
      </c>
      <c r="T85" s="120" t="s">
        <v>1327</v>
      </c>
      <c r="U85" s="120" t="s">
        <v>332</v>
      </c>
      <c r="V85" s="120" t="s">
        <v>1006</v>
      </c>
      <c r="W85" s="120" t="s">
        <v>416</v>
      </c>
      <c r="X85" s="120" t="s">
        <v>953</v>
      </c>
      <c r="Y85" s="120" t="s">
        <v>1328</v>
      </c>
      <c r="Z85" s="120" t="s">
        <v>1329</v>
      </c>
      <c r="AA85" s="120" t="s">
        <v>445</v>
      </c>
      <c r="AB85" s="120" t="s">
        <v>1001</v>
      </c>
      <c r="AC85" s="120" t="s">
        <v>1330</v>
      </c>
      <c r="AD85" s="120" t="s">
        <v>1331</v>
      </c>
      <c r="AE85" s="120" t="s">
        <v>1332</v>
      </c>
      <c r="AF85" s="120" t="s">
        <v>1333</v>
      </c>
    </row>
    <row r="86" spans="1:34" x14ac:dyDescent="0.4">
      <c r="A86" s="120" t="s">
        <v>322</v>
      </c>
      <c r="B86" s="120" t="s">
        <v>1334</v>
      </c>
      <c r="C86" s="120">
        <v>983923</v>
      </c>
      <c r="D86" s="120" t="b">
        <v>1</v>
      </c>
      <c r="E86" s="120" t="b">
        <v>1</v>
      </c>
      <c r="F86" s="120" t="b">
        <v>0</v>
      </c>
      <c r="G86" s="120" t="b">
        <v>0</v>
      </c>
      <c r="H86" s="120" t="b">
        <v>0</v>
      </c>
      <c r="I86" s="120" t="b">
        <v>0</v>
      </c>
      <c r="J86" s="120" t="b">
        <v>0</v>
      </c>
      <c r="K86" s="120" t="b">
        <v>0</v>
      </c>
      <c r="L86" s="120" t="b">
        <v>0</v>
      </c>
      <c r="M86" s="120" t="b">
        <v>0</v>
      </c>
      <c r="N86" s="120" t="s">
        <v>1335</v>
      </c>
      <c r="O86" s="120" t="s">
        <v>1196</v>
      </c>
      <c r="P86" s="120" t="s">
        <v>1197</v>
      </c>
      <c r="Q86" s="120" t="s">
        <v>196</v>
      </c>
      <c r="R86" s="120" t="s">
        <v>1336</v>
      </c>
      <c r="S86" s="120" t="s">
        <v>197</v>
      </c>
      <c r="T86" s="120" t="s">
        <v>1194</v>
      </c>
    </row>
    <row r="87" spans="1:34" x14ac:dyDescent="0.4">
      <c r="A87" s="120" t="s">
        <v>326</v>
      </c>
      <c r="B87" s="120" t="s">
        <v>928</v>
      </c>
      <c r="C87" s="120">
        <v>956988</v>
      </c>
      <c r="D87" s="120" t="b">
        <v>1</v>
      </c>
      <c r="E87" s="120" t="b">
        <v>1</v>
      </c>
      <c r="F87" s="120" t="b">
        <v>0</v>
      </c>
      <c r="G87" s="120" t="b">
        <v>1</v>
      </c>
      <c r="H87" s="120" t="b">
        <v>0</v>
      </c>
      <c r="I87" s="120" t="b">
        <v>0</v>
      </c>
      <c r="J87" s="120" t="b">
        <v>0</v>
      </c>
      <c r="K87" s="120" t="b">
        <v>0</v>
      </c>
      <c r="L87" s="120" t="b">
        <v>0</v>
      </c>
      <c r="M87" s="120" t="b">
        <v>0</v>
      </c>
      <c r="N87" s="120" t="s">
        <v>1337</v>
      </c>
      <c r="O87" s="120" t="s">
        <v>1338</v>
      </c>
      <c r="P87" s="120" t="s">
        <v>1339</v>
      </c>
      <c r="Q87" s="120" t="s">
        <v>327</v>
      </c>
      <c r="R87" s="120" t="s">
        <v>1340</v>
      </c>
      <c r="S87" s="120" t="s">
        <v>226</v>
      </c>
      <c r="T87" s="120" t="s">
        <v>1247</v>
      </c>
      <c r="U87" s="120" t="s">
        <v>415</v>
      </c>
      <c r="V87" s="120" t="s">
        <v>1341</v>
      </c>
      <c r="W87" s="120" t="s">
        <v>444</v>
      </c>
      <c r="X87" s="120" t="s">
        <v>1342</v>
      </c>
      <c r="Y87" s="120" t="s">
        <v>334</v>
      </c>
      <c r="Z87" s="120" t="s">
        <v>1343</v>
      </c>
      <c r="AA87" s="120" t="s">
        <v>1344</v>
      </c>
      <c r="AB87" s="120" t="s">
        <v>1345</v>
      </c>
      <c r="AC87" s="120" t="s">
        <v>488</v>
      </c>
      <c r="AD87" s="120" t="s">
        <v>1346</v>
      </c>
    </row>
    <row r="88" spans="1:34" x14ac:dyDescent="0.4">
      <c r="A88" s="120" t="s">
        <v>1347</v>
      </c>
      <c r="B88" s="120" t="s">
        <v>928</v>
      </c>
      <c r="C88" s="120">
        <v>951855</v>
      </c>
      <c r="D88" s="120" t="b">
        <v>1</v>
      </c>
      <c r="E88" s="120" t="b">
        <v>0</v>
      </c>
      <c r="F88" s="120" t="b">
        <v>0</v>
      </c>
      <c r="G88" s="120" t="b">
        <v>0</v>
      </c>
      <c r="H88" s="120" t="b">
        <v>0</v>
      </c>
      <c r="I88" s="120" t="b">
        <v>0</v>
      </c>
      <c r="J88" s="120" t="b">
        <v>0</v>
      </c>
      <c r="K88" s="120" t="b">
        <v>0</v>
      </c>
      <c r="L88" s="120" t="b">
        <v>0</v>
      </c>
      <c r="M88" s="120" t="b">
        <v>0</v>
      </c>
      <c r="N88" s="120" t="s">
        <v>1348</v>
      </c>
      <c r="O88" s="120" t="s">
        <v>1349</v>
      </c>
      <c r="P88" s="120" t="s">
        <v>1350</v>
      </c>
    </row>
    <row r="89" spans="1:34" x14ac:dyDescent="0.4">
      <c r="A89" s="120" t="s">
        <v>1351</v>
      </c>
      <c r="B89" s="120" t="s">
        <v>843</v>
      </c>
      <c r="C89" s="120">
        <v>948187</v>
      </c>
      <c r="D89" s="120" t="b">
        <v>1</v>
      </c>
      <c r="E89" s="120" t="b">
        <v>0</v>
      </c>
      <c r="F89" s="120" t="b">
        <v>1</v>
      </c>
      <c r="G89" s="120" t="b">
        <v>0</v>
      </c>
      <c r="H89" s="120" t="b">
        <v>0</v>
      </c>
      <c r="I89" s="120" t="b">
        <v>0</v>
      </c>
      <c r="J89" s="120" t="b">
        <v>0</v>
      </c>
      <c r="K89" s="120" t="b">
        <v>0</v>
      </c>
      <c r="L89" s="120" t="b">
        <v>0</v>
      </c>
      <c r="M89" s="120" t="b">
        <v>0</v>
      </c>
    </row>
    <row r="90" spans="1:34" x14ac:dyDescent="0.4">
      <c r="A90" s="120" t="s">
        <v>939</v>
      </c>
      <c r="B90" s="120" t="s">
        <v>900</v>
      </c>
      <c r="C90" s="120">
        <v>954259</v>
      </c>
      <c r="D90" s="120" t="b">
        <v>1</v>
      </c>
      <c r="E90" s="120" t="b">
        <v>1</v>
      </c>
      <c r="F90" s="120" t="b">
        <v>0</v>
      </c>
      <c r="G90" s="120" t="b">
        <v>0</v>
      </c>
      <c r="H90" s="120" t="b">
        <v>0</v>
      </c>
      <c r="I90" s="120" t="b">
        <v>0</v>
      </c>
      <c r="J90" s="120" t="b">
        <v>0</v>
      </c>
      <c r="K90" s="120" t="b">
        <v>1</v>
      </c>
      <c r="L90" s="120" t="b">
        <v>0</v>
      </c>
      <c r="M90" s="120" t="b">
        <v>1</v>
      </c>
      <c r="N90" s="120" t="s">
        <v>998</v>
      </c>
      <c r="O90" s="120" t="s">
        <v>937</v>
      </c>
      <c r="P90" s="120" t="s">
        <v>938</v>
      </c>
      <c r="Q90" s="120" t="s">
        <v>943</v>
      </c>
      <c r="R90" s="120" t="s">
        <v>944</v>
      </c>
      <c r="S90" s="120" t="s">
        <v>1002</v>
      </c>
      <c r="T90" s="120" t="s">
        <v>1003</v>
      </c>
      <c r="U90" s="120" t="s">
        <v>954</v>
      </c>
      <c r="V90" s="120" t="s">
        <v>955</v>
      </c>
      <c r="W90" s="120" t="s">
        <v>947</v>
      </c>
      <c r="X90" s="120" t="s">
        <v>948</v>
      </c>
      <c r="Y90" s="120" t="s">
        <v>416</v>
      </c>
      <c r="Z90" s="120" t="s">
        <v>953</v>
      </c>
      <c r="AA90" s="120" t="s">
        <v>945</v>
      </c>
      <c r="AB90" s="120" t="s">
        <v>946</v>
      </c>
      <c r="AC90" s="120" t="s">
        <v>941</v>
      </c>
      <c r="AD90" s="120" t="s">
        <v>942</v>
      </c>
      <c r="AE90" s="120" t="s">
        <v>445</v>
      </c>
      <c r="AF90" s="120" t="s">
        <v>1001</v>
      </c>
      <c r="AG90" s="120" t="s">
        <v>1004</v>
      </c>
      <c r="AH90" s="120" t="s">
        <v>1005</v>
      </c>
    </row>
    <row r="91" spans="1:34" x14ac:dyDescent="0.4">
      <c r="A91" s="120" t="s">
        <v>1352</v>
      </c>
      <c r="B91" s="120" t="s">
        <v>852</v>
      </c>
      <c r="C91" s="120">
        <v>945148</v>
      </c>
      <c r="D91" s="120" t="b">
        <v>1</v>
      </c>
      <c r="E91" s="120" t="b">
        <v>1</v>
      </c>
      <c r="F91" s="120" t="b">
        <v>0</v>
      </c>
      <c r="G91" s="120" t="b">
        <v>0</v>
      </c>
      <c r="H91" s="120" t="b">
        <v>0</v>
      </c>
      <c r="I91" s="120" t="b">
        <v>0</v>
      </c>
      <c r="J91" s="120" t="b">
        <v>1</v>
      </c>
      <c r="K91" s="120" t="b">
        <v>0</v>
      </c>
      <c r="L91" s="120" t="b">
        <v>0</v>
      </c>
      <c r="M91" s="120" t="b">
        <v>0</v>
      </c>
    </row>
    <row r="92" spans="1:34" x14ac:dyDescent="0.4">
      <c r="A92" s="120" t="s">
        <v>1353</v>
      </c>
      <c r="B92" s="120" t="s">
        <v>872</v>
      </c>
      <c r="C92" s="120">
        <v>936317</v>
      </c>
      <c r="D92" s="120" t="b">
        <v>0</v>
      </c>
      <c r="E92" s="120" t="b">
        <v>1</v>
      </c>
      <c r="F92" s="120" t="b">
        <v>0</v>
      </c>
      <c r="G92" s="120" t="b">
        <v>0</v>
      </c>
      <c r="H92" s="120" t="b">
        <v>0</v>
      </c>
      <c r="I92" s="120" t="b">
        <v>0</v>
      </c>
      <c r="J92" s="120" t="b">
        <v>0</v>
      </c>
      <c r="K92" s="120" t="b">
        <v>0</v>
      </c>
      <c r="L92" s="120" t="b">
        <v>0</v>
      </c>
      <c r="M92" s="120" t="b">
        <v>1</v>
      </c>
    </row>
    <row r="93" spans="1:34" x14ac:dyDescent="0.4">
      <c r="A93" s="120" t="s">
        <v>1354</v>
      </c>
      <c r="B93" s="120" t="s">
        <v>935</v>
      </c>
      <c r="C93" s="120">
        <v>939021</v>
      </c>
      <c r="D93" s="120" t="b">
        <v>1</v>
      </c>
      <c r="E93" s="120" t="b">
        <v>1</v>
      </c>
      <c r="F93" s="120" t="b">
        <v>0</v>
      </c>
      <c r="G93" s="120" t="b">
        <v>0</v>
      </c>
      <c r="H93" s="120" t="b">
        <v>0</v>
      </c>
      <c r="I93" s="120" t="b">
        <v>0</v>
      </c>
      <c r="J93" s="120" t="b">
        <v>0</v>
      </c>
      <c r="K93" s="120" t="b">
        <v>0</v>
      </c>
      <c r="L93" s="120" t="b">
        <v>0</v>
      </c>
      <c r="M93" s="120" t="b">
        <v>1</v>
      </c>
    </row>
    <row r="94" spans="1:34" x14ac:dyDescent="0.4">
      <c r="A94" s="120" t="s">
        <v>212</v>
      </c>
      <c r="B94" s="120" t="s">
        <v>963</v>
      </c>
      <c r="C94" s="120">
        <v>937545</v>
      </c>
      <c r="D94" s="120" t="b">
        <v>0</v>
      </c>
      <c r="E94" s="120" t="b">
        <v>0</v>
      </c>
      <c r="F94" s="120" t="b">
        <v>0</v>
      </c>
      <c r="G94" s="120" t="b">
        <v>1</v>
      </c>
      <c r="H94" s="120" t="b">
        <v>0</v>
      </c>
      <c r="I94" s="120" t="b">
        <v>0</v>
      </c>
      <c r="J94" s="120" t="b">
        <v>0</v>
      </c>
      <c r="K94" s="120" t="b">
        <v>0</v>
      </c>
      <c r="L94" s="120" t="b">
        <v>0</v>
      </c>
      <c r="M94" s="120" t="b">
        <v>1</v>
      </c>
      <c r="N94" s="120" t="s">
        <v>1355</v>
      </c>
      <c r="O94" s="120" t="s">
        <v>213</v>
      </c>
      <c r="P94" s="120" t="s">
        <v>1140</v>
      </c>
      <c r="Q94" s="120" t="s">
        <v>328</v>
      </c>
      <c r="R94" s="120" t="s">
        <v>1356</v>
      </c>
      <c r="S94" s="120" t="s">
        <v>1357</v>
      </c>
      <c r="T94" s="120" t="s">
        <v>1358</v>
      </c>
      <c r="U94" s="120" t="s">
        <v>1359</v>
      </c>
      <c r="V94" s="120" t="s">
        <v>1360</v>
      </c>
      <c r="W94" s="120" t="s">
        <v>327</v>
      </c>
      <c r="X94" s="120" t="s">
        <v>1340</v>
      </c>
      <c r="Y94" s="120" t="s">
        <v>387</v>
      </c>
      <c r="Z94" s="120" t="s">
        <v>1238</v>
      </c>
      <c r="AA94" s="120" t="s">
        <v>478</v>
      </c>
      <c r="AB94" s="120" t="s">
        <v>1361</v>
      </c>
      <c r="AC94" s="120" t="s">
        <v>345</v>
      </c>
      <c r="AD94" s="120" t="s">
        <v>1237</v>
      </c>
      <c r="AE94" s="120" t="s">
        <v>235</v>
      </c>
      <c r="AF94" s="120" t="s">
        <v>1236</v>
      </c>
      <c r="AG94" s="120" t="s">
        <v>236</v>
      </c>
      <c r="AH94" s="120" t="s">
        <v>1362</v>
      </c>
    </row>
    <row r="95" spans="1:34" x14ac:dyDescent="0.4">
      <c r="A95" s="120" t="s">
        <v>329</v>
      </c>
      <c r="B95" s="120" t="s">
        <v>963</v>
      </c>
      <c r="C95" s="120">
        <v>933458</v>
      </c>
      <c r="D95" s="120" t="b">
        <v>1</v>
      </c>
      <c r="E95" s="120" t="b">
        <v>0</v>
      </c>
      <c r="F95" s="120" t="b">
        <v>1</v>
      </c>
      <c r="G95" s="120" t="b">
        <v>1</v>
      </c>
      <c r="H95" s="120" t="b">
        <v>0</v>
      </c>
      <c r="I95" s="120" t="b">
        <v>0</v>
      </c>
      <c r="J95" s="120" t="b">
        <v>0</v>
      </c>
      <c r="K95" s="120" t="b">
        <v>1</v>
      </c>
      <c r="L95" s="120" t="b">
        <v>0</v>
      </c>
      <c r="M95" s="120" t="b">
        <v>1</v>
      </c>
      <c r="N95" s="120" t="s">
        <v>1070</v>
      </c>
      <c r="O95" s="120" t="s">
        <v>1072</v>
      </c>
      <c r="P95" s="120" t="s">
        <v>1073</v>
      </c>
      <c r="Q95" s="120" t="s">
        <v>330</v>
      </c>
      <c r="R95" s="120" t="s">
        <v>1075</v>
      </c>
      <c r="S95" s="120" t="s">
        <v>187</v>
      </c>
      <c r="T95" s="120" t="s">
        <v>1363</v>
      </c>
      <c r="U95" s="120" t="s">
        <v>250</v>
      </c>
      <c r="V95" s="120" t="s">
        <v>1076</v>
      </c>
      <c r="W95" s="120" t="s">
        <v>309</v>
      </c>
      <c r="X95" s="120" t="s">
        <v>1077</v>
      </c>
      <c r="Y95" s="120" t="s">
        <v>461</v>
      </c>
      <c r="Z95" s="120" t="s">
        <v>1364</v>
      </c>
      <c r="AA95" s="120" t="s">
        <v>288</v>
      </c>
      <c r="AB95" s="120" t="s">
        <v>1082</v>
      </c>
      <c r="AC95" s="120" t="s">
        <v>381</v>
      </c>
      <c r="AD95" s="120" t="s">
        <v>1074</v>
      </c>
      <c r="AE95" s="120" t="s">
        <v>1080</v>
      </c>
      <c r="AF95" s="120" t="s">
        <v>1081</v>
      </c>
      <c r="AG95" s="120" t="s">
        <v>188</v>
      </c>
      <c r="AH95" s="120" t="s">
        <v>1071</v>
      </c>
    </row>
    <row r="96" spans="1:34" x14ac:dyDescent="0.4">
      <c r="A96" s="120" t="s">
        <v>331</v>
      </c>
      <c r="B96" s="120" t="s">
        <v>935</v>
      </c>
      <c r="C96" s="120">
        <v>934846</v>
      </c>
      <c r="D96" s="120" t="b">
        <v>0</v>
      </c>
      <c r="E96" s="120" t="b">
        <v>0</v>
      </c>
      <c r="F96" s="120" t="b">
        <v>0</v>
      </c>
      <c r="G96" s="120" t="b">
        <v>0</v>
      </c>
      <c r="H96" s="120" t="b">
        <v>0</v>
      </c>
      <c r="I96" s="120" t="b">
        <v>0</v>
      </c>
      <c r="J96" s="120" t="b">
        <v>0</v>
      </c>
      <c r="K96" s="120" t="b">
        <v>0</v>
      </c>
      <c r="L96" s="120" t="b">
        <v>0</v>
      </c>
      <c r="M96" s="120" t="b">
        <v>0</v>
      </c>
      <c r="N96" s="120" t="s">
        <v>1365</v>
      </c>
      <c r="O96" s="120" t="s">
        <v>1328</v>
      </c>
      <c r="P96" s="120" t="s">
        <v>1329</v>
      </c>
      <c r="Q96" s="120" t="s">
        <v>332</v>
      </c>
      <c r="R96" s="120" t="s">
        <v>1006</v>
      </c>
      <c r="S96" s="120" t="s">
        <v>384</v>
      </c>
      <c r="T96" s="120" t="s">
        <v>1366</v>
      </c>
      <c r="U96" s="120" t="s">
        <v>416</v>
      </c>
      <c r="V96" s="120" t="s">
        <v>953</v>
      </c>
      <c r="W96" s="120" t="s">
        <v>445</v>
      </c>
      <c r="X96" s="120" t="s">
        <v>1001</v>
      </c>
      <c r="Y96" s="120" t="s">
        <v>1323</v>
      </c>
      <c r="Z96" s="120" t="s">
        <v>1324</v>
      </c>
    </row>
    <row r="97" spans="1:34" x14ac:dyDescent="0.4">
      <c r="A97" s="120" t="s">
        <v>333</v>
      </c>
      <c r="B97" s="120" t="s">
        <v>963</v>
      </c>
      <c r="C97" s="120">
        <v>926715</v>
      </c>
      <c r="D97" s="120" t="b">
        <v>1</v>
      </c>
      <c r="E97" s="120" t="b">
        <v>1</v>
      </c>
      <c r="F97" s="120" t="b">
        <v>0</v>
      </c>
      <c r="G97" s="120" t="b">
        <v>0</v>
      </c>
      <c r="H97" s="120" t="b">
        <v>0</v>
      </c>
      <c r="I97" s="120" t="b">
        <v>0</v>
      </c>
      <c r="J97" s="120" t="b">
        <v>0</v>
      </c>
      <c r="K97" s="120" t="b">
        <v>0</v>
      </c>
      <c r="L97" s="120" t="b">
        <v>0</v>
      </c>
      <c r="M97" s="120" t="b">
        <v>1</v>
      </c>
      <c r="N97" s="120" t="s">
        <v>842</v>
      </c>
      <c r="O97" s="120" t="s">
        <v>1367</v>
      </c>
      <c r="P97" s="120" t="s">
        <v>1368</v>
      </c>
      <c r="Q97" s="120" t="s">
        <v>334</v>
      </c>
      <c r="R97" s="120" t="s">
        <v>1343</v>
      </c>
      <c r="S97" s="120" t="s">
        <v>1369</v>
      </c>
      <c r="T97" s="120" t="s">
        <v>1370</v>
      </c>
      <c r="U97" s="120" t="s">
        <v>417</v>
      </c>
      <c r="V97" s="120" t="s">
        <v>1371</v>
      </c>
      <c r="W97" s="120" t="s">
        <v>446</v>
      </c>
      <c r="X97" s="120" t="s">
        <v>1372</v>
      </c>
      <c r="Y97" s="120" t="s">
        <v>348</v>
      </c>
      <c r="Z97" s="120" t="s">
        <v>1373</v>
      </c>
      <c r="AA97" s="120" t="s">
        <v>479</v>
      </c>
      <c r="AB97" s="120" t="s">
        <v>1374</v>
      </c>
      <c r="AC97" s="120" t="s">
        <v>196</v>
      </c>
      <c r="AD97" s="120" t="s">
        <v>1336</v>
      </c>
      <c r="AE97" s="120" t="s">
        <v>1375</v>
      </c>
      <c r="AF97" s="120" t="s">
        <v>1376</v>
      </c>
      <c r="AG97" s="120" t="s">
        <v>1377</v>
      </c>
      <c r="AH97" s="120" t="s">
        <v>1378</v>
      </c>
    </row>
    <row r="98" spans="1:34" x14ac:dyDescent="0.4">
      <c r="A98" s="120" t="s">
        <v>214</v>
      </c>
      <c r="B98" s="120" t="s">
        <v>1334</v>
      </c>
      <c r="C98" s="120">
        <v>926741</v>
      </c>
      <c r="D98" s="120" t="b">
        <v>0</v>
      </c>
      <c r="E98" s="120" t="b">
        <v>1</v>
      </c>
      <c r="F98" s="120" t="b">
        <v>0</v>
      </c>
      <c r="G98" s="120" t="b">
        <v>0</v>
      </c>
      <c r="H98" s="120" t="b">
        <v>0</v>
      </c>
      <c r="I98" s="120" t="b">
        <v>0</v>
      </c>
      <c r="J98" s="120" t="b">
        <v>0</v>
      </c>
      <c r="K98" s="120" t="b">
        <v>0</v>
      </c>
      <c r="L98" s="120" t="b">
        <v>0</v>
      </c>
      <c r="M98" s="120" t="b">
        <v>0</v>
      </c>
      <c r="N98" s="120" t="s">
        <v>1379</v>
      </c>
      <c r="O98" s="120" t="s">
        <v>215</v>
      </c>
      <c r="P98" s="120" t="s">
        <v>1182</v>
      </c>
      <c r="Q98" s="120" t="s">
        <v>194</v>
      </c>
      <c r="R98" s="120" t="s">
        <v>1380</v>
      </c>
      <c r="S98" s="120" t="s">
        <v>239</v>
      </c>
      <c r="T98" s="120" t="s">
        <v>1186</v>
      </c>
      <c r="U98" s="120" t="s">
        <v>382</v>
      </c>
      <c r="V98" s="120" t="s">
        <v>1183</v>
      </c>
      <c r="W98" s="120" t="s">
        <v>240</v>
      </c>
      <c r="X98" s="120" t="s">
        <v>1187</v>
      </c>
      <c r="Y98" s="120" t="s">
        <v>462</v>
      </c>
      <c r="Z98" s="120" t="s">
        <v>1381</v>
      </c>
      <c r="AA98" s="120" t="s">
        <v>388</v>
      </c>
      <c r="AB98" s="120" t="s">
        <v>1185</v>
      </c>
      <c r="AC98" s="120" t="s">
        <v>255</v>
      </c>
      <c r="AD98" s="120" t="s">
        <v>1188</v>
      </c>
      <c r="AE98" s="120" t="s">
        <v>493</v>
      </c>
      <c r="AF98" s="120" t="s">
        <v>1382</v>
      </c>
    </row>
    <row r="99" spans="1:34" x14ac:dyDescent="0.4">
      <c r="A99" s="120" t="s">
        <v>1383</v>
      </c>
      <c r="B99" s="120" t="s">
        <v>928</v>
      </c>
      <c r="C99" s="120">
        <v>923226</v>
      </c>
      <c r="D99" s="120" t="b">
        <v>1</v>
      </c>
      <c r="E99" s="120" t="b">
        <v>1</v>
      </c>
      <c r="F99" s="120" t="b">
        <v>0</v>
      </c>
      <c r="G99" s="120" t="b">
        <v>0</v>
      </c>
      <c r="H99" s="120" t="b">
        <v>0</v>
      </c>
      <c r="I99" s="120" t="b">
        <v>0</v>
      </c>
      <c r="J99" s="120" t="b">
        <v>0</v>
      </c>
      <c r="K99" s="120" t="b">
        <v>0</v>
      </c>
      <c r="L99" s="120" t="b">
        <v>0</v>
      </c>
      <c r="M99" s="120" t="b">
        <v>1</v>
      </c>
    </row>
    <row r="100" spans="1:34" x14ac:dyDescent="0.4">
      <c r="A100" s="120" t="s">
        <v>418</v>
      </c>
      <c r="B100" s="120" t="s">
        <v>928</v>
      </c>
      <c r="C100" s="120">
        <v>916409</v>
      </c>
      <c r="D100" s="120" t="b">
        <v>1</v>
      </c>
      <c r="E100" s="120" t="b">
        <v>1</v>
      </c>
      <c r="F100" s="120" t="b">
        <v>0</v>
      </c>
      <c r="G100" s="120" t="b">
        <v>0</v>
      </c>
      <c r="H100" s="120" t="b">
        <v>0</v>
      </c>
      <c r="I100" s="120" t="b">
        <v>0</v>
      </c>
      <c r="J100" s="120" t="b">
        <v>0</v>
      </c>
      <c r="K100" s="120" t="b">
        <v>0</v>
      </c>
      <c r="L100" s="120" t="b">
        <v>0</v>
      </c>
      <c r="M100" s="120" t="b">
        <v>1</v>
      </c>
      <c r="N100" s="120" t="s">
        <v>1384</v>
      </c>
      <c r="O100" s="120" t="s">
        <v>1385</v>
      </c>
      <c r="P100" s="120" t="s">
        <v>1386</v>
      </c>
      <c r="Q100" s="120" t="s">
        <v>1387</v>
      </c>
      <c r="R100" s="120" t="s">
        <v>1388</v>
      </c>
      <c r="S100" s="120" t="s">
        <v>1389</v>
      </c>
      <c r="T100" s="120" t="s">
        <v>1390</v>
      </c>
      <c r="U100" s="120" t="s">
        <v>419</v>
      </c>
      <c r="V100" s="120" t="s">
        <v>1391</v>
      </c>
      <c r="W100" s="120" t="s">
        <v>447</v>
      </c>
      <c r="X100" s="120" t="s">
        <v>1392</v>
      </c>
      <c r="Y100" s="120" t="s">
        <v>1393</v>
      </c>
      <c r="Z100" s="120" t="s">
        <v>1394</v>
      </c>
      <c r="AA100" s="120" t="s">
        <v>346</v>
      </c>
      <c r="AB100" s="120" t="s">
        <v>1395</v>
      </c>
      <c r="AC100" s="120" t="s">
        <v>489</v>
      </c>
      <c r="AD100" s="120" t="s">
        <v>1396</v>
      </c>
    </row>
    <row r="101" spans="1:34" x14ac:dyDescent="0.4">
      <c r="A101" s="120" t="s">
        <v>184</v>
      </c>
      <c r="B101" s="120" t="s">
        <v>852</v>
      </c>
      <c r="C101" s="120">
        <v>913596</v>
      </c>
      <c r="D101" s="120" t="b">
        <v>1</v>
      </c>
      <c r="E101" s="120" t="b">
        <v>0</v>
      </c>
      <c r="F101" s="120" t="b">
        <v>0</v>
      </c>
      <c r="G101" s="120" t="b">
        <v>1</v>
      </c>
      <c r="H101" s="120" t="b">
        <v>0</v>
      </c>
      <c r="I101" s="120" t="b">
        <v>0</v>
      </c>
      <c r="J101" s="120" t="b">
        <v>0</v>
      </c>
      <c r="K101" s="120" t="b">
        <v>1</v>
      </c>
      <c r="L101" s="120" t="b">
        <v>0</v>
      </c>
      <c r="M101" s="120" t="b">
        <v>0</v>
      </c>
      <c r="N101" s="120" t="s">
        <v>1397</v>
      </c>
      <c r="O101" s="120" t="s">
        <v>183</v>
      </c>
      <c r="P101" s="120" t="s">
        <v>1398</v>
      </c>
      <c r="Q101" s="120" t="s">
        <v>1399</v>
      </c>
      <c r="R101" s="120" t="s">
        <v>1400</v>
      </c>
      <c r="S101" s="120" t="s">
        <v>343</v>
      </c>
      <c r="T101" s="120" t="s">
        <v>1401</v>
      </c>
      <c r="U101" s="120" t="s">
        <v>1060</v>
      </c>
      <c r="V101" s="120" t="s">
        <v>1061</v>
      </c>
    </row>
    <row r="102" spans="1:34" x14ac:dyDescent="0.4">
      <c r="A102" s="120" t="s">
        <v>216</v>
      </c>
      <c r="B102" s="120" t="s">
        <v>852</v>
      </c>
      <c r="C102" s="120">
        <v>911580</v>
      </c>
      <c r="D102" s="120" t="b">
        <v>1</v>
      </c>
      <c r="E102" s="120" t="b">
        <v>1</v>
      </c>
      <c r="F102" s="120" t="b">
        <v>0</v>
      </c>
      <c r="G102" s="120" t="b">
        <v>0</v>
      </c>
      <c r="H102" s="120" t="b">
        <v>0</v>
      </c>
      <c r="I102" s="120" t="b">
        <v>0</v>
      </c>
      <c r="J102" s="120" t="b">
        <v>0</v>
      </c>
      <c r="K102" s="120" t="b">
        <v>0</v>
      </c>
      <c r="L102" s="120" t="b">
        <v>0</v>
      </c>
      <c r="M102" s="120" t="b">
        <v>0</v>
      </c>
      <c r="N102" s="120" t="s">
        <v>842</v>
      </c>
      <c r="O102" s="120" t="s">
        <v>217</v>
      </c>
      <c r="P102" s="120" t="s">
        <v>1402</v>
      </c>
      <c r="Q102" s="120" t="s">
        <v>870</v>
      </c>
      <c r="R102" s="120" t="s">
        <v>871</v>
      </c>
      <c r="S102" s="120" t="s">
        <v>858</v>
      </c>
      <c r="T102" s="120" t="s">
        <v>859</v>
      </c>
      <c r="U102" s="120" t="s">
        <v>856</v>
      </c>
      <c r="V102" s="120" t="s">
        <v>857</v>
      </c>
      <c r="W102" s="120" t="s">
        <v>864</v>
      </c>
      <c r="X102" s="120" t="s">
        <v>865</v>
      </c>
    </row>
    <row r="103" spans="1:34" x14ac:dyDescent="0.4">
      <c r="A103" s="120" t="s">
        <v>190</v>
      </c>
      <c r="B103" s="120" t="s">
        <v>852</v>
      </c>
      <c r="C103" s="120">
        <v>904218</v>
      </c>
      <c r="D103" s="120" t="b">
        <v>1</v>
      </c>
      <c r="E103" s="120" t="b">
        <v>0</v>
      </c>
      <c r="F103" s="120" t="b">
        <v>0</v>
      </c>
      <c r="G103" s="120" t="b">
        <v>0</v>
      </c>
      <c r="H103" s="120" t="b">
        <v>0</v>
      </c>
      <c r="I103" s="120" t="b">
        <v>0</v>
      </c>
      <c r="J103" s="120" t="b">
        <v>0</v>
      </c>
      <c r="K103" s="120" t="b">
        <v>1</v>
      </c>
      <c r="L103" s="120" t="b">
        <v>0</v>
      </c>
      <c r="M103" s="120" t="b">
        <v>0</v>
      </c>
      <c r="N103" s="120" t="s">
        <v>1403</v>
      </c>
      <c r="O103" s="120" t="s">
        <v>189</v>
      </c>
      <c r="P103" s="120" t="s">
        <v>1404</v>
      </c>
      <c r="Q103" s="120" t="s">
        <v>1405</v>
      </c>
      <c r="R103" s="120" t="s">
        <v>1406</v>
      </c>
      <c r="S103" s="120" t="s">
        <v>385</v>
      </c>
      <c r="T103" s="120" t="s">
        <v>1094</v>
      </c>
      <c r="U103" s="120" t="s">
        <v>246</v>
      </c>
      <c r="V103" s="120" t="s">
        <v>1093</v>
      </c>
    </row>
    <row r="104" spans="1:34" x14ac:dyDescent="0.4">
      <c r="A104" s="120" t="s">
        <v>218</v>
      </c>
      <c r="B104" s="120" t="s">
        <v>852</v>
      </c>
      <c r="C104" s="120">
        <v>895458</v>
      </c>
      <c r="D104" s="120" t="b">
        <v>1</v>
      </c>
      <c r="E104" s="120" t="b">
        <v>1</v>
      </c>
      <c r="F104" s="120" t="b">
        <v>0</v>
      </c>
      <c r="G104" s="120" t="b">
        <v>0</v>
      </c>
      <c r="H104" s="120" t="b">
        <v>0</v>
      </c>
      <c r="I104" s="120" t="b">
        <v>0</v>
      </c>
      <c r="J104" s="120" t="b">
        <v>0</v>
      </c>
      <c r="K104" s="120" t="b">
        <v>0</v>
      </c>
      <c r="L104" s="120" t="b">
        <v>0</v>
      </c>
      <c r="M104" s="120" t="b">
        <v>1</v>
      </c>
      <c r="N104" s="120" t="s">
        <v>1407</v>
      </c>
      <c r="O104" s="120" t="s">
        <v>219</v>
      </c>
      <c r="P104" s="120" t="s">
        <v>1408</v>
      </c>
      <c r="Q104" s="120" t="s">
        <v>1409</v>
      </c>
      <c r="R104" s="120" t="s">
        <v>1410</v>
      </c>
      <c r="S104" s="120" t="s">
        <v>1411</v>
      </c>
      <c r="T104" s="120" t="s">
        <v>1412</v>
      </c>
      <c r="U104" s="120" t="s">
        <v>420</v>
      </c>
      <c r="V104" s="120" t="s">
        <v>1413</v>
      </c>
    </row>
    <row r="105" spans="1:34" x14ac:dyDescent="0.4">
      <c r="A105" s="120" t="s">
        <v>335</v>
      </c>
      <c r="B105" s="120" t="s">
        <v>924</v>
      </c>
      <c r="C105" s="120">
        <v>892939</v>
      </c>
      <c r="D105" s="120" t="b">
        <v>1</v>
      </c>
      <c r="E105" s="120" t="b">
        <v>1</v>
      </c>
      <c r="F105" s="120" t="b">
        <v>1</v>
      </c>
      <c r="G105" s="120" t="b">
        <v>0</v>
      </c>
      <c r="H105" s="120" t="b">
        <v>1</v>
      </c>
      <c r="I105" s="120" t="b">
        <v>0</v>
      </c>
      <c r="J105" s="120" t="b">
        <v>0</v>
      </c>
      <c r="K105" s="120" t="b">
        <v>0</v>
      </c>
      <c r="L105" s="120" t="b">
        <v>0</v>
      </c>
      <c r="M105" s="120" t="b">
        <v>0</v>
      </c>
      <c r="N105" s="120" t="s">
        <v>1179</v>
      </c>
      <c r="O105" s="120" t="s">
        <v>1414</v>
      </c>
      <c r="P105" s="120" t="s">
        <v>1415</v>
      </c>
      <c r="Q105" s="120" t="s">
        <v>224</v>
      </c>
      <c r="R105" s="120" t="s">
        <v>1416</v>
      </c>
      <c r="S105" s="120" t="s">
        <v>386</v>
      </c>
      <c r="T105" s="120" t="s">
        <v>1417</v>
      </c>
      <c r="U105" s="120" t="s">
        <v>421</v>
      </c>
      <c r="V105" s="120" t="s">
        <v>1418</v>
      </c>
      <c r="W105" s="120" t="s">
        <v>1419</v>
      </c>
      <c r="X105" s="120" t="s">
        <v>1420</v>
      </c>
      <c r="Y105" s="120" t="s">
        <v>463</v>
      </c>
      <c r="Z105" s="120" t="s">
        <v>1421</v>
      </c>
      <c r="AA105" s="120" t="s">
        <v>202</v>
      </c>
      <c r="AB105" s="120" t="s">
        <v>1422</v>
      </c>
      <c r="AC105" s="120" t="s">
        <v>285</v>
      </c>
      <c r="AD105" s="120" t="s">
        <v>1423</v>
      </c>
      <c r="AE105" s="120" t="s">
        <v>179</v>
      </c>
      <c r="AF105" s="120" t="s">
        <v>1424</v>
      </c>
      <c r="AG105" s="120" t="s">
        <v>1425</v>
      </c>
      <c r="AH105" s="120" t="s">
        <v>1426</v>
      </c>
    </row>
    <row r="106" spans="1:34" x14ac:dyDescent="0.4">
      <c r="A106" s="120" t="s">
        <v>1427</v>
      </c>
      <c r="B106" s="120" t="s">
        <v>924</v>
      </c>
      <c r="C106" s="120">
        <v>876441</v>
      </c>
      <c r="D106" s="120" t="b">
        <v>1</v>
      </c>
      <c r="E106" s="120" t="b">
        <v>0</v>
      </c>
      <c r="F106" s="120" t="b">
        <v>0</v>
      </c>
      <c r="G106" s="120" t="b">
        <v>0</v>
      </c>
      <c r="H106" s="120" t="b">
        <v>1</v>
      </c>
      <c r="I106" s="120" t="b">
        <v>0</v>
      </c>
      <c r="J106" s="120" t="b">
        <v>0</v>
      </c>
      <c r="K106" s="120" t="b">
        <v>0</v>
      </c>
      <c r="L106" s="120" t="b">
        <v>0</v>
      </c>
      <c r="M106" s="120" t="b">
        <v>0</v>
      </c>
    </row>
    <row r="107" spans="1:34" x14ac:dyDescent="0.4">
      <c r="A107" s="120" t="s">
        <v>1428</v>
      </c>
      <c r="B107" s="120" t="s">
        <v>852</v>
      </c>
      <c r="C107" s="120">
        <v>872067</v>
      </c>
      <c r="D107" s="120" t="b">
        <v>0</v>
      </c>
      <c r="E107" s="120" t="b">
        <v>1</v>
      </c>
      <c r="F107" s="120" t="b">
        <v>0</v>
      </c>
      <c r="G107" s="120" t="b">
        <v>0</v>
      </c>
      <c r="H107" s="120" t="b">
        <v>0</v>
      </c>
      <c r="I107" s="120" t="b">
        <v>0</v>
      </c>
      <c r="J107" s="120" t="b">
        <v>0</v>
      </c>
      <c r="K107" s="120" t="b">
        <v>0</v>
      </c>
      <c r="L107" s="120" t="b">
        <v>0</v>
      </c>
      <c r="M107" s="120" t="b">
        <v>0</v>
      </c>
    </row>
    <row r="108" spans="1:34" x14ac:dyDescent="0.4">
      <c r="A108" s="120" t="s">
        <v>1429</v>
      </c>
      <c r="B108" s="120" t="s">
        <v>852</v>
      </c>
      <c r="C108" s="120">
        <v>867402</v>
      </c>
      <c r="D108" s="120" t="b">
        <v>1</v>
      </c>
      <c r="E108" s="120" t="b">
        <v>0</v>
      </c>
      <c r="F108" s="120" t="b">
        <v>0</v>
      </c>
      <c r="G108" s="120" t="b">
        <v>0</v>
      </c>
      <c r="H108" s="120" t="b">
        <v>0</v>
      </c>
      <c r="I108" s="120" t="b">
        <v>0</v>
      </c>
      <c r="J108" s="120" t="b">
        <v>0</v>
      </c>
      <c r="K108" s="120" t="b">
        <v>1</v>
      </c>
      <c r="L108" s="120" t="b">
        <v>0</v>
      </c>
      <c r="M108" s="120" t="b">
        <v>1</v>
      </c>
      <c r="N108" s="120" t="s">
        <v>1430</v>
      </c>
      <c r="O108" s="120" t="s">
        <v>1431</v>
      </c>
      <c r="P108" s="120" t="s">
        <v>1432</v>
      </c>
      <c r="Q108" s="120" t="s">
        <v>1433</v>
      </c>
      <c r="R108" s="120" t="s">
        <v>1434</v>
      </c>
      <c r="S108" s="120" t="s">
        <v>1435</v>
      </c>
      <c r="T108" s="120" t="s">
        <v>1436</v>
      </c>
      <c r="U108" s="120" t="s">
        <v>1437</v>
      </c>
      <c r="V108" s="120" t="s">
        <v>1438</v>
      </c>
      <c r="W108" s="120" t="s">
        <v>1439</v>
      </c>
      <c r="X108" s="120" t="s">
        <v>1440</v>
      </c>
      <c r="Y108" s="120" t="s">
        <v>1441</v>
      </c>
      <c r="Z108" s="120" t="s">
        <v>1442</v>
      </c>
      <c r="AA108" s="120" t="s">
        <v>1443</v>
      </c>
      <c r="AB108" s="120" t="s">
        <v>1444</v>
      </c>
    </row>
    <row r="109" spans="1:34" x14ac:dyDescent="0.4">
      <c r="A109" s="120" t="s">
        <v>1445</v>
      </c>
      <c r="B109" s="120" t="s">
        <v>1278</v>
      </c>
      <c r="C109" s="120">
        <v>863103</v>
      </c>
      <c r="D109" s="120" t="b">
        <v>1</v>
      </c>
      <c r="E109" s="120" t="b">
        <v>1</v>
      </c>
      <c r="F109" s="120" t="b">
        <v>0</v>
      </c>
      <c r="G109" s="120" t="b">
        <v>0</v>
      </c>
      <c r="H109" s="120" t="b">
        <v>0</v>
      </c>
      <c r="I109" s="120" t="b">
        <v>0</v>
      </c>
      <c r="J109" s="120" t="b">
        <v>0</v>
      </c>
      <c r="K109" s="120" t="b">
        <v>0</v>
      </c>
      <c r="L109" s="120" t="b">
        <v>0</v>
      </c>
      <c r="M109" s="120" t="b">
        <v>0</v>
      </c>
    </row>
    <row r="110" spans="1:34" x14ac:dyDescent="0.4">
      <c r="A110" s="120" t="s">
        <v>1447</v>
      </c>
      <c r="B110" s="120" t="s">
        <v>1446</v>
      </c>
      <c r="C110" s="120">
        <v>849182</v>
      </c>
      <c r="D110" s="120" t="b">
        <v>0</v>
      </c>
      <c r="E110" s="120" t="b">
        <v>0</v>
      </c>
      <c r="F110" s="120" t="b">
        <v>0</v>
      </c>
      <c r="G110" s="120" t="b">
        <v>0</v>
      </c>
      <c r="H110" s="120" t="b">
        <v>1</v>
      </c>
      <c r="I110" s="120" t="b">
        <v>0</v>
      </c>
      <c r="J110" s="120" t="b">
        <v>0</v>
      </c>
      <c r="K110" s="120" t="b">
        <v>0</v>
      </c>
      <c r="L110" s="120" t="b">
        <v>0</v>
      </c>
      <c r="M110" s="120" t="b">
        <v>0</v>
      </c>
    </row>
    <row r="111" spans="1:34" x14ac:dyDescent="0.4">
      <c r="A111" s="120" t="s">
        <v>220</v>
      </c>
      <c r="B111" s="120" t="s">
        <v>919</v>
      </c>
      <c r="C111" s="120">
        <v>842337</v>
      </c>
      <c r="D111" s="120" t="b">
        <v>0</v>
      </c>
      <c r="E111" s="120" t="b">
        <v>0</v>
      </c>
      <c r="F111" s="120" t="b">
        <v>1</v>
      </c>
      <c r="G111" s="120" t="b">
        <v>0</v>
      </c>
      <c r="H111" s="120" t="b">
        <v>0</v>
      </c>
      <c r="I111" s="120" t="b">
        <v>0</v>
      </c>
      <c r="J111" s="120" t="b">
        <v>1</v>
      </c>
      <c r="K111" s="120" t="b">
        <v>0</v>
      </c>
      <c r="L111" s="120" t="b">
        <v>0</v>
      </c>
      <c r="M111" s="120" t="b">
        <v>0</v>
      </c>
      <c r="N111" s="120" t="s">
        <v>1448</v>
      </c>
      <c r="O111" s="120" t="s">
        <v>221</v>
      </c>
      <c r="P111" s="120" t="s">
        <v>1449</v>
      </c>
      <c r="Q111" s="120" t="s">
        <v>336</v>
      </c>
      <c r="R111" s="120" t="s">
        <v>1450</v>
      </c>
    </row>
    <row r="112" spans="1:34" x14ac:dyDescent="0.4">
      <c r="A112" s="120" t="s">
        <v>337</v>
      </c>
      <c r="B112" s="120" t="s">
        <v>963</v>
      </c>
      <c r="C112" s="120">
        <v>837087</v>
      </c>
      <c r="D112" s="120" t="b">
        <v>1</v>
      </c>
      <c r="E112" s="120" t="b">
        <v>1</v>
      </c>
      <c r="F112" s="120" t="b">
        <v>1</v>
      </c>
      <c r="G112" s="120" t="b">
        <v>0</v>
      </c>
      <c r="H112" s="120" t="b">
        <v>0</v>
      </c>
      <c r="I112" s="120" t="b">
        <v>0</v>
      </c>
      <c r="J112" s="120" t="b">
        <v>0</v>
      </c>
      <c r="K112" s="120" t="b">
        <v>0</v>
      </c>
      <c r="L112" s="120" t="b">
        <v>0</v>
      </c>
      <c r="M112" s="120" t="b">
        <v>1</v>
      </c>
      <c r="N112" s="120" t="s">
        <v>1451</v>
      </c>
      <c r="O112" s="120" t="s">
        <v>1452</v>
      </c>
      <c r="P112" s="120" t="s">
        <v>1453</v>
      </c>
      <c r="Q112" s="120" t="s">
        <v>338</v>
      </c>
      <c r="R112" s="120" t="s">
        <v>1454</v>
      </c>
      <c r="S112" s="120" t="s">
        <v>1455</v>
      </c>
      <c r="T112" s="120" t="s">
        <v>1456</v>
      </c>
      <c r="U112" s="120" t="s">
        <v>1457</v>
      </c>
      <c r="V112" s="120" t="s">
        <v>1458</v>
      </c>
    </row>
    <row r="113" spans="1:34" x14ac:dyDescent="0.4">
      <c r="A113" s="120" t="s">
        <v>1459</v>
      </c>
      <c r="B113" s="120" t="s">
        <v>852</v>
      </c>
      <c r="C113" s="120">
        <v>829893</v>
      </c>
      <c r="D113" s="120" t="b">
        <v>1</v>
      </c>
      <c r="E113" s="120" t="b">
        <v>1</v>
      </c>
      <c r="F113" s="120" t="b">
        <v>0</v>
      </c>
      <c r="G113" s="120" t="b">
        <v>0</v>
      </c>
      <c r="H113" s="120" t="b">
        <v>0</v>
      </c>
      <c r="I113" s="120" t="b">
        <v>0</v>
      </c>
      <c r="J113" s="120" t="b">
        <v>0</v>
      </c>
      <c r="K113" s="120" t="b">
        <v>0</v>
      </c>
      <c r="L113" s="120" t="b">
        <v>0</v>
      </c>
      <c r="M113" s="120" t="b">
        <v>1</v>
      </c>
    </row>
    <row r="114" spans="1:34" x14ac:dyDescent="0.4">
      <c r="A114" s="120" t="s">
        <v>222</v>
      </c>
      <c r="B114" s="120" t="s">
        <v>900</v>
      </c>
      <c r="C114" s="120">
        <v>825405</v>
      </c>
      <c r="D114" s="120" t="b">
        <v>1</v>
      </c>
      <c r="E114" s="120" t="b">
        <v>1</v>
      </c>
      <c r="F114" s="120" t="b">
        <v>0</v>
      </c>
      <c r="G114" s="120" t="b">
        <v>0</v>
      </c>
      <c r="H114" s="120" t="b">
        <v>0</v>
      </c>
      <c r="I114" s="120" t="b">
        <v>0</v>
      </c>
      <c r="J114" s="120" t="b">
        <v>0</v>
      </c>
      <c r="K114" s="120" t="b">
        <v>0</v>
      </c>
      <c r="L114" s="120" t="b">
        <v>0</v>
      </c>
      <c r="M114" s="120" t="b">
        <v>0</v>
      </c>
      <c r="N114" s="120" t="s">
        <v>1460</v>
      </c>
      <c r="O114" s="120" t="s">
        <v>223</v>
      </c>
      <c r="P114" s="120" t="s">
        <v>1461</v>
      </c>
      <c r="Q114" s="120" t="s">
        <v>193</v>
      </c>
      <c r="R114" s="120" t="s">
        <v>1180</v>
      </c>
    </row>
    <row r="115" spans="1:34" x14ac:dyDescent="0.4">
      <c r="A115" s="120" t="s">
        <v>339</v>
      </c>
      <c r="B115" s="120" t="s">
        <v>928</v>
      </c>
      <c r="C115" s="120">
        <v>818642</v>
      </c>
      <c r="D115" s="120" t="b">
        <v>0</v>
      </c>
      <c r="E115" s="120" t="b">
        <v>0</v>
      </c>
      <c r="F115" s="120" t="b">
        <v>0</v>
      </c>
      <c r="G115" s="120" t="b">
        <v>0</v>
      </c>
      <c r="H115" s="120" t="b">
        <v>0</v>
      </c>
      <c r="I115" s="120" t="b">
        <v>0</v>
      </c>
      <c r="J115" s="120" t="b">
        <v>0</v>
      </c>
      <c r="K115" s="120" t="b">
        <v>0</v>
      </c>
      <c r="L115" s="120" t="b">
        <v>0</v>
      </c>
      <c r="M115" s="120" t="b">
        <v>0</v>
      </c>
      <c r="N115" s="120" t="s">
        <v>1462</v>
      </c>
      <c r="O115" s="120" t="s">
        <v>1463</v>
      </c>
      <c r="P115" s="120" t="s">
        <v>1464</v>
      </c>
      <c r="Q115" s="120" t="s">
        <v>321</v>
      </c>
      <c r="R115" s="120" t="s">
        <v>1144</v>
      </c>
      <c r="S115" s="120" t="s">
        <v>1465</v>
      </c>
      <c r="T115" s="120" t="s">
        <v>1466</v>
      </c>
      <c r="U115" s="120" t="s">
        <v>410</v>
      </c>
      <c r="V115" s="120" t="s">
        <v>1467</v>
      </c>
      <c r="W115" s="120" t="s">
        <v>1468</v>
      </c>
      <c r="X115" s="120" t="s">
        <v>1469</v>
      </c>
      <c r="Y115" s="120" t="s">
        <v>458</v>
      </c>
      <c r="Z115" s="120" t="s">
        <v>1470</v>
      </c>
      <c r="AA115" s="120" t="s">
        <v>339</v>
      </c>
      <c r="AB115" s="120" t="s">
        <v>1471</v>
      </c>
      <c r="AC115" s="120" t="s">
        <v>1472</v>
      </c>
      <c r="AD115" s="120" t="s">
        <v>1473</v>
      </c>
    </row>
    <row r="116" spans="1:34" x14ac:dyDescent="0.4">
      <c r="A116" s="120" t="s">
        <v>224</v>
      </c>
      <c r="B116" s="120" t="s">
        <v>963</v>
      </c>
      <c r="C116" s="120">
        <v>775450</v>
      </c>
      <c r="D116" s="120" t="b">
        <v>1</v>
      </c>
      <c r="E116" s="120" t="b">
        <v>0</v>
      </c>
      <c r="F116" s="120" t="b">
        <v>1</v>
      </c>
      <c r="G116" s="120" t="b">
        <v>0</v>
      </c>
      <c r="H116" s="120" t="b">
        <v>1</v>
      </c>
      <c r="I116" s="120" t="b">
        <v>0</v>
      </c>
      <c r="J116" s="120" t="b">
        <v>0</v>
      </c>
      <c r="K116" s="120" t="b">
        <v>1</v>
      </c>
      <c r="L116" s="120" t="b">
        <v>0</v>
      </c>
      <c r="M116" s="120" t="b">
        <v>1</v>
      </c>
      <c r="N116" s="120" t="s">
        <v>1179</v>
      </c>
      <c r="O116" s="120" t="s">
        <v>225</v>
      </c>
      <c r="P116" s="120" t="s">
        <v>1474</v>
      </c>
    </row>
    <row r="117" spans="1:34" x14ac:dyDescent="0.4">
      <c r="A117" s="120" t="s">
        <v>1475</v>
      </c>
      <c r="B117" s="120" t="s">
        <v>963</v>
      </c>
      <c r="C117" s="120">
        <v>777587</v>
      </c>
      <c r="D117" s="120" t="b">
        <v>1</v>
      </c>
      <c r="E117" s="120" t="b">
        <v>1</v>
      </c>
      <c r="F117" s="120" t="b">
        <v>0</v>
      </c>
      <c r="G117" s="120" t="b">
        <v>1</v>
      </c>
      <c r="H117" s="120" t="b">
        <v>0</v>
      </c>
      <c r="I117" s="120" t="b">
        <v>0</v>
      </c>
      <c r="J117" s="120" t="b">
        <v>0</v>
      </c>
      <c r="K117" s="120" t="b">
        <v>0</v>
      </c>
      <c r="L117" s="120" t="b">
        <v>0</v>
      </c>
      <c r="M117" s="120" t="b">
        <v>0</v>
      </c>
      <c r="N117" s="120" t="s">
        <v>842</v>
      </c>
      <c r="O117" s="120" t="s">
        <v>1476</v>
      </c>
      <c r="P117" s="120" t="s">
        <v>1477</v>
      </c>
      <c r="Q117" s="120" t="s">
        <v>1478</v>
      </c>
      <c r="R117" s="120" t="s">
        <v>1479</v>
      </c>
    </row>
    <row r="118" spans="1:34" x14ac:dyDescent="0.4">
      <c r="A118" s="120" t="s">
        <v>1480</v>
      </c>
      <c r="B118" s="120" t="s">
        <v>935</v>
      </c>
      <c r="C118" s="120">
        <v>766820</v>
      </c>
      <c r="D118" s="120" t="b">
        <v>0</v>
      </c>
      <c r="E118" s="120" t="b">
        <v>1</v>
      </c>
      <c r="F118" s="120" t="b">
        <v>0</v>
      </c>
      <c r="G118" s="120" t="b">
        <v>0</v>
      </c>
      <c r="H118" s="120" t="b">
        <v>0</v>
      </c>
      <c r="I118" s="120" t="b">
        <v>0</v>
      </c>
      <c r="J118" s="120" t="b">
        <v>1</v>
      </c>
      <c r="K118" s="120" t="b">
        <v>1</v>
      </c>
      <c r="L118" s="120" t="b">
        <v>0</v>
      </c>
      <c r="M118" s="120" t="b">
        <v>0</v>
      </c>
    </row>
    <row r="119" spans="1:34" x14ac:dyDescent="0.4">
      <c r="A119" s="120" t="s">
        <v>174</v>
      </c>
      <c r="B119" s="120" t="s">
        <v>852</v>
      </c>
      <c r="C119" s="120">
        <v>763965</v>
      </c>
      <c r="D119" s="120" t="b">
        <v>0</v>
      </c>
      <c r="E119" s="120" t="b">
        <v>0</v>
      </c>
      <c r="F119" s="120" t="b">
        <v>0</v>
      </c>
      <c r="G119" s="120" t="b">
        <v>0</v>
      </c>
      <c r="H119" s="120" t="b">
        <v>0</v>
      </c>
      <c r="I119" s="120" t="b">
        <v>0</v>
      </c>
      <c r="J119" s="120" t="b">
        <v>0</v>
      </c>
      <c r="K119" s="120" t="b">
        <v>0</v>
      </c>
      <c r="L119" s="120" t="b">
        <v>0</v>
      </c>
      <c r="M119" s="120" t="b">
        <v>0</v>
      </c>
      <c r="N119" s="120" t="s">
        <v>1481</v>
      </c>
      <c r="O119" s="120" t="s">
        <v>173</v>
      </c>
      <c r="P119" s="120" t="s">
        <v>1482</v>
      </c>
    </row>
    <row r="120" spans="1:34" x14ac:dyDescent="0.4">
      <c r="A120" s="120" t="s">
        <v>937</v>
      </c>
      <c r="B120" s="120" t="s">
        <v>843</v>
      </c>
      <c r="C120" s="120">
        <v>761338</v>
      </c>
      <c r="D120" s="120" t="b">
        <v>0</v>
      </c>
      <c r="E120" s="120" t="b">
        <v>1</v>
      </c>
      <c r="F120" s="120" t="b">
        <v>0</v>
      </c>
      <c r="G120" s="120" t="b">
        <v>0</v>
      </c>
      <c r="H120" s="120" t="b">
        <v>0</v>
      </c>
      <c r="I120" s="120" t="b">
        <v>0</v>
      </c>
      <c r="J120" s="120" t="b">
        <v>0</v>
      </c>
      <c r="K120" s="120" t="b">
        <v>1</v>
      </c>
      <c r="L120" s="120" t="b">
        <v>0</v>
      </c>
      <c r="M120" s="120" t="b">
        <v>1</v>
      </c>
      <c r="N120" s="120" t="s">
        <v>998</v>
      </c>
      <c r="O120" s="120" t="s">
        <v>939</v>
      </c>
      <c r="P120" s="120" t="s">
        <v>940</v>
      </c>
      <c r="Q120" s="120" t="s">
        <v>941</v>
      </c>
      <c r="R120" s="120" t="s">
        <v>942</v>
      </c>
      <c r="S120" s="120" t="s">
        <v>1002</v>
      </c>
      <c r="T120" s="120" t="s">
        <v>1003</v>
      </c>
      <c r="U120" s="120" t="s">
        <v>1004</v>
      </c>
      <c r="V120" s="120" t="s">
        <v>1005</v>
      </c>
      <c r="W120" s="120" t="s">
        <v>332</v>
      </c>
      <c r="X120" s="120" t="s">
        <v>1006</v>
      </c>
      <c r="Y120" s="120" t="s">
        <v>947</v>
      </c>
      <c r="Z120" s="120" t="s">
        <v>948</v>
      </c>
      <c r="AA120" s="120" t="s">
        <v>945</v>
      </c>
      <c r="AB120" s="120" t="s">
        <v>946</v>
      </c>
      <c r="AC120" s="120" t="s">
        <v>954</v>
      </c>
      <c r="AD120" s="120" t="s">
        <v>955</v>
      </c>
      <c r="AE120" s="120" t="s">
        <v>943</v>
      </c>
      <c r="AF120" s="120" t="s">
        <v>944</v>
      </c>
      <c r="AG120" s="120" t="s">
        <v>416</v>
      </c>
      <c r="AH120" s="120" t="s">
        <v>953</v>
      </c>
    </row>
    <row r="121" spans="1:34" x14ac:dyDescent="0.4">
      <c r="A121" s="120" t="s">
        <v>306</v>
      </c>
      <c r="B121" s="120" t="s">
        <v>852</v>
      </c>
      <c r="C121" s="120">
        <v>758864</v>
      </c>
      <c r="D121" s="120" t="b">
        <v>1</v>
      </c>
      <c r="E121" s="120" t="b">
        <v>0</v>
      </c>
      <c r="F121" s="120" t="b">
        <v>1</v>
      </c>
      <c r="G121" s="120" t="b">
        <v>0</v>
      </c>
      <c r="H121" s="120" t="b">
        <v>0</v>
      </c>
      <c r="I121" s="120" t="b">
        <v>0</v>
      </c>
      <c r="J121" s="120" t="b">
        <v>0</v>
      </c>
      <c r="K121" s="120" t="b">
        <v>0</v>
      </c>
      <c r="L121" s="120" t="b">
        <v>0</v>
      </c>
      <c r="M121" s="120" t="b">
        <v>0</v>
      </c>
      <c r="N121" s="120" t="s">
        <v>1483</v>
      </c>
      <c r="O121" s="120" t="s">
        <v>1484</v>
      </c>
      <c r="P121" s="120" t="s">
        <v>1485</v>
      </c>
    </row>
    <row r="122" spans="1:34" x14ac:dyDescent="0.4">
      <c r="A122" s="120" t="s">
        <v>226</v>
      </c>
      <c r="B122" s="120" t="s">
        <v>928</v>
      </c>
      <c r="C122" s="120">
        <v>754659</v>
      </c>
      <c r="D122" s="120" t="b">
        <v>1</v>
      </c>
      <c r="E122" s="120" t="b">
        <v>1</v>
      </c>
      <c r="F122" s="120" t="b">
        <v>1</v>
      </c>
      <c r="G122" s="120" t="b">
        <v>0</v>
      </c>
      <c r="H122" s="120" t="b">
        <v>0</v>
      </c>
      <c r="I122" s="120" t="b">
        <v>0</v>
      </c>
      <c r="J122" s="120" t="b">
        <v>0</v>
      </c>
      <c r="K122" s="120" t="b">
        <v>0</v>
      </c>
      <c r="L122" s="120" t="b">
        <v>0</v>
      </c>
      <c r="M122" s="120" t="b">
        <v>1</v>
      </c>
      <c r="N122" s="120" t="s">
        <v>1486</v>
      </c>
      <c r="O122" s="120" t="s">
        <v>204</v>
      </c>
      <c r="P122" s="120" t="s">
        <v>1487</v>
      </c>
      <c r="Q122" s="120" t="s">
        <v>340</v>
      </c>
      <c r="R122" s="120" t="s">
        <v>1248</v>
      </c>
      <c r="S122" s="120" t="s">
        <v>205</v>
      </c>
      <c r="T122" s="120" t="s">
        <v>1246</v>
      </c>
    </row>
    <row r="123" spans="1:34" x14ac:dyDescent="0.4">
      <c r="A123" s="120" t="s">
        <v>422</v>
      </c>
      <c r="B123" s="120" t="s">
        <v>843</v>
      </c>
      <c r="C123" s="120">
        <v>755431</v>
      </c>
      <c r="D123" s="120" t="b">
        <v>0</v>
      </c>
      <c r="E123" s="120" t="b">
        <v>0</v>
      </c>
      <c r="F123" s="120" t="b">
        <v>1</v>
      </c>
      <c r="G123" s="120" t="b">
        <v>0</v>
      </c>
      <c r="H123" s="120" t="b">
        <v>0</v>
      </c>
      <c r="I123" s="120" t="b">
        <v>0</v>
      </c>
      <c r="J123" s="120" t="b">
        <v>0</v>
      </c>
      <c r="K123" s="120" t="b">
        <v>1</v>
      </c>
      <c r="L123" s="120" t="b">
        <v>0</v>
      </c>
      <c r="M123" s="120" t="b">
        <v>0</v>
      </c>
      <c r="N123" s="120" t="s">
        <v>842</v>
      </c>
      <c r="O123" s="120" t="s">
        <v>1488</v>
      </c>
      <c r="P123" s="120" t="s">
        <v>1489</v>
      </c>
      <c r="Q123" s="120" t="s">
        <v>1490</v>
      </c>
      <c r="R123" s="120" t="s">
        <v>1491</v>
      </c>
      <c r="S123" s="120" t="s">
        <v>1492</v>
      </c>
      <c r="T123" s="120" t="s">
        <v>1493</v>
      </c>
      <c r="U123" s="120" t="s">
        <v>423</v>
      </c>
      <c r="V123" s="120" t="s">
        <v>1494</v>
      </c>
      <c r="W123" s="120" t="s">
        <v>1495</v>
      </c>
      <c r="X123" s="120" t="s">
        <v>1496</v>
      </c>
      <c r="Y123" s="120" t="s">
        <v>464</v>
      </c>
      <c r="Z123" s="120" t="s">
        <v>1497</v>
      </c>
      <c r="AA123" s="120" t="s">
        <v>1498</v>
      </c>
      <c r="AB123" s="120" t="s">
        <v>1499</v>
      </c>
      <c r="AC123" s="120" t="s">
        <v>1500</v>
      </c>
      <c r="AD123" s="120" t="s">
        <v>1501</v>
      </c>
    </row>
    <row r="124" spans="1:34" x14ac:dyDescent="0.4">
      <c r="A124" s="120" t="s">
        <v>227</v>
      </c>
      <c r="B124" s="120" t="s">
        <v>935</v>
      </c>
      <c r="C124" s="120">
        <v>750198</v>
      </c>
      <c r="D124" s="120" t="b">
        <v>0</v>
      </c>
      <c r="E124" s="120" t="b">
        <v>0</v>
      </c>
      <c r="F124" s="120" t="b">
        <v>0</v>
      </c>
      <c r="G124" s="120" t="b">
        <v>0</v>
      </c>
      <c r="H124" s="120" t="b">
        <v>0</v>
      </c>
      <c r="I124" s="120" t="b">
        <v>0</v>
      </c>
      <c r="J124" s="120" t="b">
        <v>1</v>
      </c>
      <c r="K124" s="120" t="b">
        <v>0</v>
      </c>
      <c r="L124" s="120" t="b">
        <v>0</v>
      </c>
      <c r="M124" s="120" t="b">
        <v>1</v>
      </c>
      <c r="N124" s="120" t="s">
        <v>842</v>
      </c>
      <c r="O124" s="120" t="s">
        <v>228</v>
      </c>
      <c r="P124" s="120" t="s">
        <v>1502</v>
      </c>
      <c r="Q124" s="120" t="s">
        <v>1503</v>
      </c>
      <c r="R124" s="120" t="s">
        <v>1504</v>
      </c>
      <c r="S124" s="120" t="s">
        <v>1505</v>
      </c>
      <c r="T124" s="120" t="s">
        <v>1506</v>
      </c>
      <c r="U124" s="120" t="s">
        <v>424</v>
      </c>
      <c r="V124" s="120" t="s">
        <v>1507</v>
      </c>
    </row>
    <row r="125" spans="1:34" x14ac:dyDescent="0.4">
      <c r="A125" s="120" t="s">
        <v>494</v>
      </c>
      <c r="B125" s="120" t="s">
        <v>963</v>
      </c>
      <c r="C125" s="120">
        <v>751240</v>
      </c>
      <c r="D125" s="120" t="b">
        <v>0</v>
      </c>
      <c r="E125" s="120" t="b">
        <v>0</v>
      </c>
      <c r="F125" s="120" t="b">
        <v>0</v>
      </c>
      <c r="G125" s="120" t="b">
        <v>0</v>
      </c>
      <c r="H125" s="120" t="b">
        <v>0</v>
      </c>
      <c r="I125" s="120" t="b">
        <v>0</v>
      </c>
      <c r="J125" s="120" t="b">
        <v>0</v>
      </c>
      <c r="K125" s="120" t="b">
        <v>1</v>
      </c>
      <c r="L125" s="120" t="b">
        <v>0</v>
      </c>
      <c r="M125" s="120" t="b">
        <v>1</v>
      </c>
      <c r="N125" s="120" t="s">
        <v>1508</v>
      </c>
      <c r="O125" s="120" t="s">
        <v>1509</v>
      </c>
      <c r="P125" s="120" t="s">
        <v>1510</v>
      </c>
      <c r="Q125" s="120" t="s">
        <v>1511</v>
      </c>
      <c r="R125" s="120" t="s">
        <v>1512</v>
      </c>
      <c r="S125" s="120" t="s">
        <v>1513</v>
      </c>
      <c r="T125" s="120" t="s">
        <v>1514</v>
      </c>
      <c r="U125" s="120" t="s">
        <v>1515</v>
      </c>
      <c r="V125" s="120" t="s">
        <v>1516</v>
      </c>
      <c r="W125" s="120" t="s">
        <v>1517</v>
      </c>
      <c r="X125" s="120" t="s">
        <v>1518</v>
      </c>
      <c r="Y125" s="120" t="s">
        <v>1519</v>
      </c>
      <c r="Z125" s="120" t="s">
        <v>1520</v>
      </c>
      <c r="AA125" s="120" t="s">
        <v>1521</v>
      </c>
      <c r="AB125" s="120" t="s">
        <v>1522</v>
      </c>
      <c r="AC125" s="120" t="s">
        <v>1523</v>
      </c>
      <c r="AD125" s="120" t="s">
        <v>1524</v>
      </c>
      <c r="AE125" s="120" t="s">
        <v>495</v>
      </c>
      <c r="AF125" s="120" t="s">
        <v>1525</v>
      </c>
      <c r="AG125" s="120" t="s">
        <v>1526</v>
      </c>
      <c r="AH125" s="120" t="s">
        <v>1527</v>
      </c>
    </row>
    <row r="126" spans="1:34" x14ac:dyDescent="0.4">
      <c r="A126" s="120" t="s">
        <v>229</v>
      </c>
      <c r="B126" s="120" t="s">
        <v>900</v>
      </c>
      <c r="C126" s="120">
        <v>749242</v>
      </c>
      <c r="D126" s="120" t="b">
        <v>1</v>
      </c>
      <c r="E126" s="120" t="b">
        <v>0</v>
      </c>
      <c r="F126" s="120" t="b">
        <v>0</v>
      </c>
      <c r="G126" s="120" t="b">
        <v>0</v>
      </c>
      <c r="H126" s="120" t="b">
        <v>0</v>
      </c>
      <c r="I126" s="120" t="b">
        <v>0</v>
      </c>
      <c r="J126" s="120" t="b">
        <v>0</v>
      </c>
      <c r="K126" s="120" t="b">
        <v>0</v>
      </c>
      <c r="L126" s="120" t="b">
        <v>0</v>
      </c>
      <c r="M126" s="120" t="b">
        <v>0</v>
      </c>
      <c r="N126" s="120" t="s">
        <v>1528</v>
      </c>
      <c r="O126" s="120" t="s">
        <v>230</v>
      </c>
      <c r="P126" s="120" t="s">
        <v>1529</v>
      </c>
      <c r="Q126" s="120" t="s">
        <v>1530</v>
      </c>
      <c r="R126" s="120" t="s">
        <v>1531</v>
      </c>
    </row>
    <row r="127" spans="1:34" x14ac:dyDescent="0.4">
      <c r="A127" s="120" t="s">
        <v>1532</v>
      </c>
      <c r="B127" s="120" t="s">
        <v>852</v>
      </c>
      <c r="C127" s="120">
        <v>746313</v>
      </c>
      <c r="D127" s="120" t="b">
        <v>1</v>
      </c>
      <c r="E127" s="120" t="b">
        <v>1</v>
      </c>
      <c r="F127" s="120" t="b">
        <v>0</v>
      </c>
      <c r="G127" s="120" t="b">
        <v>0</v>
      </c>
      <c r="H127" s="120" t="b">
        <v>0</v>
      </c>
      <c r="I127" s="120" t="b">
        <v>0</v>
      </c>
      <c r="J127" s="120" t="b">
        <v>0</v>
      </c>
      <c r="K127" s="120" t="b">
        <v>0</v>
      </c>
      <c r="L127" s="120" t="b">
        <v>0</v>
      </c>
      <c r="M127" s="120" t="b">
        <v>0</v>
      </c>
    </row>
    <row r="128" spans="1:34" x14ac:dyDescent="0.4">
      <c r="A128" s="120" t="s">
        <v>215</v>
      </c>
      <c r="B128" s="120" t="s">
        <v>1334</v>
      </c>
      <c r="C128" s="120">
        <v>741562</v>
      </c>
      <c r="D128" s="120" t="b">
        <v>0</v>
      </c>
      <c r="E128" s="120" t="b">
        <v>1</v>
      </c>
      <c r="F128" s="120" t="b">
        <v>0</v>
      </c>
      <c r="G128" s="120" t="b">
        <v>0</v>
      </c>
      <c r="H128" s="120" t="b">
        <v>0</v>
      </c>
      <c r="I128" s="120" t="b">
        <v>0</v>
      </c>
      <c r="J128" s="120" t="b">
        <v>0</v>
      </c>
      <c r="K128" s="120" t="b">
        <v>0</v>
      </c>
      <c r="L128" s="120" t="b">
        <v>0</v>
      </c>
      <c r="M128" s="120" t="b">
        <v>0</v>
      </c>
      <c r="N128" s="120" t="s">
        <v>1533</v>
      </c>
      <c r="O128" s="120" t="s">
        <v>214</v>
      </c>
      <c r="P128" s="120" t="s">
        <v>1534</v>
      </c>
      <c r="Q128" s="120" t="s">
        <v>239</v>
      </c>
      <c r="R128" s="120" t="s">
        <v>1186</v>
      </c>
      <c r="S128" s="120" t="s">
        <v>195</v>
      </c>
      <c r="T128" s="120" t="s">
        <v>1181</v>
      </c>
      <c r="U128" s="120" t="s">
        <v>255</v>
      </c>
      <c r="V128" s="120" t="s">
        <v>1188</v>
      </c>
      <c r="W128" s="120" t="s">
        <v>194</v>
      </c>
      <c r="X128" s="120" t="s">
        <v>1380</v>
      </c>
      <c r="Y128" s="120" t="s">
        <v>382</v>
      </c>
      <c r="Z128" s="120" t="s">
        <v>1183</v>
      </c>
      <c r="AA128" s="120" t="s">
        <v>462</v>
      </c>
      <c r="AB128" s="120" t="s">
        <v>1381</v>
      </c>
      <c r="AC128" s="120" t="s">
        <v>240</v>
      </c>
      <c r="AD128" s="120" t="s">
        <v>1187</v>
      </c>
      <c r="AE128" s="120" t="s">
        <v>388</v>
      </c>
      <c r="AF128" s="120" t="s">
        <v>1185</v>
      </c>
      <c r="AG128" s="120" t="s">
        <v>493</v>
      </c>
      <c r="AH128" s="120" t="s">
        <v>1382</v>
      </c>
    </row>
    <row r="129" spans="1:34" x14ac:dyDescent="0.4">
      <c r="A129" s="120" t="s">
        <v>1535</v>
      </c>
      <c r="B129" s="120" t="s">
        <v>852</v>
      </c>
      <c r="C129" s="120">
        <v>740423</v>
      </c>
      <c r="D129" s="120" t="b">
        <v>1</v>
      </c>
      <c r="E129" s="120" t="b">
        <v>1</v>
      </c>
      <c r="F129" s="120" t="b">
        <v>0</v>
      </c>
      <c r="G129" s="120" t="b">
        <v>0</v>
      </c>
      <c r="H129" s="120" t="b">
        <v>0</v>
      </c>
      <c r="I129" s="120" t="b">
        <v>0</v>
      </c>
      <c r="J129" s="120" t="b">
        <v>0</v>
      </c>
      <c r="K129" s="120" t="b">
        <v>0</v>
      </c>
      <c r="L129" s="120" t="b">
        <v>0</v>
      </c>
      <c r="M129" s="120" t="b">
        <v>0</v>
      </c>
    </row>
    <row r="130" spans="1:34" x14ac:dyDescent="0.4">
      <c r="A130" s="120" t="s">
        <v>341</v>
      </c>
      <c r="B130" s="120" t="s">
        <v>1278</v>
      </c>
      <c r="C130" s="120">
        <v>728922</v>
      </c>
      <c r="D130" s="120" t="b">
        <v>1</v>
      </c>
      <c r="E130" s="120" t="b">
        <v>1</v>
      </c>
      <c r="F130" s="120" t="b">
        <v>0</v>
      </c>
      <c r="G130" s="120" t="b">
        <v>0</v>
      </c>
      <c r="H130" s="120" t="b">
        <v>0</v>
      </c>
      <c r="I130" s="120" t="b">
        <v>0</v>
      </c>
      <c r="J130" s="120" t="b">
        <v>0</v>
      </c>
      <c r="K130" s="120" t="b">
        <v>0</v>
      </c>
      <c r="L130" s="120" t="b">
        <v>0</v>
      </c>
      <c r="M130" s="120" t="b">
        <v>1</v>
      </c>
      <c r="N130" s="120" t="s">
        <v>842</v>
      </c>
      <c r="O130" s="120" t="s">
        <v>1536</v>
      </c>
      <c r="P130" s="120" t="s">
        <v>1537</v>
      </c>
      <c r="Q130" s="120" t="s">
        <v>342</v>
      </c>
      <c r="R130" s="120" t="s">
        <v>1538</v>
      </c>
    </row>
    <row r="131" spans="1:34" x14ac:dyDescent="0.4">
      <c r="A131" s="120" t="s">
        <v>1539</v>
      </c>
      <c r="B131" s="120" t="s">
        <v>900</v>
      </c>
      <c r="C131" s="120">
        <v>731089</v>
      </c>
      <c r="D131" s="120" t="b">
        <v>1</v>
      </c>
      <c r="E131" s="120" t="b">
        <v>1</v>
      </c>
      <c r="F131" s="120" t="b">
        <v>1</v>
      </c>
      <c r="G131" s="120" t="b">
        <v>0</v>
      </c>
      <c r="H131" s="120" t="b">
        <v>0</v>
      </c>
      <c r="I131" s="120" t="b">
        <v>0</v>
      </c>
      <c r="J131" s="120" t="b">
        <v>0</v>
      </c>
      <c r="K131" s="120" t="b">
        <v>0</v>
      </c>
      <c r="L131" s="120" t="b">
        <v>0</v>
      </c>
      <c r="M131" s="120" t="b">
        <v>1</v>
      </c>
      <c r="N131" s="120" t="s">
        <v>1540</v>
      </c>
      <c r="O131" s="120" t="s">
        <v>1541</v>
      </c>
      <c r="P131" s="120" t="s">
        <v>1542</v>
      </c>
      <c r="Q131" s="120" t="s">
        <v>1543</v>
      </c>
      <c r="R131" s="120" t="s">
        <v>1544</v>
      </c>
    </row>
    <row r="132" spans="1:34" x14ac:dyDescent="0.4">
      <c r="A132" s="120" t="s">
        <v>231</v>
      </c>
      <c r="B132" s="120" t="s">
        <v>852</v>
      </c>
      <c r="C132" s="120">
        <v>726427</v>
      </c>
      <c r="D132" s="120" t="b">
        <v>0</v>
      </c>
      <c r="E132" s="120" t="b">
        <v>0</v>
      </c>
      <c r="F132" s="120" t="b">
        <v>0</v>
      </c>
      <c r="G132" s="120" t="b">
        <v>0</v>
      </c>
      <c r="H132" s="120" t="b">
        <v>0</v>
      </c>
      <c r="I132" s="120" t="b">
        <v>0</v>
      </c>
      <c r="J132" s="120" t="b">
        <v>0</v>
      </c>
      <c r="K132" s="120" t="b">
        <v>1</v>
      </c>
      <c r="L132" s="120" t="b">
        <v>0</v>
      </c>
      <c r="M132" s="120" t="b">
        <v>1</v>
      </c>
      <c r="N132" s="120" t="s">
        <v>842</v>
      </c>
      <c r="O132" s="120" t="s">
        <v>232</v>
      </c>
      <c r="P132" s="120" t="s">
        <v>1545</v>
      </c>
      <c r="Q132" s="120" t="s">
        <v>343</v>
      </c>
      <c r="R132" s="120" t="s">
        <v>1401</v>
      </c>
    </row>
    <row r="133" spans="1:34" x14ac:dyDescent="0.4">
      <c r="A133" s="120" t="s">
        <v>1546</v>
      </c>
      <c r="B133" s="120" t="s">
        <v>900</v>
      </c>
      <c r="C133" s="120">
        <v>724619</v>
      </c>
      <c r="D133" s="120" t="b">
        <v>1</v>
      </c>
      <c r="E133" s="120" t="b">
        <v>0</v>
      </c>
      <c r="F133" s="120" t="b">
        <v>0</v>
      </c>
      <c r="G133" s="120" t="b">
        <v>0</v>
      </c>
      <c r="H133" s="120" t="b">
        <v>0</v>
      </c>
      <c r="I133" s="120" t="b">
        <v>0</v>
      </c>
      <c r="J133" s="120" t="b">
        <v>0</v>
      </c>
      <c r="K133" s="120" t="b">
        <v>0</v>
      </c>
      <c r="L133" s="120" t="b">
        <v>0</v>
      </c>
      <c r="M133" s="120" t="b">
        <v>0</v>
      </c>
      <c r="N133" s="120" t="s">
        <v>1547</v>
      </c>
      <c r="O133" s="120" t="s">
        <v>1548</v>
      </c>
      <c r="P133" s="120" t="s">
        <v>1549</v>
      </c>
    </row>
    <row r="134" spans="1:34" x14ac:dyDescent="0.4">
      <c r="A134" s="120" t="s">
        <v>1550</v>
      </c>
      <c r="B134" s="120" t="s">
        <v>872</v>
      </c>
      <c r="C134" s="120">
        <v>725639</v>
      </c>
      <c r="D134" s="120" t="b">
        <v>1</v>
      </c>
      <c r="E134" s="120" t="b">
        <v>1</v>
      </c>
      <c r="F134" s="120" t="b">
        <v>1</v>
      </c>
      <c r="G134" s="120" t="b">
        <v>0</v>
      </c>
      <c r="H134" s="120" t="b">
        <v>0</v>
      </c>
      <c r="I134" s="120" t="b">
        <v>0</v>
      </c>
      <c r="J134" s="120" t="b">
        <v>0</v>
      </c>
      <c r="K134" s="120" t="b">
        <v>0</v>
      </c>
      <c r="L134" s="120" t="b">
        <v>0</v>
      </c>
      <c r="M134" s="120" t="b">
        <v>0</v>
      </c>
    </row>
    <row r="135" spans="1:34" x14ac:dyDescent="0.4">
      <c r="A135" s="120" t="s">
        <v>233</v>
      </c>
      <c r="B135" s="120" t="s">
        <v>928</v>
      </c>
      <c r="C135" s="120">
        <v>722267</v>
      </c>
      <c r="D135" s="120" t="b">
        <v>0</v>
      </c>
      <c r="E135" s="120" t="b">
        <v>1</v>
      </c>
      <c r="F135" s="120" t="b">
        <v>1</v>
      </c>
      <c r="G135" s="120" t="b">
        <v>0</v>
      </c>
      <c r="H135" s="120" t="b">
        <v>0</v>
      </c>
      <c r="I135" s="120" t="b">
        <v>0</v>
      </c>
      <c r="J135" s="120" t="b">
        <v>0</v>
      </c>
      <c r="K135" s="120" t="b">
        <v>0</v>
      </c>
      <c r="L135" s="120" t="b">
        <v>0</v>
      </c>
      <c r="M135" s="120" t="b">
        <v>0</v>
      </c>
      <c r="N135" s="120" t="s">
        <v>1551</v>
      </c>
      <c r="O135" s="120" t="s">
        <v>234</v>
      </c>
      <c r="P135" s="120" t="s">
        <v>1552</v>
      </c>
      <c r="Q135" s="120" t="s">
        <v>344</v>
      </c>
      <c r="R135" s="120" t="s">
        <v>1553</v>
      </c>
      <c r="S135" s="120" t="s">
        <v>242</v>
      </c>
      <c r="T135" s="120" t="s">
        <v>1554</v>
      </c>
    </row>
    <row r="136" spans="1:34" x14ac:dyDescent="0.4">
      <c r="A136" s="120" t="s">
        <v>235</v>
      </c>
      <c r="B136" s="120" t="s">
        <v>1278</v>
      </c>
      <c r="C136" s="120">
        <v>717310</v>
      </c>
      <c r="D136" s="120" t="b">
        <v>1</v>
      </c>
      <c r="E136" s="120" t="b">
        <v>0</v>
      </c>
      <c r="F136" s="120" t="b">
        <v>1</v>
      </c>
      <c r="G136" s="120" t="b">
        <v>0</v>
      </c>
      <c r="H136" s="120" t="b">
        <v>0</v>
      </c>
      <c r="I136" s="120" t="b">
        <v>0</v>
      </c>
      <c r="J136" s="120" t="b">
        <v>0</v>
      </c>
      <c r="K136" s="120" t="b">
        <v>1</v>
      </c>
      <c r="L136" s="120" t="b">
        <v>0</v>
      </c>
      <c r="M136" s="120" t="b">
        <v>1</v>
      </c>
      <c r="N136" s="120" t="s">
        <v>1555</v>
      </c>
      <c r="O136" s="120" t="s">
        <v>236</v>
      </c>
      <c r="P136" s="120" t="s">
        <v>1362</v>
      </c>
      <c r="Q136" s="120" t="s">
        <v>345</v>
      </c>
      <c r="R136" s="120" t="s">
        <v>1237</v>
      </c>
      <c r="S136" s="120" t="s">
        <v>387</v>
      </c>
      <c r="T136" s="120" t="s">
        <v>1238</v>
      </c>
      <c r="U136" s="120" t="s">
        <v>371</v>
      </c>
      <c r="V136" s="120" t="s">
        <v>1240</v>
      </c>
      <c r="W136" s="120" t="s">
        <v>370</v>
      </c>
      <c r="X136" s="120" t="s">
        <v>1239</v>
      </c>
      <c r="Y136" s="120" t="s">
        <v>465</v>
      </c>
      <c r="Z136" s="120" t="s">
        <v>1241</v>
      </c>
      <c r="AA136" s="120" t="s">
        <v>480</v>
      </c>
      <c r="AB136" s="120" t="s">
        <v>995</v>
      </c>
      <c r="AC136" s="120" t="s">
        <v>490</v>
      </c>
      <c r="AD136" s="120" t="s">
        <v>1556</v>
      </c>
      <c r="AE136" s="120" t="s">
        <v>212</v>
      </c>
      <c r="AF136" s="120" t="s">
        <v>1242</v>
      </c>
      <c r="AG136" s="120" t="s">
        <v>1557</v>
      </c>
      <c r="AH136" s="120" t="s">
        <v>1558</v>
      </c>
    </row>
    <row r="137" spans="1:34" x14ac:dyDescent="0.4">
      <c r="A137" s="120" t="s">
        <v>237</v>
      </c>
      <c r="B137" s="120" t="s">
        <v>963</v>
      </c>
      <c r="C137" s="120">
        <v>697686</v>
      </c>
      <c r="D137" s="120" t="b">
        <v>1</v>
      </c>
      <c r="E137" s="120" t="b">
        <v>1</v>
      </c>
      <c r="F137" s="120" t="b">
        <v>0</v>
      </c>
      <c r="G137" s="120" t="b">
        <v>0</v>
      </c>
      <c r="H137" s="120" t="b">
        <v>0</v>
      </c>
      <c r="I137" s="120" t="b">
        <v>0</v>
      </c>
      <c r="J137" s="120" t="b">
        <v>0</v>
      </c>
      <c r="K137" s="120" t="b">
        <v>1</v>
      </c>
      <c r="L137" s="120" t="b">
        <v>0</v>
      </c>
      <c r="M137" s="120" t="b">
        <v>0</v>
      </c>
      <c r="N137" s="120" t="s">
        <v>1559</v>
      </c>
      <c r="O137" s="120" t="s">
        <v>238</v>
      </c>
      <c r="P137" s="120" t="s">
        <v>1560</v>
      </c>
      <c r="Q137" s="120" t="s">
        <v>1561</v>
      </c>
      <c r="R137" s="120" t="s">
        <v>1562</v>
      </c>
      <c r="S137" s="120" t="s">
        <v>1563</v>
      </c>
      <c r="T137" s="120" t="s">
        <v>1564</v>
      </c>
      <c r="U137" s="120" t="s">
        <v>425</v>
      </c>
      <c r="V137" s="120" t="s">
        <v>1565</v>
      </c>
      <c r="W137" s="120" t="s">
        <v>448</v>
      </c>
      <c r="X137" s="120" t="s">
        <v>1566</v>
      </c>
      <c r="Y137" s="120" t="s">
        <v>466</v>
      </c>
      <c r="Z137" s="120" t="s">
        <v>1567</v>
      </c>
      <c r="AA137" s="120" t="s">
        <v>481</v>
      </c>
      <c r="AB137" s="120" t="s">
        <v>1568</v>
      </c>
    </row>
    <row r="138" spans="1:34" x14ac:dyDescent="0.4">
      <c r="A138" s="120" t="s">
        <v>1569</v>
      </c>
      <c r="B138" s="120" t="s">
        <v>928</v>
      </c>
      <c r="C138" s="120">
        <v>698023</v>
      </c>
      <c r="D138" s="120" t="b">
        <v>0</v>
      </c>
      <c r="E138" s="120" t="b">
        <v>0</v>
      </c>
      <c r="F138" s="120" t="b">
        <v>1</v>
      </c>
      <c r="G138" s="120" t="b">
        <v>0</v>
      </c>
      <c r="H138" s="120" t="b">
        <v>0</v>
      </c>
      <c r="I138" s="120" t="b">
        <v>0</v>
      </c>
      <c r="J138" s="120" t="b">
        <v>0</v>
      </c>
      <c r="K138" s="120" t="b">
        <v>0</v>
      </c>
      <c r="L138" s="120" t="b">
        <v>0</v>
      </c>
      <c r="M138" s="120" t="b">
        <v>0</v>
      </c>
    </row>
    <row r="139" spans="1:34" x14ac:dyDescent="0.4">
      <c r="A139" s="120" t="s">
        <v>1570</v>
      </c>
      <c r="B139" s="120" t="s">
        <v>852</v>
      </c>
      <c r="C139" s="120">
        <v>693225</v>
      </c>
      <c r="D139" s="120" t="b">
        <v>1</v>
      </c>
      <c r="E139" s="120" t="b">
        <v>1</v>
      </c>
      <c r="F139" s="120" t="b">
        <v>0</v>
      </c>
      <c r="G139" s="120" t="b">
        <v>0</v>
      </c>
      <c r="H139" s="120" t="b">
        <v>0</v>
      </c>
      <c r="I139" s="120" t="b">
        <v>0</v>
      </c>
      <c r="J139" s="120" t="b">
        <v>0</v>
      </c>
      <c r="K139" s="120" t="b">
        <v>0</v>
      </c>
      <c r="L139" s="120" t="b">
        <v>0</v>
      </c>
      <c r="M139" s="120" t="b">
        <v>0</v>
      </c>
    </row>
    <row r="140" spans="1:34" x14ac:dyDescent="0.4">
      <c r="A140" s="120" t="s">
        <v>239</v>
      </c>
      <c r="B140" s="120" t="s">
        <v>872</v>
      </c>
      <c r="C140" s="120">
        <v>689638</v>
      </c>
      <c r="D140" s="120" t="b">
        <v>0</v>
      </c>
      <c r="E140" s="120" t="b">
        <v>1</v>
      </c>
      <c r="F140" s="120" t="b">
        <v>0</v>
      </c>
      <c r="G140" s="120" t="b">
        <v>0</v>
      </c>
      <c r="H140" s="120" t="b">
        <v>0</v>
      </c>
      <c r="I140" s="120" t="b">
        <v>0</v>
      </c>
      <c r="J140" s="120" t="b">
        <v>0</v>
      </c>
      <c r="K140" s="120" t="b">
        <v>0</v>
      </c>
      <c r="L140" s="120" t="b">
        <v>0</v>
      </c>
      <c r="M140" s="120" t="b">
        <v>0</v>
      </c>
      <c r="N140" s="120" t="s">
        <v>842</v>
      </c>
      <c r="O140" s="120" t="s">
        <v>240</v>
      </c>
      <c r="P140" s="120" t="s">
        <v>1187</v>
      </c>
      <c r="Q140" s="120" t="s">
        <v>214</v>
      </c>
      <c r="R140" s="120" t="s">
        <v>1534</v>
      </c>
      <c r="S140" s="120" t="s">
        <v>388</v>
      </c>
      <c r="T140" s="120" t="s">
        <v>1185</v>
      </c>
      <c r="U140" s="120" t="s">
        <v>426</v>
      </c>
      <c r="V140" s="120" t="s">
        <v>1571</v>
      </c>
      <c r="W140" s="120" t="s">
        <v>195</v>
      </c>
      <c r="X140" s="120" t="s">
        <v>1181</v>
      </c>
      <c r="Y140" s="120" t="s">
        <v>194</v>
      </c>
      <c r="Z140" s="120" t="s">
        <v>1380</v>
      </c>
      <c r="AA140" s="120" t="s">
        <v>350</v>
      </c>
      <c r="AB140" s="120" t="s">
        <v>1189</v>
      </c>
      <c r="AC140" s="120" t="s">
        <v>413</v>
      </c>
      <c r="AD140" s="120" t="s">
        <v>1184</v>
      </c>
      <c r="AE140" s="120" t="s">
        <v>462</v>
      </c>
      <c r="AF140" s="120" t="s">
        <v>1381</v>
      </c>
      <c r="AG140" s="120" t="s">
        <v>215</v>
      </c>
      <c r="AH140" s="120" t="s">
        <v>1182</v>
      </c>
    </row>
    <row r="141" spans="1:34" x14ac:dyDescent="0.4">
      <c r="A141" s="120" t="s">
        <v>241</v>
      </c>
      <c r="B141" s="120" t="s">
        <v>928</v>
      </c>
      <c r="C141" s="120">
        <v>689532</v>
      </c>
      <c r="D141" s="120" t="b">
        <v>1</v>
      </c>
      <c r="E141" s="120" t="b">
        <v>0</v>
      </c>
      <c r="F141" s="120" t="b">
        <v>1</v>
      </c>
      <c r="G141" s="120" t="b">
        <v>0</v>
      </c>
      <c r="H141" s="120" t="b">
        <v>0</v>
      </c>
      <c r="I141" s="120" t="b">
        <v>0</v>
      </c>
      <c r="J141" s="120" t="b">
        <v>0</v>
      </c>
      <c r="K141" s="120" t="b">
        <v>0</v>
      </c>
      <c r="L141" s="120" t="b">
        <v>0</v>
      </c>
      <c r="M141" s="120" t="b">
        <v>0</v>
      </c>
      <c r="N141" s="120" t="s">
        <v>1572</v>
      </c>
      <c r="O141" s="120" t="s">
        <v>173</v>
      </c>
      <c r="P141" s="120" t="s">
        <v>1482</v>
      </c>
      <c r="Q141" s="120" t="s">
        <v>932</v>
      </c>
      <c r="R141" s="120" t="s">
        <v>933</v>
      </c>
      <c r="S141" s="120" t="s">
        <v>174</v>
      </c>
      <c r="T141" s="120" t="s">
        <v>930</v>
      </c>
      <c r="U141" s="120" t="s">
        <v>1573</v>
      </c>
      <c r="V141" s="120" t="s">
        <v>1574</v>
      </c>
    </row>
    <row r="142" spans="1:34" x14ac:dyDescent="0.4">
      <c r="A142" s="120" t="s">
        <v>346</v>
      </c>
      <c r="B142" s="120" t="s">
        <v>928</v>
      </c>
      <c r="C142" s="120">
        <v>687543</v>
      </c>
      <c r="D142" s="120" t="b">
        <v>1</v>
      </c>
      <c r="E142" s="120" t="b">
        <v>1</v>
      </c>
      <c r="F142" s="120" t="b">
        <v>1</v>
      </c>
      <c r="G142" s="120" t="b">
        <v>0</v>
      </c>
      <c r="H142" s="120" t="b">
        <v>0</v>
      </c>
      <c r="I142" s="120" t="b">
        <v>0</v>
      </c>
      <c r="J142" s="120" t="b">
        <v>0</v>
      </c>
      <c r="K142" s="120" t="b">
        <v>0</v>
      </c>
      <c r="L142" s="120" t="b">
        <v>0</v>
      </c>
      <c r="M142" s="120" t="b">
        <v>1</v>
      </c>
      <c r="N142" s="120" t="s">
        <v>1575</v>
      </c>
      <c r="O142" s="120" t="s">
        <v>1576</v>
      </c>
      <c r="P142" s="120" t="s">
        <v>1577</v>
      </c>
      <c r="Q142" s="120" t="s">
        <v>347</v>
      </c>
      <c r="R142" s="120" t="s">
        <v>1578</v>
      </c>
      <c r="S142" s="120" t="s">
        <v>1579</v>
      </c>
      <c r="T142" s="120" t="s">
        <v>1580</v>
      </c>
      <c r="U142" s="120" t="s">
        <v>1581</v>
      </c>
      <c r="V142" s="120" t="s">
        <v>1582</v>
      </c>
      <c r="W142" s="120" t="s">
        <v>418</v>
      </c>
      <c r="X142" s="120" t="s">
        <v>1583</v>
      </c>
    </row>
    <row r="143" spans="1:34" x14ac:dyDescent="0.4">
      <c r="A143" s="120" t="s">
        <v>242</v>
      </c>
      <c r="B143" s="120" t="s">
        <v>963</v>
      </c>
      <c r="C143" s="120">
        <v>681089</v>
      </c>
      <c r="D143" s="120" t="b">
        <v>1</v>
      </c>
      <c r="E143" s="120" t="b">
        <v>1</v>
      </c>
      <c r="F143" s="120" t="b">
        <v>0</v>
      </c>
      <c r="G143" s="120" t="b">
        <v>0</v>
      </c>
      <c r="H143" s="120" t="b">
        <v>1</v>
      </c>
      <c r="I143" s="120" t="b">
        <v>0</v>
      </c>
      <c r="J143" s="120" t="b">
        <v>0</v>
      </c>
      <c r="K143" s="120" t="b">
        <v>1</v>
      </c>
      <c r="L143" s="120" t="b">
        <v>0</v>
      </c>
      <c r="M143" s="120" t="b">
        <v>0</v>
      </c>
      <c r="N143" s="120" t="s">
        <v>1251</v>
      </c>
      <c r="O143" s="120" t="s">
        <v>243</v>
      </c>
      <c r="P143" s="120" t="s">
        <v>1584</v>
      </c>
      <c r="Q143" s="120" t="s">
        <v>1585</v>
      </c>
      <c r="R143" s="120" t="s">
        <v>1586</v>
      </c>
      <c r="S143" s="120" t="s">
        <v>373</v>
      </c>
      <c r="T143" s="120" t="s">
        <v>1587</v>
      </c>
    </row>
    <row r="144" spans="1:34" x14ac:dyDescent="0.4">
      <c r="A144" s="120" t="s">
        <v>244</v>
      </c>
      <c r="B144" s="120" t="s">
        <v>928</v>
      </c>
      <c r="C144" s="120">
        <v>681197</v>
      </c>
      <c r="D144" s="120" t="b">
        <v>1</v>
      </c>
      <c r="E144" s="120" t="b">
        <v>0</v>
      </c>
      <c r="F144" s="120" t="b">
        <v>0</v>
      </c>
      <c r="G144" s="120" t="b">
        <v>0</v>
      </c>
      <c r="H144" s="120" t="b">
        <v>0</v>
      </c>
      <c r="I144" s="120" t="b">
        <v>0</v>
      </c>
      <c r="J144" s="120" t="b">
        <v>0</v>
      </c>
      <c r="K144" s="120" t="b">
        <v>1</v>
      </c>
      <c r="L144" s="120" t="b">
        <v>0</v>
      </c>
      <c r="M144" s="120" t="b">
        <v>0</v>
      </c>
      <c r="N144" s="120" t="s">
        <v>1588</v>
      </c>
      <c r="O144" s="120" t="s">
        <v>245</v>
      </c>
      <c r="P144" s="120" t="s">
        <v>1589</v>
      </c>
      <c r="Q144" s="120" t="s">
        <v>1590</v>
      </c>
      <c r="R144" s="120" t="s">
        <v>1591</v>
      </c>
      <c r="S144" s="120" t="s">
        <v>1592</v>
      </c>
      <c r="T144" s="120" t="s">
        <v>1593</v>
      </c>
    </row>
    <row r="145" spans="1:32" x14ac:dyDescent="0.4">
      <c r="A145" s="120" t="s">
        <v>1594</v>
      </c>
      <c r="B145" s="120" t="s">
        <v>963</v>
      </c>
      <c r="C145" s="120">
        <v>685716</v>
      </c>
      <c r="D145" s="120" t="b">
        <v>1</v>
      </c>
      <c r="E145" s="120" t="b">
        <v>1</v>
      </c>
      <c r="F145" s="120" t="b">
        <v>0</v>
      </c>
      <c r="G145" s="120" t="b">
        <v>0</v>
      </c>
      <c r="H145" s="120" t="b">
        <v>0</v>
      </c>
      <c r="I145" s="120" t="b">
        <v>0</v>
      </c>
      <c r="J145" s="120" t="b">
        <v>0</v>
      </c>
      <c r="K145" s="120" t="b">
        <v>1</v>
      </c>
      <c r="L145" s="120" t="b">
        <v>0</v>
      </c>
      <c r="M145" s="120" t="b">
        <v>0</v>
      </c>
    </row>
    <row r="146" spans="1:32" x14ac:dyDescent="0.4">
      <c r="A146" s="120" t="s">
        <v>246</v>
      </c>
      <c r="B146" s="120" t="s">
        <v>852</v>
      </c>
      <c r="C146" s="120">
        <v>680627</v>
      </c>
      <c r="D146" s="120" t="b">
        <v>1</v>
      </c>
      <c r="E146" s="120" t="b">
        <v>0</v>
      </c>
      <c r="F146" s="120" t="b">
        <v>0</v>
      </c>
      <c r="G146" s="120" t="b">
        <v>0</v>
      </c>
      <c r="H146" s="120" t="b">
        <v>0</v>
      </c>
      <c r="I146" s="120" t="b">
        <v>0</v>
      </c>
      <c r="J146" s="120" t="b">
        <v>0</v>
      </c>
      <c r="K146" s="120" t="b">
        <v>0</v>
      </c>
      <c r="L146" s="120" t="b">
        <v>0</v>
      </c>
      <c r="M146" s="120" t="b">
        <v>0</v>
      </c>
      <c r="N146" s="120" t="s">
        <v>1595</v>
      </c>
      <c r="O146" s="120" t="s">
        <v>189</v>
      </c>
      <c r="P146" s="120" t="s">
        <v>1404</v>
      </c>
      <c r="Q146" s="120" t="s">
        <v>190</v>
      </c>
      <c r="R146" s="120" t="s">
        <v>1090</v>
      </c>
      <c r="S146" s="120" t="s">
        <v>1095</v>
      </c>
      <c r="T146" s="120" t="s">
        <v>1096</v>
      </c>
    </row>
    <row r="147" spans="1:32" x14ac:dyDescent="0.4">
      <c r="A147" s="120" t="s">
        <v>247</v>
      </c>
      <c r="B147" s="120" t="s">
        <v>963</v>
      </c>
      <c r="C147" s="120">
        <v>673921</v>
      </c>
      <c r="D147" s="120" t="b">
        <v>1</v>
      </c>
      <c r="E147" s="120" t="b">
        <v>0</v>
      </c>
      <c r="F147" s="120" t="b">
        <v>0</v>
      </c>
      <c r="G147" s="120" t="b">
        <v>0</v>
      </c>
      <c r="H147" s="120" t="b">
        <v>0</v>
      </c>
      <c r="I147" s="120" t="b">
        <v>0</v>
      </c>
      <c r="J147" s="120" t="b">
        <v>0</v>
      </c>
      <c r="K147" s="120" t="b">
        <v>0</v>
      </c>
      <c r="L147" s="120" t="b">
        <v>0</v>
      </c>
      <c r="M147" s="120" t="b">
        <v>1</v>
      </c>
      <c r="N147" s="120" t="s">
        <v>1596</v>
      </c>
      <c r="O147" s="120" t="s">
        <v>187</v>
      </c>
      <c r="P147" s="120" t="s">
        <v>1363</v>
      </c>
      <c r="Q147" s="120" t="s">
        <v>329</v>
      </c>
      <c r="R147" s="120" t="s">
        <v>1597</v>
      </c>
      <c r="S147" s="120" t="s">
        <v>250</v>
      </c>
      <c r="T147" s="120" t="s">
        <v>1076</v>
      </c>
      <c r="U147" s="120" t="s">
        <v>427</v>
      </c>
      <c r="V147" s="120" t="s">
        <v>1079</v>
      </c>
      <c r="W147" s="120" t="s">
        <v>288</v>
      </c>
      <c r="X147" s="120" t="s">
        <v>1082</v>
      </c>
      <c r="Y147" s="120" t="s">
        <v>461</v>
      </c>
      <c r="Z147" s="120" t="s">
        <v>1364</v>
      </c>
      <c r="AA147" s="120" t="s">
        <v>330</v>
      </c>
      <c r="AB147" s="120" t="s">
        <v>1075</v>
      </c>
      <c r="AC147" s="120" t="s">
        <v>309</v>
      </c>
      <c r="AD147" s="120" t="s">
        <v>1077</v>
      </c>
    </row>
    <row r="148" spans="1:32" x14ac:dyDescent="0.4">
      <c r="A148" s="120" t="s">
        <v>389</v>
      </c>
      <c r="B148" s="120" t="s">
        <v>963</v>
      </c>
      <c r="C148" s="120">
        <v>669133</v>
      </c>
      <c r="D148" s="120" t="b">
        <v>1</v>
      </c>
      <c r="E148" s="120" t="b">
        <v>1</v>
      </c>
      <c r="F148" s="120" t="b">
        <v>0</v>
      </c>
      <c r="G148" s="120" t="b">
        <v>0</v>
      </c>
      <c r="H148" s="120" t="b">
        <v>0</v>
      </c>
      <c r="I148" s="120" t="b">
        <v>0</v>
      </c>
      <c r="J148" s="120" t="b">
        <v>0</v>
      </c>
      <c r="K148" s="120" t="b">
        <v>0</v>
      </c>
      <c r="L148" s="120" t="b">
        <v>0</v>
      </c>
      <c r="M148" s="120" t="b">
        <v>0</v>
      </c>
      <c r="N148" s="120" t="s">
        <v>842</v>
      </c>
      <c r="O148" s="120" t="s">
        <v>1598</v>
      </c>
      <c r="P148" s="120" t="s">
        <v>1599</v>
      </c>
      <c r="Q148" s="120" t="s">
        <v>1600</v>
      </c>
      <c r="R148" s="120" t="s">
        <v>1601</v>
      </c>
      <c r="S148" s="120" t="s">
        <v>390</v>
      </c>
      <c r="T148" s="120" t="s">
        <v>1602</v>
      </c>
      <c r="U148" s="120" t="s">
        <v>1603</v>
      </c>
      <c r="V148" s="120" t="s">
        <v>1604</v>
      </c>
    </row>
    <row r="149" spans="1:32" x14ac:dyDescent="0.4">
      <c r="A149" s="120" t="s">
        <v>1605</v>
      </c>
      <c r="B149" s="120" t="s">
        <v>900</v>
      </c>
      <c r="C149" s="120">
        <v>668346</v>
      </c>
      <c r="D149" s="120" t="b">
        <v>1</v>
      </c>
      <c r="E149" s="120" t="b">
        <v>1</v>
      </c>
      <c r="F149" s="120" t="b">
        <v>0</v>
      </c>
      <c r="G149" s="120" t="b">
        <v>0</v>
      </c>
      <c r="H149" s="120" t="b">
        <v>0</v>
      </c>
      <c r="I149" s="120" t="b">
        <v>0</v>
      </c>
      <c r="J149" s="120" t="b">
        <v>0</v>
      </c>
      <c r="K149" s="120" t="b">
        <v>0</v>
      </c>
      <c r="L149" s="120" t="b">
        <v>0</v>
      </c>
      <c r="M149" s="120" t="b">
        <v>0</v>
      </c>
    </row>
    <row r="150" spans="1:32" x14ac:dyDescent="0.4">
      <c r="A150" s="120" t="s">
        <v>1606</v>
      </c>
      <c r="B150" s="120" t="s">
        <v>872</v>
      </c>
      <c r="C150" s="120">
        <v>645291</v>
      </c>
      <c r="D150" s="120" t="b">
        <v>0</v>
      </c>
      <c r="E150" s="120" t="b">
        <v>1</v>
      </c>
      <c r="F150" s="120" t="b">
        <v>0</v>
      </c>
      <c r="G150" s="120" t="b">
        <v>0</v>
      </c>
      <c r="H150" s="120" t="b">
        <v>0</v>
      </c>
      <c r="I150" s="120" t="b">
        <v>0</v>
      </c>
      <c r="J150" s="120" t="b">
        <v>0</v>
      </c>
      <c r="K150" s="120" t="b">
        <v>0</v>
      </c>
      <c r="L150" s="120" t="b">
        <v>0</v>
      </c>
      <c r="M150" s="120" t="b">
        <v>1</v>
      </c>
      <c r="N150" s="120" t="s">
        <v>842</v>
      </c>
      <c r="O150" s="120" t="s">
        <v>1607</v>
      </c>
      <c r="P150" s="120" t="s">
        <v>1608</v>
      </c>
    </row>
    <row r="151" spans="1:32" x14ac:dyDescent="0.4">
      <c r="A151" s="120" t="s">
        <v>1609</v>
      </c>
      <c r="B151" s="120" t="s">
        <v>928</v>
      </c>
      <c r="C151" s="120">
        <v>640510</v>
      </c>
      <c r="D151" s="120" t="b">
        <v>1</v>
      </c>
      <c r="E151" s="120" t="b">
        <v>0</v>
      </c>
      <c r="F151" s="120" t="b">
        <v>1</v>
      </c>
      <c r="G151" s="120" t="b">
        <v>0</v>
      </c>
      <c r="H151" s="120" t="b">
        <v>0</v>
      </c>
      <c r="I151" s="120" t="b">
        <v>0</v>
      </c>
      <c r="J151" s="120" t="b">
        <v>0</v>
      </c>
      <c r="K151" s="120" t="b">
        <v>0</v>
      </c>
      <c r="L151" s="120" t="b">
        <v>0</v>
      </c>
      <c r="M151" s="120" t="b">
        <v>0</v>
      </c>
      <c r="N151" s="120" t="s">
        <v>1610</v>
      </c>
      <c r="O151" s="120" t="s">
        <v>1611</v>
      </c>
      <c r="P151" s="120" t="s">
        <v>1612</v>
      </c>
      <c r="Q151" s="120" t="s">
        <v>1613</v>
      </c>
      <c r="R151" s="120" t="s">
        <v>1614</v>
      </c>
      <c r="S151" s="120" t="s">
        <v>1615</v>
      </c>
      <c r="T151" s="120" t="s">
        <v>1616</v>
      </c>
      <c r="U151" s="120" t="s">
        <v>1617</v>
      </c>
      <c r="V151" s="120" t="s">
        <v>1618</v>
      </c>
      <c r="W151" s="120" t="s">
        <v>1619</v>
      </c>
      <c r="X151" s="120" t="s">
        <v>1620</v>
      </c>
      <c r="Y151" s="120" t="s">
        <v>1621</v>
      </c>
      <c r="Z151" s="120" t="s">
        <v>1622</v>
      </c>
      <c r="AA151" s="120" t="s">
        <v>1623</v>
      </c>
      <c r="AB151" s="120" t="s">
        <v>1624</v>
      </c>
    </row>
    <row r="152" spans="1:32" x14ac:dyDescent="0.4">
      <c r="A152" s="120" t="s">
        <v>248</v>
      </c>
      <c r="B152" s="120" t="s">
        <v>843</v>
      </c>
      <c r="C152" s="120">
        <v>640565</v>
      </c>
      <c r="D152" s="120" t="b">
        <v>1</v>
      </c>
      <c r="E152" s="120" t="b">
        <v>0</v>
      </c>
      <c r="F152" s="120" t="b">
        <v>0</v>
      </c>
      <c r="G152" s="120" t="b">
        <v>0</v>
      </c>
      <c r="H152" s="120" t="b">
        <v>0</v>
      </c>
      <c r="I152" s="120" t="b">
        <v>0</v>
      </c>
      <c r="J152" s="120" t="b">
        <v>0</v>
      </c>
      <c r="K152" s="120" t="b">
        <v>0</v>
      </c>
      <c r="L152" s="120" t="b">
        <v>0</v>
      </c>
      <c r="M152" s="120" t="b">
        <v>0</v>
      </c>
      <c r="N152" s="120" t="s">
        <v>1625</v>
      </c>
      <c r="O152" s="120" t="s">
        <v>249</v>
      </c>
      <c r="P152" s="120" t="s">
        <v>1626</v>
      </c>
    </row>
    <row r="153" spans="1:32" x14ac:dyDescent="0.4">
      <c r="A153" s="120" t="s">
        <v>250</v>
      </c>
      <c r="B153" s="120" t="s">
        <v>963</v>
      </c>
      <c r="C153" s="120">
        <v>630153</v>
      </c>
      <c r="D153" s="120" t="b">
        <v>1</v>
      </c>
      <c r="E153" s="120" t="b">
        <v>1</v>
      </c>
      <c r="F153" s="120" t="b">
        <v>1</v>
      </c>
      <c r="G153" s="120" t="b">
        <v>0</v>
      </c>
      <c r="H153" s="120" t="b">
        <v>0</v>
      </c>
      <c r="I153" s="120" t="b">
        <v>0</v>
      </c>
      <c r="J153" s="120" t="b">
        <v>0</v>
      </c>
      <c r="K153" s="120" t="b">
        <v>0</v>
      </c>
      <c r="L153" s="120" t="b">
        <v>0</v>
      </c>
      <c r="M153" s="120" t="b">
        <v>1</v>
      </c>
      <c r="N153" s="120" t="s">
        <v>1627</v>
      </c>
      <c r="O153" s="120" t="s">
        <v>187</v>
      </c>
      <c r="P153" s="120" t="s">
        <v>1363</v>
      </c>
      <c r="Q153" s="120" t="s">
        <v>329</v>
      </c>
      <c r="R153" s="120" t="s">
        <v>1597</v>
      </c>
      <c r="S153" s="120" t="s">
        <v>247</v>
      </c>
      <c r="T153" s="120" t="s">
        <v>1628</v>
      </c>
      <c r="U153" s="120" t="s">
        <v>427</v>
      </c>
      <c r="V153" s="120" t="s">
        <v>1079</v>
      </c>
      <c r="W153" s="120" t="s">
        <v>288</v>
      </c>
      <c r="X153" s="120" t="s">
        <v>1082</v>
      </c>
      <c r="Y153" s="120" t="s">
        <v>330</v>
      </c>
      <c r="Z153" s="120" t="s">
        <v>1075</v>
      </c>
      <c r="AA153" s="120" t="s">
        <v>309</v>
      </c>
      <c r="AB153" s="120" t="s">
        <v>1077</v>
      </c>
      <c r="AC153" s="120" t="s">
        <v>461</v>
      </c>
      <c r="AD153" s="120" t="s">
        <v>1364</v>
      </c>
      <c r="AE153" s="120" t="s">
        <v>188</v>
      </c>
      <c r="AF153" s="120" t="s">
        <v>1071</v>
      </c>
    </row>
    <row r="154" spans="1:32" x14ac:dyDescent="0.4">
      <c r="A154" s="120" t="s">
        <v>251</v>
      </c>
      <c r="B154" s="120" t="s">
        <v>852</v>
      </c>
      <c r="C154" s="120">
        <v>622663</v>
      </c>
      <c r="D154" s="120" t="b">
        <v>0</v>
      </c>
      <c r="E154" s="120" t="b">
        <v>1</v>
      </c>
      <c r="F154" s="120" t="b">
        <v>0</v>
      </c>
      <c r="G154" s="120" t="b">
        <v>0</v>
      </c>
      <c r="H154" s="120" t="b">
        <v>0</v>
      </c>
      <c r="I154" s="120" t="b">
        <v>0</v>
      </c>
      <c r="J154" s="120" t="b">
        <v>0</v>
      </c>
      <c r="K154" s="120" t="b">
        <v>0</v>
      </c>
      <c r="L154" s="120" t="b">
        <v>0</v>
      </c>
      <c r="M154" s="120" t="b">
        <v>0</v>
      </c>
      <c r="N154" s="120" t="s">
        <v>842</v>
      </c>
      <c r="O154" s="120" t="s">
        <v>252</v>
      </c>
      <c r="P154" s="120" t="s">
        <v>1629</v>
      </c>
      <c r="Q154" s="120" t="s">
        <v>1630</v>
      </c>
      <c r="R154" s="120" t="s">
        <v>1631</v>
      </c>
    </row>
    <row r="155" spans="1:32" x14ac:dyDescent="0.4">
      <c r="A155" s="120" t="s">
        <v>253</v>
      </c>
      <c r="B155" s="120" t="s">
        <v>843</v>
      </c>
      <c r="C155" s="120">
        <v>618644</v>
      </c>
      <c r="D155" s="120" t="b">
        <v>0</v>
      </c>
      <c r="E155" s="120" t="b">
        <v>1</v>
      </c>
      <c r="F155" s="120" t="b">
        <v>0</v>
      </c>
      <c r="G155" s="120" t="b">
        <v>0</v>
      </c>
      <c r="H155" s="120" t="b">
        <v>0</v>
      </c>
      <c r="I155" s="120" t="b">
        <v>0</v>
      </c>
      <c r="J155" s="120" t="b">
        <v>0</v>
      </c>
      <c r="K155" s="120" t="b">
        <v>0</v>
      </c>
      <c r="L155" s="120" t="b">
        <v>0</v>
      </c>
      <c r="M155" s="120" t="b">
        <v>1</v>
      </c>
      <c r="N155" s="120" t="s">
        <v>842</v>
      </c>
      <c r="O155" s="120" t="s">
        <v>254</v>
      </c>
      <c r="P155" s="120" t="s">
        <v>1632</v>
      </c>
      <c r="Q155" s="120" t="s">
        <v>1633</v>
      </c>
      <c r="R155" s="120" t="s">
        <v>1634</v>
      </c>
      <c r="S155" s="120" t="s">
        <v>1635</v>
      </c>
      <c r="T155" s="120" t="s">
        <v>1636</v>
      </c>
      <c r="U155" s="120" t="s">
        <v>1637</v>
      </c>
      <c r="V155" s="120" t="s">
        <v>1638</v>
      </c>
    </row>
    <row r="156" spans="1:32" x14ac:dyDescent="0.4">
      <c r="A156" s="120" t="s">
        <v>348</v>
      </c>
      <c r="B156" s="120" t="s">
        <v>900</v>
      </c>
      <c r="C156" s="120">
        <v>612887</v>
      </c>
      <c r="D156" s="120" t="b">
        <v>0</v>
      </c>
      <c r="E156" s="120" t="b">
        <v>1</v>
      </c>
      <c r="F156" s="120" t="b">
        <v>0</v>
      </c>
      <c r="G156" s="120" t="b">
        <v>1</v>
      </c>
      <c r="H156" s="120" t="b">
        <v>0</v>
      </c>
      <c r="I156" s="120" t="b">
        <v>0</v>
      </c>
      <c r="J156" s="120" t="b">
        <v>1</v>
      </c>
      <c r="K156" s="120" t="b">
        <v>0</v>
      </c>
      <c r="L156" s="120" t="b">
        <v>0</v>
      </c>
      <c r="M156" s="120" t="b">
        <v>1</v>
      </c>
      <c r="N156" s="120" t="s">
        <v>842</v>
      </c>
      <c r="O156" s="120" t="s">
        <v>1639</v>
      </c>
      <c r="P156" s="120" t="s">
        <v>1640</v>
      </c>
      <c r="Q156" s="120" t="s">
        <v>349</v>
      </c>
      <c r="R156" s="120" t="s">
        <v>1641</v>
      </c>
      <c r="S156" s="120" t="s">
        <v>391</v>
      </c>
      <c r="T156" s="120" t="s">
        <v>1642</v>
      </c>
      <c r="U156" s="120" t="s">
        <v>428</v>
      </c>
      <c r="V156" s="120" t="s">
        <v>1643</v>
      </c>
    </row>
    <row r="157" spans="1:32" x14ac:dyDescent="0.4">
      <c r="A157" s="120" t="s">
        <v>1644</v>
      </c>
      <c r="B157" s="120" t="s">
        <v>928</v>
      </c>
      <c r="C157" s="120">
        <v>609101</v>
      </c>
      <c r="D157" s="120" t="b">
        <v>1</v>
      </c>
      <c r="E157" s="120" t="b">
        <v>1</v>
      </c>
      <c r="F157" s="120" t="b">
        <v>1</v>
      </c>
      <c r="G157" s="120" t="b">
        <v>0</v>
      </c>
      <c r="H157" s="120" t="b">
        <v>0</v>
      </c>
      <c r="I157" s="120" t="b">
        <v>0</v>
      </c>
      <c r="J157" s="120" t="b">
        <v>0</v>
      </c>
      <c r="K157" s="120" t="b">
        <v>0</v>
      </c>
      <c r="L157" s="120" t="b">
        <v>0</v>
      </c>
      <c r="M157" s="120" t="b">
        <v>0</v>
      </c>
      <c r="N157" s="120" t="s">
        <v>1645</v>
      </c>
      <c r="O157" s="120" t="s">
        <v>1646</v>
      </c>
      <c r="P157" s="120" t="s">
        <v>1647</v>
      </c>
    </row>
    <row r="158" spans="1:32" x14ac:dyDescent="0.4">
      <c r="A158" s="120" t="s">
        <v>255</v>
      </c>
      <c r="B158" s="120" t="s">
        <v>852</v>
      </c>
      <c r="C158" s="120">
        <v>607392</v>
      </c>
      <c r="D158" s="120" t="b">
        <v>1</v>
      </c>
      <c r="E158" s="120" t="b">
        <v>1</v>
      </c>
      <c r="F158" s="120" t="b">
        <v>0</v>
      </c>
      <c r="G158" s="120" t="b">
        <v>0</v>
      </c>
      <c r="H158" s="120" t="b">
        <v>0</v>
      </c>
      <c r="I158" s="120" t="b">
        <v>0</v>
      </c>
      <c r="J158" s="120" t="b">
        <v>0</v>
      </c>
      <c r="K158" s="120" t="b">
        <v>0</v>
      </c>
      <c r="L158" s="120" t="b">
        <v>0</v>
      </c>
      <c r="M158" s="120" t="b">
        <v>0</v>
      </c>
      <c r="N158" s="120" t="s">
        <v>842</v>
      </c>
      <c r="O158" s="120" t="s">
        <v>214</v>
      </c>
      <c r="P158" s="120" t="s">
        <v>1534</v>
      </c>
      <c r="Q158" s="120" t="s">
        <v>350</v>
      </c>
      <c r="R158" s="120" t="s">
        <v>1189</v>
      </c>
      <c r="S158" s="120" t="s">
        <v>392</v>
      </c>
      <c r="T158" s="120" t="s">
        <v>1648</v>
      </c>
      <c r="U158" s="120" t="s">
        <v>194</v>
      </c>
      <c r="V158" s="120" t="s">
        <v>1380</v>
      </c>
      <c r="W158" s="120" t="s">
        <v>215</v>
      </c>
      <c r="X158" s="120" t="s">
        <v>1182</v>
      </c>
      <c r="Y158" s="120" t="s">
        <v>1649</v>
      </c>
      <c r="Z158" s="120" t="s">
        <v>1650</v>
      </c>
    </row>
    <row r="159" spans="1:32" x14ac:dyDescent="0.4">
      <c r="A159" s="120" t="s">
        <v>256</v>
      </c>
      <c r="B159" s="120" t="s">
        <v>935</v>
      </c>
      <c r="C159" s="120">
        <v>604823</v>
      </c>
      <c r="D159" s="120" t="b">
        <v>1</v>
      </c>
      <c r="E159" s="120" t="b">
        <v>0</v>
      </c>
      <c r="F159" s="120" t="b">
        <v>0</v>
      </c>
      <c r="G159" s="120" t="b">
        <v>0</v>
      </c>
      <c r="H159" s="120" t="b">
        <v>0</v>
      </c>
      <c r="I159" s="120" t="b">
        <v>0</v>
      </c>
      <c r="J159" s="120" t="b">
        <v>0</v>
      </c>
      <c r="K159" s="120" t="b">
        <v>0</v>
      </c>
      <c r="L159" s="120" t="b">
        <v>0</v>
      </c>
      <c r="M159" s="120" t="b">
        <v>1</v>
      </c>
      <c r="N159" s="120" t="s">
        <v>842</v>
      </c>
      <c r="O159" s="120" t="s">
        <v>257</v>
      </c>
      <c r="P159" s="120" t="s">
        <v>1651</v>
      </c>
      <c r="Q159" s="120" t="s">
        <v>351</v>
      </c>
      <c r="R159" s="120" t="s">
        <v>1652</v>
      </c>
      <c r="S159" s="120" t="s">
        <v>393</v>
      </c>
      <c r="T159" s="120" t="s">
        <v>1653</v>
      </c>
    </row>
    <row r="160" spans="1:32" x14ac:dyDescent="0.4">
      <c r="A160" s="120" t="s">
        <v>258</v>
      </c>
      <c r="B160" s="120" t="s">
        <v>1334</v>
      </c>
      <c r="C160" s="120">
        <v>605834</v>
      </c>
      <c r="D160" s="120" t="b">
        <v>0</v>
      </c>
      <c r="E160" s="120" t="b">
        <v>1</v>
      </c>
      <c r="F160" s="120" t="b">
        <v>0</v>
      </c>
      <c r="G160" s="120" t="b">
        <v>0</v>
      </c>
      <c r="H160" s="120" t="b">
        <v>0</v>
      </c>
      <c r="I160" s="120" t="b">
        <v>0</v>
      </c>
      <c r="J160" s="120" t="b">
        <v>0</v>
      </c>
      <c r="K160" s="120" t="b">
        <v>0</v>
      </c>
      <c r="L160" s="120" t="b">
        <v>0</v>
      </c>
      <c r="M160" s="120" t="b">
        <v>0</v>
      </c>
      <c r="N160" s="120" t="s">
        <v>874</v>
      </c>
      <c r="O160" s="120" t="s">
        <v>259</v>
      </c>
      <c r="P160" s="120" t="s">
        <v>1654</v>
      </c>
    </row>
    <row r="161" spans="1:34" x14ac:dyDescent="0.4">
      <c r="A161" s="120" t="s">
        <v>221</v>
      </c>
      <c r="B161" s="120" t="s">
        <v>919</v>
      </c>
      <c r="C161" s="120">
        <v>610036</v>
      </c>
      <c r="D161" s="120" t="b">
        <v>1</v>
      </c>
      <c r="E161" s="120" t="b">
        <v>0</v>
      </c>
      <c r="F161" s="120" t="b">
        <v>0</v>
      </c>
      <c r="G161" s="120" t="b">
        <v>0</v>
      </c>
      <c r="H161" s="120" t="b">
        <v>0</v>
      </c>
      <c r="I161" s="120" t="b">
        <v>0</v>
      </c>
      <c r="J161" s="120" t="b">
        <v>0</v>
      </c>
      <c r="K161" s="120" t="b">
        <v>0</v>
      </c>
      <c r="L161" s="120" t="b">
        <v>0</v>
      </c>
      <c r="M161" s="120" t="b">
        <v>0</v>
      </c>
      <c r="N161" s="120" t="s">
        <v>1251</v>
      </c>
      <c r="O161" s="120" t="s">
        <v>1655</v>
      </c>
      <c r="P161" s="120" t="s">
        <v>1656</v>
      </c>
      <c r="Q161" s="120" t="s">
        <v>1657</v>
      </c>
      <c r="R161" s="120" t="s">
        <v>1658</v>
      </c>
    </row>
    <row r="162" spans="1:34" x14ac:dyDescent="0.4">
      <c r="A162" s="120" t="s">
        <v>223</v>
      </c>
      <c r="B162" s="120" t="s">
        <v>852</v>
      </c>
      <c r="C162" s="120">
        <v>599529</v>
      </c>
      <c r="D162" s="120" t="b">
        <v>0</v>
      </c>
      <c r="E162" s="120" t="b">
        <v>1</v>
      </c>
      <c r="F162" s="120" t="b">
        <v>0</v>
      </c>
      <c r="G162" s="120" t="b">
        <v>0</v>
      </c>
      <c r="H162" s="120" t="b">
        <v>0</v>
      </c>
      <c r="I162" s="120" t="b">
        <v>0</v>
      </c>
      <c r="J162" s="120" t="b">
        <v>0</v>
      </c>
      <c r="K162" s="120" t="b">
        <v>0</v>
      </c>
      <c r="L162" s="120" t="b">
        <v>0</v>
      </c>
      <c r="M162" s="120" t="b">
        <v>0</v>
      </c>
      <c r="N162" s="120" t="s">
        <v>1659</v>
      </c>
      <c r="O162" s="120" t="s">
        <v>260</v>
      </c>
      <c r="P162" s="120" t="s">
        <v>1660</v>
      </c>
      <c r="Q162" s="120" t="s">
        <v>193</v>
      </c>
      <c r="R162" s="120" t="s">
        <v>1180</v>
      </c>
    </row>
    <row r="163" spans="1:34" x14ac:dyDescent="0.4">
      <c r="A163" s="120" t="s">
        <v>261</v>
      </c>
      <c r="B163" s="120" t="s">
        <v>852</v>
      </c>
      <c r="C163" s="120">
        <v>597391</v>
      </c>
      <c r="D163" s="120" t="b">
        <v>1</v>
      </c>
      <c r="E163" s="120" t="b">
        <v>1</v>
      </c>
      <c r="F163" s="120" t="b">
        <v>0</v>
      </c>
      <c r="G163" s="120" t="b">
        <v>0</v>
      </c>
      <c r="H163" s="120" t="b">
        <v>0</v>
      </c>
      <c r="I163" s="120" t="b">
        <v>0</v>
      </c>
      <c r="J163" s="120" t="b">
        <v>0</v>
      </c>
      <c r="K163" s="120" t="b">
        <v>1</v>
      </c>
      <c r="L163" s="120" t="b">
        <v>0</v>
      </c>
      <c r="M163" s="120" t="b">
        <v>0</v>
      </c>
      <c r="N163" s="120" t="s">
        <v>1661</v>
      </c>
      <c r="O163" s="120" t="s">
        <v>262</v>
      </c>
      <c r="P163" s="120" t="s">
        <v>1662</v>
      </c>
      <c r="Q163" s="120" t="s">
        <v>352</v>
      </c>
      <c r="R163" s="120" t="s">
        <v>1663</v>
      </c>
      <c r="S163" s="120" t="s">
        <v>183</v>
      </c>
      <c r="T163" s="120" t="s">
        <v>1398</v>
      </c>
      <c r="U163" s="120" t="s">
        <v>1664</v>
      </c>
      <c r="V163" s="120" t="s">
        <v>1665</v>
      </c>
    </row>
    <row r="164" spans="1:34" x14ac:dyDescent="0.4">
      <c r="A164" s="120" t="s">
        <v>211</v>
      </c>
      <c r="B164" s="120" t="s">
        <v>963</v>
      </c>
      <c r="C164" s="120">
        <v>595759</v>
      </c>
      <c r="D164" s="120" t="b">
        <v>1</v>
      </c>
      <c r="E164" s="120" t="b">
        <v>1</v>
      </c>
      <c r="F164" s="120" t="b">
        <v>0</v>
      </c>
      <c r="G164" s="120" t="b">
        <v>0</v>
      </c>
      <c r="H164" s="120" t="b">
        <v>0</v>
      </c>
      <c r="I164" s="120" t="b">
        <v>0</v>
      </c>
      <c r="J164" s="120" t="b">
        <v>1</v>
      </c>
      <c r="K164" s="120" t="b">
        <v>0</v>
      </c>
      <c r="L164" s="120" t="b">
        <v>0</v>
      </c>
      <c r="M164" s="120" t="b">
        <v>0</v>
      </c>
      <c r="N164" s="120" t="s">
        <v>1666</v>
      </c>
      <c r="O164" s="120" t="s">
        <v>210</v>
      </c>
      <c r="P164" s="120" t="s">
        <v>1667</v>
      </c>
      <c r="Q164" s="120" t="s">
        <v>1312</v>
      </c>
      <c r="R164" s="120" t="s">
        <v>1313</v>
      </c>
      <c r="S164" s="120" t="s">
        <v>1668</v>
      </c>
      <c r="T164" s="120" t="s">
        <v>1669</v>
      </c>
    </row>
    <row r="165" spans="1:34" x14ac:dyDescent="0.4">
      <c r="A165" s="120" t="s">
        <v>263</v>
      </c>
      <c r="B165" s="120" t="s">
        <v>852</v>
      </c>
      <c r="C165" s="120">
        <v>595895</v>
      </c>
      <c r="D165" s="120" t="b">
        <v>0</v>
      </c>
      <c r="E165" s="120" t="b">
        <v>1</v>
      </c>
      <c r="F165" s="120" t="b">
        <v>0</v>
      </c>
      <c r="G165" s="120" t="b">
        <v>0</v>
      </c>
      <c r="H165" s="120" t="b">
        <v>0</v>
      </c>
      <c r="I165" s="120" t="b">
        <v>0</v>
      </c>
      <c r="J165" s="120" t="b">
        <v>0</v>
      </c>
      <c r="K165" s="120" t="b">
        <v>0</v>
      </c>
      <c r="L165" s="120" t="b">
        <v>0</v>
      </c>
      <c r="M165" s="120" t="b">
        <v>1</v>
      </c>
      <c r="N165" s="120" t="s">
        <v>874</v>
      </c>
      <c r="O165" s="120" t="s">
        <v>264</v>
      </c>
      <c r="P165" s="120" t="s">
        <v>1670</v>
      </c>
      <c r="Q165" s="120" t="s">
        <v>1671</v>
      </c>
      <c r="R165" s="120" t="s">
        <v>1672</v>
      </c>
    </row>
    <row r="166" spans="1:34" x14ac:dyDescent="0.4">
      <c r="A166" s="120" t="s">
        <v>1673</v>
      </c>
      <c r="B166" s="120" t="s">
        <v>900</v>
      </c>
      <c r="C166" s="120">
        <v>587484</v>
      </c>
      <c r="D166" s="120" t="b">
        <v>0</v>
      </c>
      <c r="E166" s="120" t="b">
        <v>0</v>
      </c>
      <c r="F166" s="120" t="b">
        <v>0</v>
      </c>
      <c r="G166" s="120" t="b">
        <v>0</v>
      </c>
      <c r="H166" s="120" t="b">
        <v>0</v>
      </c>
      <c r="I166" s="120" t="b">
        <v>0</v>
      </c>
      <c r="J166" s="120" t="b">
        <v>0</v>
      </c>
      <c r="K166" s="120" t="b">
        <v>0</v>
      </c>
      <c r="L166" s="120" t="b">
        <v>0</v>
      </c>
      <c r="M166" s="120" t="b">
        <v>0</v>
      </c>
    </row>
    <row r="167" spans="1:34" x14ac:dyDescent="0.4">
      <c r="A167" s="120" t="s">
        <v>449</v>
      </c>
      <c r="B167" s="120" t="s">
        <v>928</v>
      </c>
      <c r="C167" s="120">
        <v>583004</v>
      </c>
      <c r="D167" s="120" t="b">
        <v>0</v>
      </c>
      <c r="E167" s="120" t="b">
        <v>1</v>
      </c>
      <c r="F167" s="120" t="b">
        <v>0</v>
      </c>
      <c r="G167" s="120" t="b">
        <v>0</v>
      </c>
      <c r="H167" s="120" t="b">
        <v>0</v>
      </c>
      <c r="I167" s="120" t="b">
        <v>0</v>
      </c>
      <c r="J167" s="120" t="b">
        <v>0</v>
      </c>
      <c r="K167" s="120" t="b">
        <v>0</v>
      </c>
      <c r="L167" s="120" t="b">
        <v>0</v>
      </c>
      <c r="M167" s="120" t="b">
        <v>1</v>
      </c>
      <c r="N167" s="120" t="s">
        <v>1674</v>
      </c>
      <c r="O167" s="120" t="s">
        <v>1675</v>
      </c>
      <c r="P167" s="120" t="s">
        <v>1676</v>
      </c>
      <c r="Q167" s="120" t="s">
        <v>1677</v>
      </c>
      <c r="R167" s="120" t="s">
        <v>1678</v>
      </c>
      <c r="S167" s="120" t="s">
        <v>1679</v>
      </c>
      <c r="T167" s="120" t="s">
        <v>1680</v>
      </c>
      <c r="U167" s="120" t="s">
        <v>1681</v>
      </c>
      <c r="V167" s="120" t="s">
        <v>1682</v>
      </c>
      <c r="W167" s="120" t="s">
        <v>450</v>
      </c>
      <c r="X167" s="120" t="s">
        <v>1683</v>
      </c>
      <c r="Y167" s="120" t="s">
        <v>1684</v>
      </c>
      <c r="Z167" s="120" t="s">
        <v>1685</v>
      </c>
    </row>
    <row r="168" spans="1:34" x14ac:dyDescent="0.4">
      <c r="A168" s="120" t="s">
        <v>209</v>
      </c>
      <c r="B168" s="120" t="s">
        <v>852</v>
      </c>
      <c r="C168" s="120">
        <v>578846</v>
      </c>
      <c r="D168" s="120" t="b">
        <v>1</v>
      </c>
      <c r="E168" s="120" t="b">
        <v>1</v>
      </c>
      <c r="F168" s="120" t="b">
        <v>0</v>
      </c>
      <c r="G168" s="120" t="b">
        <v>0</v>
      </c>
      <c r="H168" s="120" t="b">
        <v>0</v>
      </c>
      <c r="I168" s="120" t="b">
        <v>0</v>
      </c>
      <c r="J168" s="120" t="b">
        <v>1</v>
      </c>
      <c r="K168" s="120" t="b">
        <v>1</v>
      </c>
      <c r="L168" s="120" t="b">
        <v>0</v>
      </c>
      <c r="M168" s="120" t="b">
        <v>0</v>
      </c>
      <c r="N168" s="120" t="s">
        <v>1686</v>
      </c>
      <c r="O168" s="120" t="s">
        <v>208</v>
      </c>
      <c r="P168" s="120" t="s">
        <v>1138</v>
      </c>
      <c r="Q168" s="120" t="s">
        <v>353</v>
      </c>
      <c r="R168" s="120" t="s">
        <v>1297</v>
      </c>
      <c r="S168" s="120" t="s">
        <v>284</v>
      </c>
      <c r="T168" s="120" t="s">
        <v>1137</v>
      </c>
      <c r="U168" s="120" t="s">
        <v>429</v>
      </c>
      <c r="V168" s="120" t="s">
        <v>1687</v>
      </c>
    </row>
    <row r="169" spans="1:34" x14ac:dyDescent="0.4">
      <c r="A169" s="120" t="s">
        <v>265</v>
      </c>
      <c r="B169" s="120" t="s">
        <v>935</v>
      </c>
      <c r="C169" s="120">
        <v>577864</v>
      </c>
      <c r="D169" s="120" t="b">
        <v>1</v>
      </c>
      <c r="E169" s="120" t="b">
        <v>0</v>
      </c>
      <c r="F169" s="120" t="b">
        <v>1</v>
      </c>
      <c r="G169" s="120" t="b">
        <v>1</v>
      </c>
      <c r="H169" s="120" t="b">
        <v>0</v>
      </c>
      <c r="I169" s="120" t="b">
        <v>0</v>
      </c>
      <c r="J169" s="120" t="b">
        <v>0</v>
      </c>
      <c r="K169" s="120" t="b">
        <v>1</v>
      </c>
      <c r="L169" s="120" t="b">
        <v>0</v>
      </c>
      <c r="M169" s="120" t="b">
        <v>0</v>
      </c>
      <c r="N169" s="120" t="s">
        <v>1688</v>
      </c>
      <c r="O169" s="120" t="s">
        <v>266</v>
      </c>
      <c r="P169" s="120" t="s">
        <v>1689</v>
      </c>
      <c r="Q169" s="120" t="s">
        <v>1690</v>
      </c>
      <c r="R169" s="120" t="s">
        <v>1691</v>
      </c>
      <c r="S169" s="120" t="s">
        <v>1692</v>
      </c>
      <c r="T169" s="120" t="s">
        <v>1693</v>
      </c>
      <c r="U169" s="120" t="s">
        <v>1694</v>
      </c>
      <c r="V169" s="120" t="s">
        <v>1695</v>
      </c>
      <c r="W169" s="120" t="s">
        <v>1696</v>
      </c>
      <c r="X169" s="120" t="s">
        <v>1697</v>
      </c>
      <c r="Y169" s="120" t="s">
        <v>435</v>
      </c>
      <c r="Z169" s="120" t="s">
        <v>1141</v>
      </c>
      <c r="AA169" s="120" t="s">
        <v>1698</v>
      </c>
      <c r="AB169" s="120" t="s">
        <v>1699</v>
      </c>
      <c r="AC169" s="120" t="s">
        <v>1700</v>
      </c>
      <c r="AD169" s="120" t="s">
        <v>1701</v>
      </c>
      <c r="AE169" s="120" t="s">
        <v>1702</v>
      </c>
      <c r="AF169" s="120" t="s">
        <v>1703</v>
      </c>
    </row>
    <row r="170" spans="1:34" x14ac:dyDescent="0.4">
      <c r="A170" s="120" t="s">
        <v>354</v>
      </c>
      <c r="B170" s="120" t="s">
        <v>963</v>
      </c>
      <c r="C170" s="120">
        <v>571532</v>
      </c>
      <c r="D170" s="120" t="b">
        <v>0</v>
      </c>
      <c r="E170" s="120" t="b">
        <v>1</v>
      </c>
      <c r="F170" s="120" t="b">
        <v>0</v>
      </c>
      <c r="G170" s="120" t="b">
        <v>0</v>
      </c>
      <c r="H170" s="120" t="b">
        <v>0</v>
      </c>
      <c r="I170" s="120" t="b">
        <v>0</v>
      </c>
      <c r="J170" s="120" t="b">
        <v>0</v>
      </c>
      <c r="K170" s="120" t="b">
        <v>0</v>
      </c>
      <c r="L170" s="120" t="b">
        <v>0</v>
      </c>
      <c r="M170" s="120" t="b">
        <v>1</v>
      </c>
      <c r="N170" s="120" t="s">
        <v>1704</v>
      </c>
      <c r="O170" s="120" t="s">
        <v>1705</v>
      </c>
      <c r="P170" s="120" t="s">
        <v>1706</v>
      </c>
      <c r="Q170" s="120" t="s">
        <v>294</v>
      </c>
      <c r="R170" s="120" t="s">
        <v>1707</v>
      </c>
      <c r="S170" s="120" t="s">
        <v>394</v>
      </c>
      <c r="T170" s="120" t="s">
        <v>1708</v>
      </c>
      <c r="U170" s="120" t="s">
        <v>430</v>
      </c>
      <c r="V170" s="120" t="s">
        <v>1709</v>
      </c>
      <c r="W170" s="120" t="s">
        <v>451</v>
      </c>
      <c r="X170" s="120" t="s">
        <v>1710</v>
      </c>
      <c r="Y170" s="120" t="s">
        <v>375</v>
      </c>
      <c r="Z170" s="120" t="s">
        <v>1711</v>
      </c>
      <c r="AA170" s="120" t="s">
        <v>310</v>
      </c>
      <c r="AB170" s="120" t="s">
        <v>1712</v>
      </c>
      <c r="AC170" s="120" t="s">
        <v>491</v>
      </c>
      <c r="AD170" s="120" t="s">
        <v>1713</v>
      </c>
      <c r="AE170" s="120" t="s">
        <v>496</v>
      </c>
      <c r="AF170" s="120" t="s">
        <v>1714</v>
      </c>
    </row>
    <row r="171" spans="1:34" x14ac:dyDescent="0.4">
      <c r="A171" s="120" t="s">
        <v>267</v>
      </c>
      <c r="B171" s="120" t="s">
        <v>900</v>
      </c>
      <c r="C171" s="120">
        <v>566411</v>
      </c>
      <c r="D171" s="120" t="b">
        <v>1</v>
      </c>
      <c r="E171" s="120" t="b">
        <v>1</v>
      </c>
      <c r="F171" s="120" t="b">
        <v>1</v>
      </c>
      <c r="G171" s="120" t="b">
        <v>0</v>
      </c>
      <c r="H171" s="120" t="b">
        <v>0</v>
      </c>
      <c r="I171" s="120" t="b">
        <v>0</v>
      </c>
      <c r="J171" s="120" t="b">
        <v>0</v>
      </c>
      <c r="K171" s="120" t="b">
        <v>0</v>
      </c>
      <c r="L171" s="120" t="b">
        <v>0</v>
      </c>
      <c r="M171" s="120" t="b">
        <v>1</v>
      </c>
      <c r="N171" s="120" t="s">
        <v>842</v>
      </c>
      <c r="O171" s="120" t="s">
        <v>268</v>
      </c>
      <c r="P171" s="120" t="s">
        <v>1715</v>
      </c>
      <c r="Q171" s="120" t="s">
        <v>1716</v>
      </c>
      <c r="R171" s="120" t="s">
        <v>1717</v>
      </c>
    </row>
    <row r="172" spans="1:34" x14ac:dyDescent="0.4">
      <c r="A172" s="120" t="s">
        <v>395</v>
      </c>
      <c r="B172" s="120" t="s">
        <v>843</v>
      </c>
      <c r="C172" s="120">
        <v>564669</v>
      </c>
      <c r="D172" s="120" t="b">
        <v>0</v>
      </c>
      <c r="E172" s="120" t="b">
        <v>0</v>
      </c>
      <c r="F172" s="120" t="b">
        <v>1</v>
      </c>
      <c r="G172" s="120" t="b">
        <v>0</v>
      </c>
      <c r="H172" s="120" t="b">
        <v>0</v>
      </c>
      <c r="I172" s="120" t="b">
        <v>0</v>
      </c>
      <c r="J172" s="120" t="b">
        <v>0</v>
      </c>
      <c r="K172" s="120" t="b">
        <v>1</v>
      </c>
      <c r="L172" s="120" t="b">
        <v>0</v>
      </c>
      <c r="M172" s="120" t="b">
        <v>0</v>
      </c>
      <c r="N172" s="120" t="s">
        <v>842</v>
      </c>
      <c r="O172" s="120" t="s">
        <v>1718</v>
      </c>
      <c r="P172" s="120" t="s">
        <v>1719</v>
      </c>
      <c r="Q172" s="120" t="s">
        <v>1720</v>
      </c>
      <c r="R172" s="120" t="s">
        <v>1721</v>
      </c>
      <c r="S172" s="120" t="s">
        <v>396</v>
      </c>
      <c r="T172" s="120" t="s">
        <v>1722</v>
      </c>
      <c r="U172" s="120" t="s">
        <v>1723</v>
      </c>
      <c r="V172" s="120" t="s">
        <v>1724</v>
      </c>
      <c r="W172" s="120" t="s">
        <v>1725</v>
      </c>
      <c r="X172" s="120" t="s">
        <v>1726</v>
      </c>
    </row>
    <row r="173" spans="1:34" x14ac:dyDescent="0.4">
      <c r="A173" s="120" t="s">
        <v>1728</v>
      </c>
      <c r="B173" s="120" t="s">
        <v>1727</v>
      </c>
      <c r="C173" s="120">
        <v>565899</v>
      </c>
      <c r="D173" s="120" t="b">
        <v>0</v>
      </c>
      <c r="E173" s="120" t="b">
        <v>0</v>
      </c>
      <c r="F173" s="120" t="b">
        <v>1</v>
      </c>
      <c r="G173" s="120" t="b">
        <v>0</v>
      </c>
      <c r="H173" s="120" t="b">
        <v>0</v>
      </c>
      <c r="I173" s="120" t="b">
        <v>0</v>
      </c>
      <c r="J173" s="120" t="b">
        <v>0</v>
      </c>
      <c r="K173" s="120" t="b">
        <v>0</v>
      </c>
      <c r="L173" s="120" t="b">
        <v>0</v>
      </c>
      <c r="M173" s="120" t="b">
        <v>1</v>
      </c>
    </row>
    <row r="174" spans="1:34" x14ac:dyDescent="0.4">
      <c r="A174" s="120" t="s">
        <v>355</v>
      </c>
      <c r="B174" s="120" t="s">
        <v>1334</v>
      </c>
      <c r="C174" s="120">
        <v>561167</v>
      </c>
      <c r="D174" s="120" t="b">
        <v>0</v>
      </c>
      <c r="E174" s="120" t="b">
        <v>1</v>
      </c>
      <c r="F174" s="120" t="b">
        <v>0</v>
      </c>
      <c r="G174" s="120" t="b">
        <v>0</v>
      </c>
      <c r="H174" s="120" t="b">
        <v>0</v>
      </c>
      <c r="I174" s="120" t="b">
        <v>0</v>
      </c>
      <c r="J174" s="120" t="b">
        <v>0</v>
      </c>
      <c r="K174" s="120" t="b">
        <v>0</v>
      </c>
      <c r="L174" s="120" t="b">
        <v>0</v>
      </c>
      <c r="M174" s="120" t="b">
        <v>0</v>
      </c>
      <c r="N174" s="120" t="s">
        <v>1729</v>
      </c>
      <c r="O174" s="120" t="s">
        <v>1730</v>
      </c>
      <c r="P174" s="120" t="s">
        <v>1731</v>
      </c>
      <c r="Q174" s="120" t="s">
        <v>356</v>
      </c>
      <c r="R174" s="120" t="s">
        <v>1732</v>
      </c>
      <c r="S174" s="120" t="s">
        <v>397</v>
      </c>
      <c r="T174" s="120" t="s">
        <v>1733</v>
      </c>
      <c r="U174" s="120" t="s">
        <v>431</v>
      </c>
      <c r="V174" s="120" t="s">
        <v>1734</v>
      </c>
      <c r="W174" s="120" t="s">
        <v>275</v>
      </c>
      <c r="X174" s="120" t="s">
        <v>1735</v>
      </c>
      <c r="Y174" s="120" t="s">
        <v>433</v>
      </c>
      <c r="Z174" s="120" t="s">
        <v>1736</v>
      </c>
      <c r="AA174" s="120" t="s">
        <v>1737</v>
      </c>
      <c r="AB174" s="120" t="s">
        <v>1738</v>
      </c>
      <c r="AC174" s="120" t="s">
        <v>1739</v>
      </c>
      <c r="AD174" s="120" t="s">
        <v>1740</v>
      </c>
      <c r="AE174" s="120" t="s">
        <v>434</v>
      </c>
      <c r="AF174" s="120" t="s">
        <v>1741</v>
      </c>
      <c r="AG174" s="120" t="s">
        <v>400</v>
      </c>
      <c r="AH174" s="120" t="s">
        <v>1742</v>
      </c>
    </row>
    <row r="175" spans="1:34" x14ac:dyDescent="0.4">
      <c r="A175" s="120" t="s">
        <v>357</v>
      </c>
      <c r="B175" s="120" t="s">
        <v>963</v>
      </c>
      <c r="C175" s="120">
        <v>559226</v>
      </c>
      <c r="D175" s="120" t="b">
        <v>1</v>
      </c>
      <c r="E175" s="120" t="b">
        <v>0</v>
      </c>
      <c r="F175" s="120" t="b">
        <v>0</v>
      </c>
      <c r="G175" s="120" t="b">
        <v>1</v>
      </c>
      <c r="H175" s="120" t="b">
        <v>0</v>
      </c>
      <c r="I175" s="120" t="b">
        <v>0</v>
      </c>
      <c r="J175" s="120" t="b">
        <v>0</v>
      </c>
      <c r="K175" s="120" t="b">
        <v>1</v>
      </c>
      <c r="L175" s="120" t="b">
        <v>0</v>
      </c>
      <c r="M175" s="120" t="b">
        <v>0</v>
      </c>
      <c r="N175" s="120" t="s">
        <v>1743</v>
      </c>
      <c r="O175" s="120" t="s">
        <v>1744</v>
      </c>
      <c r="P175" s="120" t="s">
        <v>1745</v>
      </c>
      <c r="Q175" s="120" t="s">
        <v>358</v>
      </c>
      <c r="R175" s="120" t="s">
        <v>1746</v>
      </c>
      <c r="S175" s="120" t="s">
        <v>398</v>
      </c>
      <c r="T175" s="120" t="s">
        <v>1747</v>
      </c>
      <c r="U175" s="120" t="s">
        <v>1748</v>
      </c>
      <c r="V175" s="120" t="s">
        <v>1749</v>
      </c>
      <c r="W175" s="120" t="s">
        <v>452</v>
      </c>
      <c r="X175" s="120" t="s">
        <v>1750</v>
      </c>
      <c r="Y175" s="120" t="s">
        <v>467</v>
      </c>
      <c r="Z175" s="120" t="s">
        <v>1751</v>
      </c>
    </row>
    <row r="176" spans="1:34" x14ac:dyDescent="0.4">
      <c r="A176" s="120" t="s">
        <v>1752</v>
      </c>
      <c r="B176" s="120" t="s">
        <v>963</v>
      </c>
      <c r="C176" s="120">
        <v>557446</v>
      </c>
      <c r="D176" s="120" t="b">
        <v>0</v>
      </c>
      <c r="E176" s="120" t="b">
        <v>1</v>
      </c>
      <c r="F176" s="120" t="b">
        <v>0</v>
      </c>
      <c r="G176" s="120" t="b">
        <v>0</v>
      </c>
      <c r="H176" s="120" t="b">
        <v>0</v>
      </c>
      <c r="I176" s="120" t="b">
        <v>0</v>
      </c>
      <c r="J176" s="120" t="b">
        <v>0</v>
      </c>
      <c r="K176" s="120" t="b">
        <v>0</v>
      </c>
      <c r="L176" s="120" t="b">
        <v>0</v>
      </c>
      <c r="M176" s="120" t="b">
        <v>1</v>
      </c>
    </row>
    <row r="177" spans="1:34" x14ac:dyDescent="0.4">
      <c r="A177" s="120" t="s">
        <v>252</v>
      </c>
      <c r="B177" s="120" t="s">
        <v>1278</v>
      </c>
      <c r="C177" s="120">
        <v>552924</v>
      </c>
      <c r="D177" s="120" t="b">
        <v>1</v>
      </c>
      <c r="E177" s="120" t="b">
        <v>1</v>
      </c>
      <c r="F177" s="120" t="b">
        <v>1</v>
      </c>
      <c r="G177" s="120" t="b">
        <v>0</v>
      </c>
      <c r="H177" s="120" t="b">
        <v>1</v>
      </c>
      <c r="I177" s="120" t="b">
        <v>0</v>
      </c>
      <c r="J177" s="120" t="b">
        <v>0</v>
      </c>
      <c r="K177" s="120" t="b">
        <v>0</v>
      </c>
      <c r="L177" s="120" t="b">
        <v>0</v>
      </c>
      <c r="M177" s="120" t="b">
        <v>1</v>
      </c>
      <c r="N177" s="120" t="s">
        <v>842</v>
      </c>
      <c r="O177" s="120" t="s">
        <v>1753</v>
      </c>
      <c r="P177" s="120" t="s">
        <v>1754</v>
      </c>
      <c r="Q177" s="120" t="s">
        <v>1755</v>
      </c>
      <c r="R177" s="120" t="s">
        <v>1756</v>
      </c>
    </row>
    <row r="178" spans="1:34" x14ac:dyDescent="0.4">
      <c r="A178" s="120" t="s">
        <v>1757</v>
      </c>
      <c r="B178" s="120" t="s">
        <v>963</v>
      </c>
      <c r="C178" s="120">
        <v>548258</v>
      </c>
      <c r="D178" s="120" t="b">
        <v>1</v>
      </c>
      <c r="E178" s="120" t="b">
        <v>0</v>
      </c>
      <c r="F178" s="120" t="b">
        <v>0</v>
      </c>
      <c r="G178" s="120" t="b">
        <v>0</v>
      </c>
      <c r="H178" s="120" t="b">
        <v>0</v>
      </c>
      <c r="I178" s="120" t="b">
        <v>0</v>
      </c>
      <c r="J178" s="120" t="b">
        <v>0</v>
      </c>
      <c r="K178" s="120" t="b">
        <v>0</v>
      </c>
      <c r="L178" s="120" t="b">
        <v>0</v>
      </c>
      <c r="M178" s="120" t="b">
        <v>1</v>
      </c>
      <c r="N178" s="120" t="s">
        <v>1758</v>
      </c>
      <c r="O178" s="120" t="s">
        <v>1759</v>
      </c>
      <c r="P178" s="120" t="s">
        <v>1760</v>
      </c>
      <c r="Q178" s="120" t="s">
        <v>1761</v>
      </c>
      <c r="R178" s="120" t="s">
        <v>1762</v>
      </c>
      <c r="S178" s="120" t="s">
        <v>1763</v>
      </c>
      <c r="T178" s="120" t="s">
        <v>1764</v>
      </c>
    </row>
    <row r="179" spans="1:34" x14ac:dyDescent="0.4">
      <c r="A179" s="120" t="s">
        <v>269</v>
      </c>
      <c r="B179" s="120" t="s">
        <v>843</v>
      </c>
      <c r="C179" s="120">
        <v>546332</v>
      </c>
      <c r="D179" s="120" t="b">
        <v>1</v>
      </c>
      <c r="E179" s="120" t="b">
        <v>0</v>
      </c>
      <c r="F179" s="120" t="b">
        <v>1</v>
      </c>
      <c r="G179" s="120" t="b">
        <v>1</v>
      </c>
      <c r="H179" s="120" t="b">
        <v>0</v>
      </c>
      <c r="I179" s="120" t="b">
        <v>0</v>
      </c>
      <c r="J179" s="120" t="b">
        <v>0</v>
      </c>
      <c r="K179" s="120" t="b">
        <v>0</v>
      </c>
      <c r="L179" s="120" t="b">
        <v>0</v>
      </c>
      <c r="M179" s="120" t="b">
        <v>1</v>
      </c>
      <c r="N179" s="120" t="s">
        <v>1179</v>
      </c>
      <c r="O179" s="120" t="s">
        <v>177</v>
      </c>
      <c r="P179" s="120" t="s">
        <v>1139</v>
      </c>
      <c r="Q179" s="120" t="s">
        <v>1765</v>
      </c>
      <c r="R179" s="120" t="s">
        <v>1766</v>
      </c>
      <c r="S179" s="120" t="s">
        <v>1767</v>
      </c>
      <c r="T179" s="120" t="s">
        <v>1768</v>
      </c>
      <c r="U179" s="120" t="s">
        <v>432</v>
      </c>
      <c r="V179" s="120" t="s">
        <v>994</v>
      </c>
      <c r="W179" s="120" t="s">
        <v>178</v>
      </c>
      <c r="X179" s="120" t="s">
        <v>984</v>
      </c>
      <c r="Y179" s="120" t="s">
        <v>375</v>
      </c>
      <c r="Z179" s="120" t="s">
        <v>1711</v>
      </c>
      <c r="AA179" s="120" t="s">
        <v>482</v>
      </c>
      <c r="AB179" s="120" t="s">
        <v>1769</v>
      </c>
      <c r="AC179" s="120" t="s">
        <v>1694</v>
      </c>
      <c r="AD179" s="120" t="s">
        <v>1695</v>
      </c>
      <c r="AE179" s="120" t="s">
        <v>1142</v>
      </c>
      <c r="AF179" s="120" t="s">
        <v>1143</v>
      </c>
      <c r="AG179" s="120" t="s">
        <v>236</v>
      </c>
      <c r="AH179" s="120" t="s">
        <v>1362</v>
      </c>
    </row>
    <row r="180" spans="1:34" x14ac:dyDescent="0.4">
      <c r="A180" s="120" t="s">
        <v>270</v>
      </c>
      <c r="B180" s="120" t="s">
        <v>928</v>
      </c>
      <c r="C180" s="120">
        <v>548289</v>
      </c>
      <c r="D180" s="120" t="b">
        <v>1</v>
      </c>
      <c r="E180" s="120" t="b">
        <v>0</v>
      </c>
      <c r="F180" s="120" t="b">
        <v>0</v>
      </c>
      <c r="G180" s="120" t="b">
        <v>0</v>
      </c>
      <c r="H180" s="120" t="b">
        <v>0</v>
      </c>
      <c r="I180" s="120" t="b">
        <v>0</v>
      </c>
      <c r="J180" s="120" t="b">
        <v>0</v>
      </c>
      <c r="K180" s="120" t="b">
        <v>0</v>
      </c>
      <c r="L180" s="120" t="b">
        <v>0</v>
      </c>
      <c r="M180" s="120" t="b">
        <v>0</v>
      </c>
      <c r="N180" s="120" t="s">
        <v>842</v>
      </c>
      <c r="O180" s="120" t="s">
        <v>271</v>
      </c>
      <c r="P180" s="120" t="s">
        <v>1770</v>
      </c>
      <c r="Q180" s="120" t="s">
        <v>1771</v>
      </c>
      <c r="R180" s="120" t="s">
        <v>1772</v>
      </c>
      <c r="S180" s="120" t="s">
        <v>1773</v>
      </c>
      <c r="T180" s="120" t="s">
        <v>1774</v>
      </c>
      <c r="U180" s="120" t="s">
        <v>1775</v>
      </c>
      <c r="V180" s="120" t="s">
        <v>1776</v>
      </c>
      <c r="W180" s="120" t="s">
        <v>453</v>
      </c>
      <c r="X180" s="120" t="s">
        <v>1777</v>
      </c>
      <c r="Y180" s="120" t="s">
        <v>468</v>
      </c>
      <c r="Z180" s="120" t="s">
        <v>1778</v>
      </c>
      <c r="AA180" s="120" t="s">
        <v>483</v>
      </c>
      <c r="AB180" s="120" t="s">
        <v>1779</v>
      </c>
      <c r="AC180" s="120" t="s">
        <v>1780</v>
      </c>
      <c r="AD180" s="120" t="s">
        <v>1781</v>
      </c>
    </row>
    <row r="181" spans="1:34" x14ac:dyDescent="0.4">
      <c r="A181" s="120" t="s">
        <v>1782</v>
      </c>
      <c r="B181" s="120" t="s">
        <v>900</v>
      </c>
      <c r="C181" s="120">
        <v>543649</v>
      </c>
      <c r="D181" s="120" t="b">
        <v>1</v>
      </c>
      <c r="E181" s="120" t="b">
        <v>0</v>
      </c>
      <c r="F181" s="120" t="b">
        <v>1</v>
      </c>
      <c r="G181" s="120" t="b">
        <v>0</v>
      </c>
      <c r="H181" s="120" t="b">
        <v>0</v>
      </c>
      <c r="I181" s="120" t="b">
        <v>0</v>
      </c>
      <c r="J181" s="120" t="b">
        <v>0</v>
      </c>
      <c r="K181" s="120" t="b">
        <v>0</v>
      </c>
      <c r="L181" s="120" t="b">
        <v>0</v>
      </c>
      <c r="M181" s="120" t="b">
        <v>1</v>
      </c>
    </row>
    <row r="182" spans="1:34" x14ac:dyDescent="0.4">
      <c r="A182" s="120" t="s">
        <v>272</v>
      </c>
      <c r="B182" s="120" t="s">
        <v>900</v>
      </c>
      <c r="C182" s="120">
        <v>543523</v>
      </c>
      <c r="D182" s="120" t="b">
        <v>1</v>
      </c>
      <c r="E182" s="120" t="b">
        <v>1</v>
      </c>
      <c r="F182" s="120" t="b">
        <v>0</v>
      </c>
      <c r="G182" s="120" t="b">
        <v>0</v>
      </c>
      <c r="H182" s="120" t="b">
        <v>0</v>
      </c>
      <c r="I182" s="120" t="b">
        <v>0</v>
      </c>
      <c r="J182" s="120" t="b">
        <v>0</v>
      </c>
      <c r="K182" s="120" t="b">
        <v>0</v>
      </c>
      <c r="L182" s="120" t="b">
        <v>0</v>
      </c>
      <c r="M182" s="120" t="b">
        <v>1</v>
      </c>
      <c r="N182" s="120" t="s">
        <v>1783</v>
      </c>
      <c r="O182" s="120" t="s">
        <v>223</v>
      </c>
      <c r="P182" s="120" t="s">
        <v>1461</v>
      </c>
    </row>
    <row r="183" spans="1:34" x14ac:dyDescent="0.4">
      <c r="A183" s="120" t="s">
        <v>1785</v>
      </c>
      <c r="B183" s="120" t="s">
        <v>1784</v>
      </c>
      <c r="C183" s="120">
        <v>540118</v>
      </c>
      <c r="D183" s="120" t="b">
        <v>1</v>
      </c>
      <c r="E183" s="120" t="b">
        <v>0</v>
      </c>
      <c r="F183" s="120" t="b">
        <v>0</v>
      </c>
      <c r="G183" s="120" t="b">
        <v>0</v>
      </c>
      <c r="H183" s="120" t="b">
        <v>1</v>
      </c>
      <c r="I183" s="120" t="b">
        <v>0</v>
      </c>
      <c r="J183" s="120" t="b">
        <v>0</v>
      </c>
      <c r="K183" s="120" t="b">
        <v>0</v>
      </c>
      <c r="L183" s="120" t="b">
        <v>0</v>
      </c>
      <c r="M183" s="120" t="b">
        <v>1</v>
      </c>
    </row>
    <row r="184" spans="1:34" x14ac:dyDescent="0.4">
      <c r="A184" s="120" t="s">
        <v>1786</v>
      </c>
      <c r="B184" s="120" t="s">
        <v>852</v>
      </c>
      <c r="C184" s="120">
        <v>539744</v>
      </c>
      <c r="D184" s="120" t="b">
        <v>1</v>
      </c>
      <c r="E184" s="120" t="b">
        <v>1</v>
      </c>
      <c r="F184" s="120" t="b">
        <v>0</v>
      </c>
      <c r="G184" s="120" t="b">
        <v>0</v>
      </c>
      <c r="H184" s="120" t="b">
        <v>0</v>
      </c>
      <c r="I184" s="120" t="b">
        <v>0</v>
      </c>
      <c r="J184" s="120" t="b">
        <v>0</v>
      </c>
      <c r="K184" s="120" t="b">
        <v>0</v>
      </c>
      <c r="L184" s="120" t="b">
        <v>0</v>
      </c>
      <c r="M184" s="120" t="b">
        <v>0</v>
      </c>
    </row>
    <row r="185" spans="1:34" x14ac:dyDescent="0.4">
      <c r="A185" s="120" t="s">
        <v>243</v>
      </c>
      <c r="B185" s="120" t="s">
        <v>852</v>
      </c>
      <c r="C185" s="120">
        <v>532486</v>
      </c>
      <c r="D185" s="120" t="b">
        <v>1</v>
      </c>
      <c r="E185" s="120" t="b">
        <v>1</v>
      </c>
      <c r="F185" s="120" t="b">
        <v>0</v>
      </c>
      <c r="G185" s="120" t="b">
        <v>0</v>
      </c>
      <c r="H185" s="120" t="b">
        <v>1</v>
      </c>
      <c r="I185" s="120" t="b">
        <v>0</v>
      </c>
      <c r="J185" s="120" t="b">
        <v>0</v>
      </c>
      <c r="K185" s="120" t="b">
        <v>1</v>
      </c>
      <c r="L185" s="120" t="b">
        <v>0</v>
      </c>
      <c r="M185" s="120" t="b">
        <v>0</v>
      </c>
      <c r="N185" s="120" t="s">
        <v>1251</v>
      </c>
      <c r="O185" s="120" t="s">
        <v>242</v>
      </c>
      <c r="P185" s="120" t="s">
        <v>1554</v>
      </c>
      <c r="Q185" s="120" t="s">
        <v>1585</v>
      </c>
      <c r="R185" s="120" t="s">
        <v>1586</v>
      </c>
      <c r="S185" s="120" t="s">
        <v>373</v>
      </c>
      <c r="T185" s="120" t="s">
        <v>1587</v>
      </c>
    </row>
    <row r="186" spans="1:34" x14ac:dyDescent="0.4">
      <c r="A186" s="120" t="s">
        <v>1787</v>
      </c>
      <c r="B186" s="120" t="s">
        <v>843</v>
      </c>
      <c r="C186" s="120">
        <v>530777</v>
      </c>
      <c r="D186" s="120" t="b">
        <v>1</v>
      </c>
      <c r="E186" s="120" t="b">
        <v>1</v>
      </c>
      <c r="F186" s="120" t="b">
        <v>1</v>
      </c>
      <c r="G186" s="120" t="b">
        <v>0</v>
      </c>
      <c r="H186" s="120" t="b">
        <v>0</v>
      </c>
      <c r="I186" s="120" t="b">
        <v>0</v>
      </c>
      <c r="J186" s="120" t="b">
        <v>0</v>
      </c>
      <c r="K186" s="120" t="b">
        <v>0</v>
      </c>
      <c r="L186" s="120" t="b">
        <v>0</v>
      </c>
      <c r="M186" s="120" t="b">
        <v>0</v>
      </c>
    </row>
    <row r="187" spans="1:34" x14ac:dyDescent="0.4">
      <c r="A187" s="120" t="s">
        <v>1788</v>
      </c>
      <c r="B187" s="120" t="s">
        <v>963</v>
      </c>
      <c r="C187" s="120">
        <v>531536</v>
      </c>
      <c r="D187" s="120" t="b">
        <v>0</v>
      </c>
      <c r="E187" s="120" t="b">
        <v>1</v>
      </c>
      <c r="F187" s="120" t="b">
        <v>0</v>
      </c>
      <c r="G187" s="120" t="b">
        <v>0</v>
      </c>
      <c r="H187" s="120" t="b">
        <v>0</v>
      </c>
      <c r="I187" s="120" t="b">
        <v>0</v>
      </c>
      <c r="J187" s="120" t="b">
        <v>1</v>
      </c>
      <c r="K187" s="120" t="b">
        <v>0</v>
      </c>
      <c r="L187" s="120" t="b">
        <v>0</v>
      </c>
      <c r="M187" s="120" t="b">
        <v>1</v>
      </c>
      <c r="N187" s="120" t="s">
        <v>842</v>
      </c>
      <c r="O187" s="120" t="s">
        <v>1377</v>
      </c>
      <c r="P187" s="120" t="s">
        <v>1378</v>
      </c>
    </row>
    <row r="188" spans="1:34" x14ac:dyDescent="0.4">
      <c r="A188" s="120" t="s">
        <v>1789</v>
      </c>
      <c r="B188" s="120" t="s">
        <v>852</v>
      </c>
      <c r="C188" s="120">
        <v>533750</v>
      </c>
      <c r="D188" s="120" t="b">
        <v>1</v>
      </c>
      <c r="E188" s="120" t="b">
        <v>1</v>
      </c>
      <c r="F188" s="120" t="b">
        <v>1</v>
      </c>
      <c r="G188" s="120" t="b">
        <v>0</v>
      </c>
      <c r="H188" s="120" t="b">
        <v>0</v>
      </c>
      <c r="I188" s="120" t="b">
        <v>0</v>
      </c>
      <c r="J188" s="120" t="b">
        <v>1</v>
      </c>
      <c r="K188" s="120" t="b">
        <v>0</v>
      </c>
      <c r="L188" s="120" t="b">
        <v>0</v>
      </c>
      <c r="M188" s="120" t="b">
        <v>0</v>
      </c>
      <c r="N188" s="120" t="s">
        <v>842</v>
      </c>
      <c r="O188" s="120" t="s">
        <v>1790</v>
      </c>
      <c r="P188" s="120" t="s">
        <v>1791</v>
      </c>
    </row>
    <row r="189" spans="1:34" x14ac:dyDescent="0.4">
      <c r="A189" s="120" t="s">
        <v>1792</v>
      </c>
      <c r="B189" s="120" t="s">
        <v>852</v>
      </c>
      <c r="C189" s="120">
        <v>524980</v>
      </c>
      <c r="D189" s="120" t="b">
        <v>0</v>
      </c>
      <c r="E189" s="120" t="b">
        <v>1</v>
      </c>
      <c r="F189" s="120" t="b">
        <v>0</v>
      </c>
      <c r="G189" s="120" t="b">
        <v>0</v>
      </c>
      <c r="H189" s="120" t="b">
        <v>0</v>
      </c>
      <c r="I189" s="120" t="b">
        <v>0</v>
      </c>
      <c r="J189" s="120" t="b">
        <v>0</v>
      </c>
      <c r="K189" s="120" t="b">
        <v>0</v>
      </c>
      <c r="L189" s="120" t="b">
        <v>0</v>
      </c>
      <c r="M189" s="120" t="b">
        <v>1</v>
      </c>
      <c r="N189" s="120" t="s">
        <v>842</v>
      </c>
      <c r="O189" s="120" t="s">
        <v>1793</v>
      </c>
      <c r="P189" s="120" t="s">
        <v>1794</v>
      </c>
      <c r="Q189" s="120" t="s">
        <v>1795</v>
      </c>
      <c r="R189" s="120" t="s">
        <v>1796</v>
      </c>
      <c r="S189" s="120" t="s">
        <v>1797</v>
      </c>
      <c r="T189" s="120" t="s">
        <v>1798</v>
      </c>
      <c r="U189" s="120" t="s">
        <v>1799</v>
      </c>
      <c r="V189" s="120" t="s">
        <v>1800</v>
      </c>
      <c r="W189" s="120" t="s">
        <v>1801</v>
      </c>
      <c r="X189" s="120" t="s">
        <v>1802</v>
      </c>
    </row>
    <row r="190" spans="1:34" x14ac:dyDescent="0.4">
      <c r="A190" s="120" t="s">
        <v>347</v>
      </c>
      <c r="B190" s="120" t="s">
        <v>900</v>
      </c>
      <c r="C190" s="120">
        <v>524039</v>
      </c>
      <c r="D190" s="120" t="b">
        <v>1</v>
      </c>
      <c r="E190" s="120" t="b">
        <v>0</v>
      </c>
      <c r="F190" s="120" t="b">
        <v>0</v>
      </c>
      <c r="G190" s="120" t="b">
        <v>0</v>
      </c>
      <c r="H190" s="120" t="b">
        <v>0</v>
      </c>
      <c r="I190" s="120" t="b">
        <v>0</v>
      </c>
      <c r="J190" s="120" t="b">
        <v>0</v>
      </c>
      <c r="K190" s="120" t="b">
        <v>1</v>
      </c>
      <c r="L190" s="120" t="b">
        <v>0</v>
      </c>
      <c r="M190" s="120" t="b">
        <v>1</v>
      </c>
      <c r="N190" s="120" t="s">
        <v>1803</v>
      </c>
      <c r="O190" s="120" t="s">
        <v>1804</v>
      </c>
      <c r="P190" s="120" t="s">
        <v>1805</v>
      </c>
    </row>
    <row r="191" spans="1:34" x14ac:dyDescent="0.4">
      <c r="A191" s="120" t="s">
        <v>1806</v>
      </c>
      <c r="B191" s="120" t="s">
        <v>963</v>
      </c>
      <c r="C191" s="120">
        <v>525939</v>
      </c>
      <c r="D191" s="120" t="b">
        <v>0</v>
      </c>
      <c r="E191" s="120" t="b">
        <v>1</v>
      </c>
      <c r="F191" s="120" t="b">
        <v>0</v>
      </c>
      <c r="G191" s="120" t="b">
        <v>0</v>
      </c>
      <c r="H191" s="120" t="b">
        <v>1</v>
      </c>
      <c r="I191" s="120" t="b">
        <v>0</v>
      </c>
      <c r="J191" s="120" t="b">
        <v>0</v>
      </c>
      <c r="K191" s="120" t="b">
        <v>0</v>
      </c>
      <c r="L191" s="120" t="b">
        <v>0</v>
      </c>
      <c r="M191" s="120" t="b">
        <v>1</v>
      </c>
    </row>
    <row r="192" spans="1:34" x14ac:dyDescent="0.4">
      <c r="A192" s="120" t="s">
        <v>1807</v>
      </c>
      <c r="B192" s="120" t="s">
        <v>928</v>
      </c>
      <c r="C192" s="120">
        <v>521728</v>
      </c>
      <c r="D192" s="120" t="b">
        <v>1</v>
      </c>
      <c r="E192" s="120" t="b">
        <v>1</v>
      </c>
      <c r="F192" s="120" t="b">
        <v>0</v>
      </c>
      <c r="G192" s="120" t="b">
        <v>0</v>
      </c>
      <c r="H192" s="120" t="b">
        <v>1</v>
      </c>
      <c r="I192" s="120" t="b">
        <v>0</v>
      </c>
      <c r="J192" s="120" t="b">
        <v>0</v>
      </c>
      <c r="K192" s="120" t="b">
        <v>1</v>
      </c>
      <c r="L192" s="120" t="b">
        <v>0</v>
      </c>
      <c r="M192" s="120" t="b">
        <v>1</v>
      </c>
      <c r="N192" s="120" t="s">
        <v>1808</v>
      </c>
      <c r="O192" s="120" t="s">
        <v>1809</v>
      </c>
      <c r="P192" s="120" t="s">
        <v>1810</v>
      </c>
    </row>
    <row r="193" spans="1:34" x14ac:dyDescent="0.4">
      <c r="A193" s="120" t="s">
        <v>496</v>
      </c>
      <c r="B193" s="120" t="s">
        <v>935</v>
      </c>
      <c r="C193" s="120">
        <v>521650</v>
      </c>
      <c r="D193" s="120" t="b">
        <v>0</v>
      </c>
      <c r="E193" s="120" t="b">
        <v>1</v>
      </c>
      <c r="F193" s="120" t="b">
        <v>0</v>
      </c>
      <c r="G193" s="120" t="b">
        <v>0</v>
      </c>
      <c r="H193" s="120" t="b">
        <v>0</v>
      </c>
      <c r="I193" s="120" t="b">
        <v>0</v>
      </c>
      <c r="J193" s="120" t="b">
        <v>0</v>
      </c>
      <c r="K193" s="120" t="b">
        <v>1</v>
      </c>
      <c r="L193" s="120" t="b">
        <v>0</v>
      </c>
      <c r="M193" s="120" t="b">
        <v>1</v>
      </c>
      <c r="N193" s="120" t="s">
        <v>1811</v>
      </c>
      <c r="O193" s="120" t="s">
        <v>1812</v>
      </c>
      <c r="P193" s="120" t="s">
        <v>1813</v>
      </c>
      <c r="Q193" s="120" t="s">
        <v>1814</v>
      </c>
      <c r="R193" s="120" t="s">
        <v>1815</v>
      </c>
      <c r="S193" s="120" t="s">
        <v>1816</v>
      </c>
      <c r="T193" s="120" t="s">
        <v>1817</v>
      </c>
      <c r="U193" s="120" t="s">
        <v>1818</v>
      </c>
      <c r="V193" s="120" t="s">
        <v>1819</v>
      </c>
      <c r="W193" s="120" t="s">
        <v>1820</v>
      </c>
      <c r="X193" s="120" t="s">
        <v>1821</v>
      </c>
      <c r="Y193" s="120" t="s">
        <v>1822</v>
      </c>
      <c r="Z193" s="120" t="s">
        <v>1823</v>
      </c>
      <c r="AA193" s="120" t="s">
        <v>1824</v>
      </c>
      <c r="AB193" s="120" t="s">
        <v>1825</v>
      </c>
      <c r="AC193" s="120" t="s">
        <v>1826</v>
      </c>
      <c r="AD193" s="120" t="s">
        <v>1827</v>
      </c>
      <c r="AE193" s="120" t="s">
        <v>354</v>
      </c>
      <c r="AF193" s="120" t="s">
        <v>1828</v>
      </c>
      <c r="AG193" s="120" t="s">
        <v>1829</v>
      </c>
      <c r="AH193" s="120" t="s">
        <v>1830</v>
      </c>
    </row>
    <row r="194" spans="1:34" x14ac:dyDescent="0.4">
      <c r="A194" s="120" t="s">
        <v>273</v>
      </c>
      <c r="B194" s="120" t="s">
        <v>935</v>
      </c>
      <c r="C194" s="120">
        <v>519342</v>
      </c>
      <c r="D194" s="120" t="b">
        <v>0</v>
      </c>
      <c r="E194" s="120" t="b">
        <v>0</v>
      </c>
      <c r="F194" s="120" t="b">
        <v>0</v>
      </c>
      <c r="G194" s="120" t="b">
        <v>0</v>
      </c>
      <c r="H194" s="120" t="b">
        <v>0</v>
      </c>
      <c r="I194" s="120" t="b">
        <v>0</v>
      </c>
      <c r="J194" s="120" t="b">
        <v>0</v>
      </c>
      <c r="K194" s="120" t="b">
        <v>0</v>
      </c>
      <c r="L194" s="120" t="b">
        <v>0</v>
      </c>
      <c r="M194" s="120" t="b">
        <v>1</v>
      </c>
      <c r="N194" s="120" t="s">
        <v>842</v>
      </c>
      <c r="O194" s="120" t="s">
        <v>274</v>
      </c>
      <c r="P194" s="120" t="s">
        <v>1831</v>
      </c>
      <c r="Q194" s="120" t="s">
        <v>359</v>
      </c>
      <c r="R194" s="120" t="s">
        <v>1832</v>
      </c>
      <c r="S194" s="120" t="s">
        <v>1833</v>
      </c>
      <c r="T194" s="120" t="s">
        <v>1834</v>
      </c>
    </row>
    <row r="195" spans="1:34" x14ac:dyDescent="0.4">
      <c r="A195" s="120" t="s">
        <v>249</v>
      </c>
      <c r="B195" s="120" t="s">
        <v>928</v>
      </c>
      <c r="C195" s="120">
        <v>519715</v>
      </c>
      <c r="D195" s="120" t="b">
        <v>1</v>
      </c>
      <c r="E195" s="120" t="b">
        <v>0</v>
      </c>
      <c r="F195" s="120" t="b">
        <v>0</v>
      </c>
      <c r="G195" s="120" t="b">
        <v>1</v>
      </c>
      <c r="H195" s="120" t="b">
        <v>0</v>
      </c>
      <c r="I195" s="120" t="b">
        <v>0</v>
      </c>
      <c r="J195" s="120" t="b">
        <v>0</v>
      </c>
      <c r="K195" s="120" t="b">
        <v>0</v>
      </c>
      <c r="L195" s="120" t="b">
        <v>0</v>
      </c>
      <c r="M195" s="120" t="b">
        <v>1</v>
      </c>
      <c r="N195" s="120" t="s">
        <v>842</v>
      </c>
      <c r="O195" s="120" t="s">
        <v>248</v>
      </c>
      <c r="P195" s="120" t="s">
        <v>1835</v>
      </c>
    </row>
    <row r="196" spans="1:34" x14ac:dyDescent="0.4">
      <c r="A196" s="120" t="s">
        <v>275</v>
      </c>
      <c r="B196" s="120" t="s">
        <v>1334</v>
      </c>
      <c r="C196" s="120">
        <v>516195</v>
      </c>
      <c r="D196" s="120" t="b">
        <v>0</v>
      </c>
      <c r="E196" s="120" t="b">
        <v>0</v>
      </c>
      <c r="F196" s="120" t="b">
        <v>0</v>
      </c>
      <c r="G196" s="120" t="b">
        <v>0</v>
      </c>
      <c r="H196" s="120" t="b">
        <v>0</v>
      </c>
      <c r="I196" s="120" t="b">
        <v>0</v>
      </c>
      <c r="J196" s="120" t="b">
        <v>0</v>
      </c>
      <c r="K196" s="120" t="b">
        <v>0</v>
      </c>
      <c r="L196" s="120" t="b">
        <v>0</v>
      </c>
      <c r="M196" s="120" t="b">
        <v>0</v>
      </c>
      <c r="N196" s="120" t="s">
        <v>842</v>
      </c>
      <c r="O196" s="120" t="s">
        <v>276</v>
      </c>
      <c r="P196" s="120" t="s">
        <v>1836</v>
      </c>
      <c r="Q196" s="120" t="s">
        <v>1739</v>
      </c>
      <c r="R196" s="120" t="s">
        <v>1740</v>
      </c>
      <c r="S196" s="120" t="s">
        <v>1837</v>
      </c>
      <c r="T196" s="120" t="s">
        <v>1838</v>
      </c>
      <c r="U196" s="120" t="s">
        <v>433</v>
      </c>
      <c r="V196" s="120" t="s">
        <v>1736</v>
      </c>
      <c r="W196" s="120" t="s">
        <v>454</v>
      </c>
      <c r="X196" s="120" t="s">
        <v>1839</v>
      </c>
      <c r="Y196" s="120" t="s">
        <v>469</v>
      </c>
      <c r="Z196" s="120" t="s">
        <v>1840</v>
      </c>
      <c r="AA196" s="120" t="s">
        <v>484</v>
      </c>
      <c r="AB196" s="120" t="s">
        <v>1841</v>
      </c>
      <c r="AC196" s="120" t="s">
        <v>431</v>
      </c>
      <c r="AD196" s="120" t="s">
        <v>1734</v>
      </c>
      <c r="AE196" s="120" t="s">
        <v>1842</v>
      </c>
      <c r="AF196" s="120" t="s">
        <v>1843</v>
      </c>
      <c r="AG196" s="120" t="s">
        <v>1844</v>
      </c>
      <c r="AH196" s="120" t="s">
        <v>1845</v>
      </c>
    </row>
    <row r="197" spans="1:34" x14ac:dyDescent="0.4">
      <c r="A197" s="120" t="s">
        <v>277</v>
      </c>
      <c r="B197" s="120" t="s">
        <v>1115</v>
      </c>
      <c r="C197" s="120">
        <v>516570</v>
      </c>
      <c r="D197" s="120" t="b">
        <v>1</v>
      </c>
      <c r="E197" s="120" t="b">
        <v>1</v>
      </c>
      <c r="F197" s="120" t="b">
        <v>0</v>
      </c>
      <c r="G197" s="120" t="b">
        <v>0</v>
      </c>
      <c r="H197" s="120" t="b">
        <v>1</v>
      </c>
      <c r="I197" s="120" t="b">
        <v>0</v>
      </c>
      <c r="J197" s="120" t="b">
        <v>0</v>
      </c>
      <c r="K197" s="120" t="b">
        <v>0</v>
      </c>
      <c r="L197" s="120" t="b">
        <v>0</v>
      </c>
      <c r="M197" s="120" t="b">
        <v>1</v>
      </c>
      <c r="N197" s="120" t="s">
        <v>842</v>
      </c>
      <c r="O197" s="120" t="s">
        <v>278</v>
      </c>
      <c r="P197" s="120" t="s">
        <v>1846</v>
      </c>
    </row>
    <row r="198" spans="1:34" x14ac:dyDescent="0.4">
      <c r="A198" s="120" t="s">
        <v>1847</v>
      </c>
      <c r="B198" s="120" t="s">
        <v>852</v>
      </c>
      <c r="C198" s="120">
        <v>511889</v>
      </c>
      <c r="D198" s="120" t="b">
        <v>1</v>
      </c>
      <c r="E198" s="120" t="b">
        <v>1</v>
      </c>
      <c r="F198" s="120" t="b">
        <v>0</v>
      </c>
      <c r="G198" s="120" t="b">
        <v>0</v>
      </c>
      <c r="H198" s="120" t="b">
        <v>1</v>
      </c>
      <c r="I198" s="120" t="b">
        <v>0</v>
      </c>
      <c r="J198" s="120" t="b">
        <v>0</v>
      </c>
      <c r="K198" s="120" t="b">
        <v>0</v>
      </c>
      <c r="L198" s="120" t="b">
        <v>0</v>
      </c>
      <c r="M198" s="120" t="b">
        <v>0</v>
      </c>
    </row>
    <row r="199" spans="1:34" x14ac:dyDescent="0.4">
      <c r="A199" s="120" t="s">
        <v>1848</v>
      </c>
      <c r="B199" s="120" t="s">
        <v>1278</v>
      </c>
      <c r="C199" s="120">
        <v>510989</v>
      </c>
      <c r="D199" s="120" t="b">
        <v>1</v>
      </c>
      <c r="E199" s="120" t="b">
        <v>1</v>
      </c>
      <c r="F199" s="120" t="b">
        <v>0</v>
      </c>
      <c r="G199" s="120" t="b">
        <v>0</v>
      </c>
      <c r="H199" s="120" t="b">
        <v>1</v>
      </c>
      <c r="I199" s="120" t="b">
        <v>0</v>
      </c>
      <c r="J199" s="120" t="b">
        <v>0</v>
      </c>
      <c r="K199" s="120" t="b">
        <v>0</v>
      </c>
      <c r="L199" s="120" t="b">
        <v>0</v>
      </c>
      <c r="M199" s="120" t="b">
        <v>1</v>
      </c>
      <c r="N199" s="120" t="s">
        <v>1849</v>
      </c>
      <c r="O199" s="120" t="s">
        <v>1850</v>
      </c>
      <c r="P199" s="120" t="s">
        <v>1851</v>
      </c>
      <c r="Q199" s="120" t="s">
        <v>1852</v>
      </c>
      <c r="R199" s="120" t="s">
        <v>1853</v>
      </c>
    </row>
    <row r="200" spans="1:34" x14ac:dyDescent="0.4">
      <c r="A200" s="120" t="s">
        <v>460</v>
      </c>
      <c r="B200" s="120" t="s">
        <v>963</v>
      </c>
      <c r="C200" s="120">
        <v>509177</v>
      </c>
      <c r="D200" s="120" t="b">
        <v>1</v>
      </c>
      <c r="E200" s="120" t="b">
        <v>1</v>
      </c>
      <c r="F200" s="120" t="b">
        <v>0</v>
      </c>
      <c r="G200" s="120" t="b">
        <v>0</v>
      </c>
      <c r="H200" s="120" t="b">
        <v>0</v>
      </c>
      <c r="I200" s="120" t="b">
        <v>0</v>
      </c>
      <c r="J200" s="120" t="b">
        <v>0</v>
      </c>
      <c r="K200" s="120" t="b">
        <v>1</v>
      </c>
      <c r="L200" s="120" t="b">
        <v>0</v>
      </c>
      <c r="M200" s="120" t="b">
        <v>0</v>
      </c>
    </row>
    <row r="201" spans="1:34" x14ac:dyDescent="0.4">
      <c r="A201" s="120" t="s">
        <v>1854</v>
      </c>
      <c r="B201" s="120" t="s">
        <v>928</v>
      </c>
      <c r="C201" s="120">
        <v>509409</v>
      </c>
      <c r="D201" s="120" t="b">
        <v>0</v>
      </c>
      <c r="E201" s="120" t="b">
        <v>0</v>
      </c>
      <c r="F201" s="120" t="b">
        <v>0</v>
      </c>
      <c r="G201" s="120" t="b">
        <v>0</v>
      </c>
      <c r="H201" s="120" t="b">
        <v>0</v>
      </c>
      <c r="I201" s="120" t="b">
        <v>0</v>
      </c>
      <c r="J201" s="120" t="b">
        <v>0</v>
      </c>
      <c r="K201" s="120" t="b">
        <v>0</v>
      </c>
      <c r="L201" s="120" t="b">
        <v>0</v>
      </c>
      <c r="M201" s="120" t="b">
        <v>0</v>
      </c>
    </row>
    <row r="202" spans="1:34" x14ac:dyDescent="0.4">
      <c r="A202" s="120" t="s">
        <v>279</v>
      </c>
      <c r="B202" s="120" t="s">
        <v>1446</v>
      </c>
      <c r="C202" s="120">
        <v>505066</v>
      </c>
      <c r="D202" s="120" t="b">
        <v>0</v>
      </c>
      <c r="E202" s="120" t="b">
        <v>1</v>
      </c>
      <c r="F202" s="120" t="b">
        <v>0</v>
      </c>
      <c r="G202" s="120" t="b">
        <v>0</v>
      </c>
      <c r="H202" s="120" t="b">
        <v>0</v>
      </c>
      <c r="I202" s="120" t="b">
        <v>0</v>
      </c>
      <c r="J202" s="120" t="b">
        <v>0</v>
      </c>
      <c r="K202" s="120" t="b">
        <v>1</v>
      </c>
      <c r="L202" s="120" t="b">
        <v>0</v>
      </c>
      <c r="M202" s="120" t="b">
        <v>0</v>
      </c>
      <c r="N202" s="120" t="s">
        <v>1855</v>
      </c>
      <c r="O202" s="120" t="s">
        <v>189</v>
      </c>
      <c r="P202" s="120" t="s">
        <v>1404</v>
      </c>
      <c r="Q202" s="120" t="s">
        <v>360</v>
      </c>
      <c r="R202" s="120" t="s">
        <v>1856</v>
      </c>
      <c r="S202" s="120" t="s">
        <v>399</v>
      </c>
      <c r="T202" s="120" t="s">
        <v>1857</v>
      </c>
      <c r="U202" s="120" t="s">
        <v>261</v>
      </c>
      <c r="V202" s="120" t="s">
        <v>1858</v>
      </c>
      <c r="W202" s="120" t="s">
        <v>1859</v>
      </c>
      <c r="X202" s="120" t="s">
        <v>1860</v>
      </c>
    </row>
    <row r="203" spans="1:34" x14ac:dyDescent="0.4">
      <c r="A203" s="120" t="s">
        <v>1861</v>
      </c>
      <c r="B203" s="120" t="s">
        <v>1334</v>
      </c>
      <c r="C203" s="120">
        <v>508665</v>
      </c>
      <c r="D203" s="120" t="b">
        <v>0</v>
      </c>
      <c r="E203" s="120" t="b">
        <v>0</v>
      </c>
      <c r="F203" s="120" t="b">
        <v>0</v>
      </c>
      <c r="G203" s="120" t="b">
        <v>0</v>
      </c>
      <c r="H203" s="120" t="b">
        <v>1</v>
      </c>
      <c r="I203" s="120" t="b">
        <v>0</v>
      </c>
      <c r="J203" s="120" t="b">
        <v>0</v>
      </c>
      <c r="K203" s="120" t="b">
        <v>1</v>
      </c>
      <c r="L203" s="120" t="b">
        <v>0</v>
      </c>
      <c r="M203" s="120" t="b">
        <v>0</v>
      </c>
      <c r="N203" s="120" t="s">
        <v>1862</v>
      </c>
      <c r="O203" s="120" t="s">
        <v>1863</v>
      </c>
      <c r="P203" s="120" t="s">
        <v>1864</v>
      </c>
      <c r="Q203" s="120" t="s">
        <v>1865</v>
      </c>
      <c r="R203" s="120" t="s">
        <v>1866</v>
      </c>
      <c r="S203" s="120" t="s">
        <v>1867</v>
      </c>
      <c r="T203" s="120" t="s">
        <v>1868</v>
      </c>
      <c r="U203" s="120" t="s">
        <v>1869</v>
      </c>
      <c r="V203" s="120" t="s">
        <v>1870</v>
      </c>
    </row>
    <row r="204" spans="1:34" x14ac:dyDescent="0.4">
      <c r="A204" s="120" t="s">
        <v>380</v>
      </c>
      <c r="B204" s="120" t="s">
        <v>843</v>
      </c>
      <c r="C204" s="120">
        <v>502246</v>
      </c>
      <c r="D204" s="120" t="b">
        <v>1</v>
      </c>
      <c r="E204" s="120" t="b">
        <v>1</v>
      </c>
      <c r="F204" s="120" t="b">
        <v>0</v>
      </c>
      <c r="G204" s="120" t="b">
        <v>0</v>
      </c>
      <c r="H204" s="120" t="b">
        <v>0</v>
      </c>
      <c r="I204" s="120" t="b">
        <v>0</v>
      </c>
      <c r="J204" s="120" t="b">
        <v>0</v>
      </c>
      <c r="K204" s="120" t="b">
        <v>1</v>
      </c>
      <c r="L204" s="120" t="b">
        <v>0</v>
      </c>
      <c r="M204" s="120" t="b">
        <v>1</v>
      </c>
      <c r="N204" s="120" t="s">
        <v>842</v>
      </c>
      <c r="O204" s="120" t="s">
        <v>1053</v>
      </c>
      <c r="P204" s="120" t="s">
        <v>1054</v>
      </c>
      <c r="Q204" s="120" t="s">
        <v>1871</v>
      </c>
      <c r="R204" s="120" t="s">
        <v>1872</v>
      </c>
      <c r="S204" s="120" t="s">
        <v>1039</v>
      </c>
      <c r="T204" s="120" t="s">
        <v>1040</v>
      </c>
      <c r="U204" s="120" t="s">
        <v>1873</v>
      </c>
      <c r="V204" s="120" t="s">
        <v>1874</v>
      </c>
      <c r="W204" s="120" t="s">
        <v>412</v>
      </c>
      <c r="X204" s="120" t="s">
        <v>1042</v>
      </c>
      <c r="Y204" s="120" t="s">
        <v>379</v>
      </c>
      <c r="Z204" s="120" t="s">
        <v>1875</v>
      </c>
      <c r="AA204" s="120" t="s">
        <v>1047</v>
      </c>
      <c r="AB204" s="120" t="s">
        <v>1048</v>
      </c>
      <c r="AC204" s="120" t="s">
        <v>1045</v>
      </c>
      <c r="AD204" s="120" t="s">
        <v>1046</v>
      </c>
      <c r="AE204" s="120" t="s">
        <v>1043</v>
      </c>
      <c r="AF204" s="120" t="s">
        <v>1044</v>
      </c>
      <c r="AG204" s="120" t="s">
        <v>1049</v>
      </c>
      <c r="AH204" s="120" t="s">
        <v>1050</v>
      </c>
    </row>
    <row r="205" spans="1:34" x14ac:dyDescent="0.4">
      <c r="A205" s="120" t="s">
        <v>1876</v>
      </c>
      <c r="B205" s="120" t="s">
        <v>900</v>
      </c>
      <c r="C205" s="120">
        <v>499727</v>
      </c>
      <c r="D205" s="120" t="b">
        <v>1</v>
      </c>
      <c r="E205" s="120" t="b">
        <v>0</v>
      </c>
      <c r="F205" s="120" t="b">
        <v>1</v>
      </c>
      <c r="G205" s="120" t="b">
        <v>0</v>
      </c>
      <c r="H205" s="120" t="b">
        <v>1</v>
      </c>
      <c r="I205" s="120" t="b">
        <v>0</v>
      </c>
      <c r="J205" s="120" t="b">
        <v>0</v>
      </c>
      <c r="K205" s="120" t="b">
        <v>0</v>
      </c>
      <c r="L205" s="120" t="b">
        <v>0</v>
      </c>
      <c r="M205" s="120" t="b">
        <v>0</v>
      </c>
    </row>
    <row r="206" spans="1:34" x14ac:dyDescent="0.4">
      <c r="A206" s="120" t="s">
        <v>1877</v>
      </c>
      <c r="B206" s="120" t="s">
        <v>852</v>
      </c>
      <c r="C206" s="120">
        <v>494282</v>
      </c>
      <c r="D206" s="120" t="b">
        <v>1</v>
      </c>
      <c r="E206" s="120" t="b">
        <v>1</v>
      </c>
      <c r="F206" s="120" t="b">
        <v>0</v>
      </c>
      <c r="G206" s="120" t="b">
        <v>0</v>
      </c>
      <c r="H206" s="120" t="b">
        <v>0</v>
      </c>
      <c r="I206" s="120" t="b">
        <v>0</v>
      </c>
      <c r="J206" s="120" t="b">
        <v>1</v>
      </c>
      <c r="K206" s="120" t="b">
        <v>1</v>
      </c>
      <c r="L206" s="120" t="b">
        <v>0</v>
      </c>
      <c r="M206" s="120" t="b">
        <v>0</v>
      </c>
      <c r="N206" s="120" t="s">
        <v>1878</v>
      </c>
      <c r="O206" s="120" t="s">
        <v>1879</v>
      </c>
      <c r="P206" s="120" t="s">
        <v>1880</v>
      </c>
    </row>
    <row r="207" spans="1:34" x14ac:dyDescent="0.4">
      <c r="A207" s="120" t="s">
        <v>400</v>
      </c>
      <c r="B207" s="120" t="s">
        <v>963</v>
      </c>
      <c r="C207" s="120">
        <v>494360</v>
      </c>
      <c r="D207" s="120" t="b">
        <v>0</v>
      </c>
      <c r="E207" s="120" t="b">
        <v>0</v>
      </c>
      <c r="F207" s="120" t="b">
        <v>0</v>
      </c>
      <c r="G207" s="120" t="b">
        <v>0</v>
      </c>
      <c r="H207" s="120" t="b">
        <v>0</v>
      </c>
      <c r="I207" s="120" t="b">
        <v>0</v>
      </c>
      <c r="J207" s="120" t="b">
        <v>0</v>
      </c>
      <c r="K207" s="120" t="b">
        <v>0</v>
      </c>
      <c r="L207" s="120" t="b">
        <v>0</v>
      </c>
      <c r="M207" s="120" t="b">
        <v>0</v>
      </c>
      <c r="N207" s="120" t="s">
        <v>1881</v>
      </c>
      <c r="O207" s="120" t="s">
        <v>1882</v>
      </c>
      <c r="P207" s="120" t="s">
        <v>1883</v>
      </c>
      <c r="Q207" s="120" t="s">
        <v>1884</v>
      </c>
      <c r="R207" s="120" t="s">
        <v>1885</v>
      </c>
      <c r="S207" s="120" t="s">
        <v>401</v>
      </c>
      <c r="T207" s="120" t="s">
        <v>1886</v>
      </c>
      <c r="U207" s="120" t="s">
        <v>434</v>
      </c>
      <c r="V207" s="120" t="s">
        <v>1741</v>
      </c>
      <c r="W207" s="120" t="s">
        <v>1887</v>
      </c>
      <c r="X207" s="120" t="s">
        <v>1888</v>
      </c>
    </row>
    <row r="208" spans="1:34" x14ac:dyDescent="0.4">
      <c r="A208" s="120" t="s">
        <v>213</v>
      </c>
      <c r="B208" s="120" t="s">
        <v>935</v>
      </c>
      <c r="C208" s="120">
        <v>493731</v>
      </c>
      <c r="D208" s="120" t="b">
        <v>1</v>
      </c>
      <c r="E208" s="120" t="b">
        <v>0</v>
      </c>
      <c r="F208" s="120" t="b">
        <v>1</v>
      </c>
      <c r="G208" s="120" t="b">
        <v>0</v>
      </c>
      <c r="H208" s="120" t="b">
        <v>0</v>
      </c>
      <c r="I208" s="120" t="b">
        <v>0</v>
      </c>
      <c r="J208" s="120" t="b">
        <v>0</v>
      </c>
      <c r="K208" s="120" t="b">
        <v>0</v>
      </c>
      <c r="L208" s="120" t="b">
        <v>0</v>
      </c>
      <c r="M208" s="120" t="b">
        <v>1</v>
      </c>
      <c r="N208" s="120" t="s">
        <v>842</v>
      </c>
      <c r="O208" s="120" t="s">
        <v>178</v>
      </c>
      <c r="P208" s="120" t="s">
        <v>984</v>
      </c>
      <c r="Q208" s="120" t="s">
        <v>177</v>
      </c>
      <c r="R208" s="120" t="s">
        <v>1139</v>
      </c>
      <c r="S208" s="120" t="s">
        <v>1889</v>
      </c>
      <c r="T208" s="120" t="s">
        <v>1890</v>
      </c>
      <c r="U208" s="120" t="s">
        <v>435</v>
      </c>
      <c r="V208" s="120" t="s">
        <v>1141</v>
      </c>
      <c r="W208" s="120" t="s">
        <v>212</v>
      </c>
      <c r="X208" s="120" t="s">
        <v>1242</v>
      </c>
      <c r="Y208" s="120" t="s">
        <v>470</v>
      </c>
      <c r="Z208" s="120" t="s">
        <v>1891</v>
      </c>
      <c r="AA208" s="120" t="s">
        <v>1142</v>
      </c>
      <c r="AB208" s="120" t="s">
        <v>1143</v>
      </c>
      <c r="AC208" s="120" t="s">
        <v>1892</v>
      </c>
      <c r="AD208" s="120" t="s">
        <v>1893</v>
      </c>
      <c r="AE208" s="120" t="s">
        <v>1894</v>
      </c>
      <c r="AF208" s="120" t="s">
        <v>1895</v>
      </c>
      <c r="AG208" s="120" t="s">
        <v>1896</v>
      </c>
      <c r="AH208" s="120" t="s">
        <v>1897</v>
      </c>
    </row>
    <row r="209" spans="1:34" x14ac:dyDescent="0.4">
      <c r="A209" s="120" t="s">
        <v>280</v>
      </c>
      <c r="B209" s="120" t="s">
        <v>935</v>
      </c>
      <c r="C209" s="120">
        <v>488881</v>
      </c>
      <c r="D209" s="120" t="b">
        <v>0</v>
      </c>
      <c r="E209" s="120" t="b">
        <v>1</v>
      </c>
      <c r="F209" s="120" t="b">
        <v>0</v>
      </c>
      <c r="G209" s="120" t="b">
        <v>0</v>
      </c>
      <c r="H209" s="120" t="b">
        <v>0</v>
      </c>
      <c r="I209" s="120" t="b">
        <v>0</v>
      </c>
      <c r="J209" s="120" t="b">
        <v>0</v>
      </c>
      <c r="K209" s="120" t="b">
        <v>0</v>
      </c>
      <c r="L209" s="120" t="b">
        <v>0</v>
      </c>
      <c r="M209" s="120" t="b">
        <v>1</v>
      </c>
      <c r="N209" s="120" t="s">
        <v>842</v>
      </c>
      <c r="O209" s="120" t="s">
        <v>281</v>
      </c>
      <c r="P209" s="120" t="s">
        <v>1898</v>
      </c>
      <c r="Q209" s="120" t="s">
        <v>361</v>
      </c>
      <c r="R209" s="120" t="s">
        <v>1899</v>
      </c>
    </row>
    <row r="210" spans="1:34" x14ac:dyDescent="0.4">
      <c r="A210" s="120" t="s">
        <v>1900</v>
      </c>
      <c r="B210" s="120" t="s">
        <v>935</v>
      </c>
      <c r="C210" s="120">
        <v>490893</v>
      </c>
      <c r="D210" s="120" t="b">
        <v>0</v>
      </c>
      <c r="E210" s="120" t="b">
        <v>1</v>
      </c>
      <c r="F210" s="120" t="b">
        <v>0</v>
      </c>
      <c r="G210" s="120" t="b">
        <v>0</v>
      </c>
      <c r="H210" s="120" t="b">
        <v>1</v>
      </c>
      <c r="I210" s="120" t="b">
        <v>0</v>
      </c>
      <c r="J210" s="120" t="b">
        <v>0</v>
      </c>
      <c r="K210" s="120" t="b">
        <v>1</v>
      </c>
      <c r="L210" s="120" t="b">
        <v>0</v>
      </c>
      <c r="M210" s="120" t="b">
        <v>1</v>
      </c>
      <c r="N210" s="120" t="s">
        <v>842</v>
      </c>
      <c r="O210" s="120" t="s">
        <v>1901</v>
      </c>
      <c r="P210" s="120" t="s">
        <v>1902</v>
      </c>
      <c r="Q210" s="120" t="s">
        <v>1903</v>
      </c>
      <c r="R210" s="120" t="s">
        <v>1904</v>
      </c>
    </row>
    <row r="211" spans="1:34" x14ac:dyDescent="0.4">
      <c r="A211" s="120" t="s">
        <v>1905</v>
      </c>
      <c r="B211" s="120" t="s">
        <v>963</v>
      </c>
      <c r="C211" s="120">
        <v>488478</v>
      </c>
      <c r="D211" s="120" t="b">
        <v>1</v>
      </c>
      <c r="E211" s="120" t="b">
        <v>1</v>
      </c>
      <c r="F211" s="120" t="b">
        <v>1</v>
      </c>
      <c r="G211" s="120" t="b">
        <v>0</v>
      </c>
      <c r="H211" s="120" t="b">
        <v>0</v>
      </c>
      <c r="I211" s="120" t="b">
        <v>0</v>
      </c>
      <c r="J211" s="120" t="b">
        <v>0</v>
      </c>
      <c r="K211" s="120" t="b">
        <v>0</v>
      </c>
      <c r="L211" s="120" t="b">
        <v>0</v>
      </c>
      <c r="M211" s="120" t="b">
        <v>0</v>
      </c>
    </row>
    <row r="212" spans="1:34" x14ac:dyDescent="0.4">
      <c r="A212" s="120" t="s">
        <v>1906</v>
      </c>
      <c r="B212" s="120" t="s">
        <v>900</v>
      </c>
      <c r="C212" s="120">
        <v>483940</v>
      </c>
      <c r="D212" s="120" t="b">
        <v>1</v>
      </c>
      <c r="E212" s="120" t="b">
        <v>1</v>
      </c>
      <c r="F212" s="120" t="b">
        <v>0</v>
      </c>
      <c r="G212" s="120" t="b">
        <v>0</v>
      </c>
      <c r="H212" s="120" t="b">
        <v>1</v>
      </c>
      <c r="I212" s="120" t="b">
        <v>0</v>
      </c>
      <c r="J212" s="120" t="b">
        <v>0</v>
      </c>
      <c r="K212" s="120" t="b">
        <v>0</v>
      </c>
      <c r="L212" s="120" t="b">
        <v>0</v>
      </c>
      <c r="M212" s="120" t="b">
        <v>0</v>
      </c>
    </row>
    <row r="213" spans="1:34" x14ac:dyDescent="0.4">
      <c r="A213" s="120" t="s">
        <v>1907</v>
      </c>
      <c r="B213" s="120" t="s">
        <v>900</v>
      </c>
      <c r="C213" s="120">
        <v>483155</v>
      </c>
      <c r="D213" s="120" t="b">
        <v>1</v>
      </c>
      <c r="E213" s="120" t="b">
        <v>1</v>
      </c>
      <c r="F213" s="120" t="b">
        <v>0</v>
      </c>
      <c r="G213" s="120" t="b">
        <v>0</v>
      </c>
      <c r="H213" s="120" t="b">
        <v>1</v>
      </c>
      <c r="I213" s="120" t="b">
        <v>0</v>
      </c>
      <c r="J213" s="120" t="b">
        <v>0</v>
      </c>
      <c r="K213" s="120" t="b">
        <v>0</v>
      </c>
      <c r="L213" s="120" t="b">
        <v>0</v>
      </c>
      <c r="M213" s="120" t="b">
        <v>0</v>
      </c>
      <c r="N213" s="120" t="s">
        <v>842</v>
      </c>
      <c r="O213" s="120" t="s">
        <v>1908</v>
      </c>
      <c r="P213" s="120" t="s">
        <v>1909</v>
      </c>
    </row>
    <row r="214" spans="1:34" x14ac:dyDescent="0.4">
      <c r="A214" s="120" t="s">
        <v>257</v>
      </c>
      <c r="B214" s="120" t="s">
        <v>852</v>
      </c>
      <c r="C214" s="120">
        <v>481886</v>
      </c>
      <c r="D214" s="120" t="b">
        <v>1</v>
      </c>
      <c r="E214" s="120" t="b">
        <v>0</v>
      </c>
      <c r="F214" s="120" t="b">
        <v>0</v>
      </c>
      <c r="G214" s="120" t="b">
        <v>0</v>
      </c>
      <c r="H214" s="120" t="b">
        <v>0</v>
      </c>
      <c r="I214" s="120" t="b">
        <v>0</v>
      </c>
      <c r="J214" s="120" t="b">
        <v>0</v>
      </c>
      <c r="K214" s="120" t="b">
        <v>1</v>
      </c>
      <c r="L214" s="120" t="b">
        <v>0</v>
      </c>
      <c r="M214" s="120" t="b">
        <v>1</v>
      </c>
      <c r="N214" s="120" t="s">
        <v>1910</v>
      </c>
      <c r="O214" s="120" t="s">
        <v>176</v>
      </c>
      <c r="P214" s="120" t="s">
        <v>972</v>
      </c>
      <c r="Q214" s="120" t="s">
        <v>177</v>
      </c>
      <c r="R214" s="120" t="s">
        <v>1139</v>
      </c>
      <c r="S214" s="120" t="s">
        <v>178</v>
      </c>
      <c r="T214" s="120" t="s">
        <v>984</v>
      </c>
      <c r="U214" s="120" t="s">
        <v>256</v>
      </c>
      <c r="V214" s="120" t="s">
        <v>1911</v>
      </c>
      <c r="W214" s="120" t="s">
        <v>351</v>
      </c>
      <c r="X214" s="120" t="s">
        <v>1652</v>
      </c>
      <c r="Y214" s="120" t="s">
        <v>471</v>
      </c>
      <c r="Z214" s="120" t="s">
        <v>1912</v>
      </c>
    </row>
    <row r="215" spans="1:34" x14ac:dyDescent="0.4">
      <c r="A215" s="120" t="s">
        <v>1913</v>
      </c>
      <c r="B215" s="120" t="s">
        <v>963</v>
      </c>
      <c r="C215" s="120">
        <v>476568</v>
      </c>
      <c r="D215" s="120" t="b">
        <v>1</v>
      </c>
      <c r="E215" s="120" t="b">
        <v>1</v>
      </c>
      <c r="F215" s="120" t="b">
        <v>0</v>
      </c>
      <c r="G215" s="120" t="b">
        <v>0</v>
      </c>
      <c r="H215" s="120" t="b">
        <v>0</v>
      </c>
      <c r="I215" s="120" t="b">
        <v>0</v>
      </c>
      <c r="J215" s="120" t="b">
        <v>0</v>
      </c>
      <c r="K215" s="120" t="b">
        <v>0</v>
      </c>
      <c r="L215" s="120" t="b">
        <v>0</v>
      </c>
      <c r="M215" s="120" t="b">
        <v>1</v>
      </c>
      <c r="N215" s="120" t="s">
        <v>1914</v>
      </c>
      <c r="O215" s="120" t="s">
        <v>1915</v>
      </c>
      <c r="P215" s="120" t="s">
        <v>1916</v>
      </c>
    </row>
    <row r="216" spans="1:34" x14ac:dyDescent="0.4">
      <c r="A216" s="120" t="s">
        <v>943</v>
      </c>
      <c r="B216" s="120" t="s">
        <v>935</v>
      </c>
      <c r="C216" s="120">
        <v>476231</v>
      </c>
      <c r="D216" s="120" t="b">
        <v>1</v>
      </c>
      <c r="E216" s="120" t="b">
        <v>1</v>
      </c>
      <c r="F216" s="120" t="b">
        <v>0</v>
      </c>
      <c r="G216" s="120" t="b">
        <v>0</v>
      </c>
      <c r="H216" s="120" t="b">
        <v>0</v>
      </c>
      <c r="I216" s="120" t="b">
        <v>0</v>
      </c>
      <c r="J216" s="120" t="b">
        <v>0</v>
      </c>
      <c r="K216" s="120" t="b">
        <v>1</v>
      </c>
      <c r="L216" s="120" t="b">
        <v>0</v>
      </c>
      <c r="M216" s="120" t="b">
        <v>1</v>
      </c>
      <c r="N216" s="120" t="s">
        <v>998</v>
      </c>
      <c r="O216" s="120" t="s">
        <v>416</v>
      </c>
      <c r="P216" s="120" t="s">
        <v>953</v>
      </c>
      <c r="Q216" s="120" t="s">
        <v>945</v>
      </c>
      <c r="R216" s="120" t="s">
        <v>946</v>
      </c>
      <c r="S216" s="120" t="s">
        <v>937</v>
      </c>
      <c r="T216" s="120" t="s">
        <v>938</v>
      </c>
      <c r="U216" s="120" t="s">
        <v>332</v>
      </c>
      <c r="V216" s="120" t="s">
        <v>1006</v>
      </c>
      <c r="W216" s="120" t="s">
        <v>445</v>
      </c>
      <c r="X216" s="120" t="s">
        <v>1001</v>
      </c>
      <c r="Y216" s="120" t="s">
        <v>939</v>
      </c>
      <c r="Z216" s="120" t="s">
        <v>940</v>
      </c>
      <c r="AA216" s="120" t="s">
        <v>999</v>
      </c>
      <c r="AB216" s="120" t="s">
        <v>1000</v>
      </c>
      <c r="AC216" s="120" t="s">
        <v>951</v>
      </c>
      <c r="AD216" s="120" t="s">
        <v>952</v>
      </c>
      <c r="AE216" s="120" t="s">
        <v>954</v>
      </c>
      <c r="AF216" s="120" t="s">
        <v>955</v>
      </c>
      <c r="AG216" s="120" t="s">
        <v>947</v>
      </c>
      <c r="AH216" s="120" t="s">
        <v>948</v>
      </c>
    </row>
    <row r="217" spans="1:34" x14ac:dyDescent="0.4">
      <c r="A217" s="120" t="s">
        <v>1917</v>
      </c>
      <c r="B217" s="120" t="s">
        <v>963</v>
      </c>
      <c r="C217" s="120">
        <v>473124</v>
      </c>
      <c r="D217" s="120" t="b">
        <v>0</v>
      </c>
      <c r="E217" s="120" t="b">
        <v>0</v>
      </c>
      <c r="F217" s="120" t="b">
        <v>0</v>
      </c>
      <c r="G217" s="120" t="b">
        <v>0</v>
      </c>
      <c r="H217" s="120" t="b">
        <v>0</v>
      </c>
      <c r="I217" s="120" t="b">
        <v>0</v>
      </c>
      <c r="J217" s="120" t="b">
        <v>0</v>
      </c>
      <c r="K217" s="120" t="b">
        <v>0</v>
      </c>
      <c r="L217" s="120" t="b">
        <v>0</v>
      </c>
      <c r="M217" s="120" t="b">
        <v>0</v>
      </c>
    </row>
    <row r="218" spans="1:34" x14ac:dyDescent="0.4">
      <c r="A218" s="120" t="s">
        <v>282</v>
      </c>
      <c r="B218" s="120" t="s">
        <v>963</v>
      </c>
      <c r="C218" s="120">
        <v>471025</v>
      </c>
      <c r="D218" s="120" t="b">
        <v>1</v>
      </c>
      <c r="E218" s="120" t="b">
        <v>0</v>
      </c>
      <c r="F218" s="120" t="b">
        <v>1</v>
      </c>
      <c r="G218" s="120" t="b">
        <v>1</v>
      </c>
      <c r="H218" s="120" t="b">
        <v>0</v>
      </c>
      <c r="I218" s="120" t="b">
        <v>0</v>
      </c>
      <c r="J218" s="120" t="b">
        <v>0</v>
      </c>
      <c r="K218" s="120" t="b">
        <v>1</v>
      </c>
      <c r="L218" s="120" t="b">
        <v>0</v>
      </c>
      <c r="M218" s="120" t="b">
        <v>1</v>
      </c>
      <c r="N218" s="120" t="s">
        <v>1212</v>
      </c>
      <c r="O218" s="120" t="s">
        <v>198</v>
      </c>
      <c r="P218" s="120" t="s">
        <v>1918</v>
      </c>
      <c r="Q218" s="120" t="s">
        <v>199</v>
      </c>
      <c r="R218" s="120" t="s">
        <v>1213</v>
      </c>
      <c r="S218" s="120" t="s">
        <v>312</v>
      </c>
      <c r="T218" s="120" t="s">
        <v>1215</v>
      </c>
      <c r="U218" s="120" t="s">
        <v>291</v>
      </c>
      <c r="V218" s="120" t="s">
        <v>1216</v>
      </c>
      <c r="W218" s="120" t="s">
        <v>408</v>
      </c>
      <c r="X218" s="120" t="s">
        <v>1217</v>
      </c>
      <c r="Y218" s="120" t="s">
        <v>439</v>
      </c>
      <c r="Z218" s="120" t="s">
        <v>1218</v>
      </c>
      <c r="AA218" s="120" t="s">
        <v>476</v>
      </c>
      <c r="AB218" s="120" t="s">
        <v>1219</v>
      </c>
      <c r="AC218" s="120" t="s">
        <v>441</v>
      </c>
      <c r="AD218" s="120" t="s">
        <v>1220</v>
      </c>
      <c r="AE218" s="120" t="s">
        <v>486</v>
      </c>
      <c r="AF218" s="120" t="s">
        <v>1221</v>
      </c>
      <c r="AG218" s="120" t="s">
        <v>473</v>
      </c>
      <c r="AH218" s="120" t="s">
        <v>1222</v>
      </c>
    </row>
    <row r="219" spans="1:34" x14ac:dyDescent="0.4">
      <c r="A219" s="120" t="s">
        <v>283</v>
      </c>
      <c r="B219" s="120" t="s">
        <v>963</v>
      </c>
      <c r="C219" s="120">
        <v>470784</v>
      </c>
      <c r="D219" s="120" t="b">
        <v>1</v>
      </c>
      <c r="E219" s="120" t="b">
        <v>1</v>
      </c>
      <c r="F219" s="120" t="b">
        <v>0</v>
      </c>
      <c r="G219" s="120" t="b">
        <v>0</v>
      </c>
      <c r="H219" s="120" t="b">
        <v>0</v>
      </c>
      <c r="I219" s="120" t="b">
        <v>0</v>
      </c>
      <c r="J219" s="120" t="b">
        <v>1</v>
      </c>
      <c r="K219" s="120" t="b">
        <v>0</v>
      </c>
      <c r="L219" s="120" t="b">
        <v>0</v>
      </c>
      <c r="M219" s="120" t="b">
        <v>0</v>
      </c>
      <c r="N219" s="120" t="s">
        <v>842</v>
      </c>
      <c r="O219" s="120" t="s">
        <v>284</v>
      </c>
      <c r="P219" s="120" t="s">
        <v>1137</v>
      </c>
      <c r="Q219" s="120" t="s">
        <v>362</v>
      </c>
      <c r="R219" s="120" t="s">
        <v>1919</v>
      </c>
      <c r="S219" s="120" t="s">
        <v>402</v>
      </c>
      <c r="T219" s="120" t="s">
        <v>1920</v>
      </c>
      <c r="U219" s="120" t="s">
        <v>436</v>
      </c>
      <c r="V219" s="120" t="s">
        <v>1921</v>
      </c>
      <c r="W219" s="120" t="s">
        <v>455</v>
      </c>
      <c r="X219" s="120" t="s">
        <v>1922</v>
      </c>
      <c r="Y219" s="120" t="s">
        <v>414</v>
      </c>
      <c r="Z219" s="120" t="s">
        <v>1923</v>
      </c>
      <c r="AA219" s="120" t="s">
        <v>429</v>
      </c>
      <c r="AB219" s="120" t="s">
        <v>1687</v>
      </c>
    </row>
    <row r="220" spans="1:34" x14ac:dyDescent="0.4">
      <c r="A220" s="120" t="s">
        <v>285</v>
      </c>
      <c r="B220" s="120" t="s">
        <v>928</v>
      </c>
      <c r="C220" s="120">
        <v>469833</v>
      </c>
      <c r="D220" s="120" t="b">
        <v>1</v>
      </c>
      <c r="E220" s="120" t="b">
        <v>0</v>
      </c>
      <c r="F220" s="120" t="b">
        <v>1</v>
      </c>
      <c r="G220" s="120" t="b">
        <v>0</v>
      </c>
      <c r="H220" s="120" t="b">
        <v>0</v>
      </c>
      <c r="I220" s="120" t="b">
        <v>0</v>
      </c>
      <c r="J220" s="120" t="b">
        <v>0</v>
      </c>
      <c r="K220" s="120" t="b">
        <v>1</v>
      </c>
      <c r="L220" s="120" t="b">
        <v>0</v>
      </c>
      <c r="M220" s="120" t="b">
        <v>1</v>
      </c>
      <c r="N220" s="120" t="s">
        <v>842</v>
      </c>
      <c r="O220" s="120" t="s">
        <v>202</v>
      </c>
      <c r="P220" s="120" t="s">
        <v>1422</v>
      </c>
      <c r="Q220" s="120" t="s">
        <v>363</v>
      </c>
      <c r="R220" s="120" t="s">
        <v>1924</v>
      </c>
      <c r="S220" s="120" t="s">
        <v>1925</v>
      </c>
      <c r="T220" s="120" t="s">
        <v>1926</v>
      </c>
      <c r="U220" s="120" t="s">
        <v>437</v>
      </c>
      <c r="V220" s="120" t="s">
        <v>1927</v>
      </c>
      <c r="W220" s="120" t="s">
        <v>456</v>
      </c>
      <c r="X220" s="120" t="s">
        <v>1928</v>
      </c>
      <c r="Y220" s="120" t="s">
        <v>472</v>
      </c>
      <c r="Z220" s="120" t="s">
        <v>1929</v>
      </c>
      <c r="AA220" s="120" t="s">
        <v>485</v>
      </c>
      <c r="AB220" s="120" t="s">
        <v>1930</v>
      </c>
    </row>
    <row r="221" spans="1:34" x14ac:dyDescent="0.4">
      <c r="A221" s="120" t="s">
        <v>1931</v>
      </c>
      <c r="B221" s="120" t="s">
        <v>963</v>
      </c>
      <c r="C221" s="120">
        <v>468032</v>
      </c>
      <c r="D221" s="120" t="b">
        <v>1</v>
      </c>
      <c r="E221" s="120" t="b">
        <v>1</v>
      </c>
      <c r="F221" s="120" t="b">
        <v>0</v>
      </c>
      <c r="G221" s="120" t="b">
        <v>0</v>
      </c>
      <c r="H221" s="120" t="b">
        <v>0</v>
      </c>
      <c r="I221" s="120" t="b">
        <v>0</v>
      </c>
      <c r="J221" s="120" t="b">
        <v>0</v>
      </c>
      <c r="K221" s="120" t="b">
        <v>0</v>
      </c>
      <c r="L221" s="120" t="b">
        <v>0</v>
      </c>
      <c r="M221" s="120" t="b">
        <v>1</v>
      </c>
      <c r="N221" s="120" t="s">
        <v>1932</v>
      </c>
      <c r="O221" s="120" t="s">
        <v>1933</v>
      </c>
      <c r="P221" s="120" t="s">
        <v>1934</v>
      </c>
    </row>
    <row r="222" spans="1:34" x14ac:dyDescent="0.4">
      <c r="A222" s="120" t="s">
        <v>1935</v>
      </c>
      <c r="B222" s="120" t="s">
        <v>1727</v>
      </c>
      <c r="C222" s="120">
        <v>464621</v>
      </c>
      <c r="D222" s="120" t="b">
        <v>0</v>
      </c>
      <c r="E222" s="120" t="b">
        <v>0</v>
      </c>
      <c r="F222" s="120" t="b">
        <v>0</v>
      </c>
      <c r="G222" s="120" t="b">
        <v>0</v>
      </c>
      <c r="H222" s="120" t="b">
        <v>0</v>
      </c>
      <c r="I222" s="120" t="b">
        <v>0</v>
      </c>
      <c r="J222" s="120" t="b">
        <v>0</v>
      </c>
      <c r="K222" s="120" t="b">
        <v>0</v>
      </c>
      <c r="L222" s="120" t="b">
        <v>0</v>
      </c>
      <c r="M222" s="120" t="b">
        <v>0</v>
      </c>
    </row>
    <row r="223" spans="1:34" x14ac:dyDescent="0.4">
      <c r="A223" s="120" t="s">
        <v>1936</v>
      </c>
      <c r="B223" s="120" t="s">
        <v>919</v>
      </c>
      <c r="C223" s="120">
        <v>461503</v>
      </c>
      <c r="D223" s="120" t="b">
        <v>0</v>
      </c>
      <c r="E223" s="120" t="b">
        <v>0</v>
      </c>
      <c r="F223" s="120" t="b">
        <v>0</v>
      </c>
      <c r="G223" s="120" t="b">
        <v>0</v>
      </c>
      <c r="H223" s="120" t="b">
        <v>0</v>
      </c>
      <c r="I223" s="120" t="b">
        <v>0</v>
      </c>
      <c r="J223" s="120" t="b">
        <v>0</v>
      </c>
      <c r="K223" s="120" t="b">
        <v>0</v>
      </c>
      <c r="L223" s="120" t="b">
        <v>0</v>
      </c>
      <c r="M223" s="120" t="b">
        <v>0</v>
      </c>
    </row>
    <row r="224" spans="1:34" x14ac:dyDescent="0.4">
      <c r="A224" s="120" t="s">
        <v>1937</v>
      </c>
      <c r="B224" s="120" t="s">
        <v>928</v>
      </c>
      <c r="C224" s="120">
        <v>460066</v>
      </c>
      <c r="D224" s="120" t="b">
        <v>1</v>
      </c>
      <c r="E224" s="120" t="b">
        <v>1</v>
      </c>
      <c r="F224" s="120" t="b">
        <v>0</v>
      </c>
      <c r="G224" s="120" t="b">
        <v>0</v>
      </c>
      <c r="H224" s="120" t="b">
        <v>0</v>
      </c>
      <c r="I224" s="120" t="b">
        <v>0</v>
      </c>
      <c r="J224" s="120" t="b">
        <v>0</v>
      </c>
      <c r="K224" s="120" t="b">
        <v>0</v>
      </c>
      <c r="L224" s="120" t="b">
        <v>0</v>
      </c>
      <c r="M224" s="120" t="b">
        <v>0</v>
      </c>
    </row>
    <row r="225" spans="1:34" x14ac:dyDescent="0.4">
      <c r="A225" s="120" t="s">
        <v>286</v>
      </c>
      <c r="B225" s="120" t="s">
        <v>1278</v>
      </c>
      <c r="C225" s="120">
        <v>458235</v>
      </c>
      <c r="D225" s="120" t="b">
        <v>1</v>
      </c>
      <c r="E225" s="120" t="b">
        <v>0</v>
      </c>
      <c r="F225" s="120" t="b">
        <v>1</v>
      </c>
      <c r="G225" s="120" t="b">
        <v>0</v>
      </c>
      <c r="H225" s="120" t="b">
        <v>0</v>
      </c>
      <c r="I225" s="120" t="b">
        <v>0</v>
      </c>
      <c r="J225" s="120" t="b">
        <v>0</v>
      </c>
      <c r="K225" s="120" t="b">
        <v>0</v>
      </c>
      <c r="L225" s="120" t="b">
        <v>0</v>
      </c>
      <c r="M225" s="120" t="b">
        <v>0</v>
      </c>
      <c r="N225" s="120" t="s">
        <v>1938</v>
      </c>
      <c r="O225" s="120" t="s">
        <v>287</v>
      </c>
      <c r="P225" s="120" t="s">
        <v>1939</v>
      </c>
      <c r="Q225" s="120" t="s">
        <v>364</v>
      </c>
      <c r="R225" s="120" t="s">
        <v>1940</v>
      </c>
      <c r="S225" s="120" t="s">
        <v>1941</v>
      </c>
      <c r="T225" s="120" t="s">
        <v>1942</v>
      </c>
    </row>
    <row r="226" spans="1:34" x14ac:dyDescent="0.4">
      <c r="A226" s="120" t="s">
        <v>1943</v>
      </c>
      <c r="B226" s="120" t="s">
        <v>872</v>
      </c>
      <c r="C226" s="120">
        <v>461641</v>
      </c>
      <c r="D226" s="120" t="b">
        <v>1</v>
      </c>
      <c r="E226" s="120" t="b">
        <v>1</v>
      </c>
      <c r="F226" s="120" t="b">
        <v>0</v>
      </c>
      <c r="G226" s="120" t="b">
        <v>0</v>
      </c>
      <c r="H226" s="120" t="b">
        <v>0</v>
      </c>
      <c r="I226" s="120" t="b">
        <v>0</v>
      </c>
      <c r="J226" s="120" t="b">
        <v>0</v>
      </c>
      <c r="K226" s="120" t="b">
        <v>1</v>
      </c>
      <c r="L226" s="120" t="b">
        <v>0</v>
      </c>
      <c r="M226" s="120" t="b">
        <v>0</v>
      </c>
      <c r="N226" s="120" t="s">
        <v>1944</v>
      </c>
      <c r="O226" s="120" t="s">
        <v>1945</v>
      </c>
      <c r="P226" s="120" t="s">
        <v>1946</v>
      </c>
    </row>
    <row r="227" spans="1:34" x14ac:dyDescent="0.4">
      <c r="A227" s="120" t="s">
        <v>403</v>
      </c>
      <c r="B227" s="120" t="s">
        <v>843</v>
      </c>
      <c r="C227" s="120">
        <v>457507</v>
      </c>
      <c r="D227" s="120" t="b">
        <v>1</v>
      </c>
      <c r="E227" s="120" t="b">
        <v>1</v>
      </c>
      <c r="F227" s="120" t="b">
        <v>0</v>
      </c>
      <c r="G227" s="120" t="b">
        <v>1</v>
      </c>
      <c r="H227" s="120" t="b">
        <v>0</v>
      </c>
      <c r="I227" s="120" t="b">
        <v>0</v>
      </c>
      <c r="J227" s="120" t="b">
        <v>0</v>
      </c>
      <c r="K227" s="120" t="b">
        <v>0</v>
      </c>
      <c r="L227" s="120" t="b">
        <v>0</v>
      </c>
      <c r="M227" s="120" t="b">
        <v>1</v>
      </c>
      <c r="N227" s="120" t="s">
        <v>1947</v>
      </c>
      <c r="O227" s="120" t="s">
        <v>1948</v>
      </c>
      <c r="P227" s="120" t="s">
        <v>1949</v>
      </c>
      <c r="Q227" s="120" t="s">
        <v>1950</v>
      </c>
      <c r="R227" s="120" t="s">
        <v>1951</v>
      </c>
      <c r="S227" s="120" t="s">
        <v>404</v>
      </c>
      <c r="T227" s="120" t="s">
        <v>1952</v>
      </c>
      <c r="U227" s="120" t="s">
        <v>438</v>
      </c>
      <c r="V227" s="120" t="s">
        <v>1953</v>
      </c>
    </row>
    <row r="228" spans="1:34" x14ac:dyDescent="0.4">
      <c r="A228" s="120" t="s">
        <v>1954</v>
      </c>
      <c r="B228" s="120" t="s">
        <v>928</v>
      </c>
      <c r="C228" s="120">
        <v>455668</v>
      </c>
      <c r="D228" s="120" t="b">
        <v>1</v>
      </c>
      <c r="E228" s="120" t="b">
        <v>1</v>
      </c>
      <c r="F228" s="120" t="b">
        <v>1</v>
      </c>
      <c r="G228" s="120" t="b">
        <v>0</v>
      </c>
      <c r="H228" s="120" t="b">
        <v>0</v>
      </c>
      <c r="I228" s="120" t="b">
        <v>0</v>
      </c>
      <c r="J228" s="120" t="b">
        <v>0</v>
      </c>
      <c r="K228" s="120" t="b">
        <v>0</v>
      </c>
      <c r="L228" s="120" t="b">
        <v>0</v>
      </c>
      <c r="M228" s="120" t="b">
        <v>0</v>
      </c>
    </row>
    <row r="229" spans="1:34" x14ac:dyDescent="0.4">
      <c r="A229" s="120" t="s">
        <v>1955</v>
      </c>
      <c r="B229" s="120" t="s">
        <v>963</v>
      </c>
      <c r="C229" s="120">
        <v>455791</v>
      </c>
      <c r="D229" s="120" t="b">
        <v>0</v>
      </c>
      <c r="E229" s="120" t="b">
        <v>0</v>
      </c>
      <c r="F229" s="120" t="b">
        <v>1</v>
      </c>
      <c r="G229" s="120" t="b">
        <v>0</v>
      </c>
      <c r="H229" s="120" t="b">
        <v>0</v>
      </c>
      <c r="I229" s="120" t="b">
        <v>0</v>
      </c>
      <c r="J229" s="120" t="b">
        <v>0</v>
      </c>
      <c r="K229" s="120" t="b">
        <v>0</v>
      </c>
      <c r="L229" s="120" t="b">
        <v>0</v>
      </c>
      <c r="M229" s="120" t="b">
        <v>0</v>
      </c>
    </row>
    <row r="230" spans="1:34" x14ac:dyDescent="0.4">
      <c r="A230" s="120" t="s">
        <v>365</v>
      </c>
      <c r="B230" s="120" t="s">
        <v>928</v>
      </c>
      <c r="C230" s="120">
        <v>455299</v>
      </c>
      <c r="D230" s="120" t="b">
        <v>1</v>
      </c>
      <c r="E230" s="120" t="b">
        <v>1</v>
      </c>
      <c r="F230" s="120" t="b">
        <v>0</v>
      </c>
      <c r="G230" s="120" t="b">
        <v>0</v>
      </c>
      <c r="H230" s="120" t="b">
        <v>0</v>
      </c>
      <c r="I230" s="120" t="b">
        <v>0</v>
      </c>
      <c r="J230" s="120" t="b">
        <v>0</v>
      </c>
      <c r="K230" s="120" t="b">
        <v>1</v>
      </c>
      <c r="L230" s="120" t="b">
        <v>0</v>
      </c>
      <c r="M230" s="120" t="b">
        <v>0</v>
      </c>
      <c r="N230" s="120" t="s">
        <v>874</v>
      </c>
      <c r="O230" s="120" t="s">
        <v>1956</v>
      </c>
      <c r="P230" s="120" t="s">
        <v>1957</v>
      </c>
      <c r="Q230" s="120" t="s">
        <v>366</v>
      </c>
      <c r="R230" s="120" t="s">
        <v>1958</v>
      </c>
    </row>
    <row r="231" spans="1:34" x14ac:dyDescent="0.4">
      <c r="A231" s="120" t="s">
        <v>456</v>
      </c>
      <c r="B231" s="120" t="s">
        <v>919</v>
      </c>
      <c r="C231" s="120">
        <v>453113</v>
      </c>
      <c r="D231" s="120" t="b">
        <v>1</v>
      </c>
      <c r="E231" s="120" t="b">
        <v>0</v>
      </c>
      <c r="F231" s="120" t="b">
        <v>0</v>
      </c>
      <c r="G231" s="120" t="b">
        <v>0</v>
      </c>
      <c r="H231" s="120" t="b">
        <v>0</v>
      </c>
      <c r="I231" s="120" t="b">
        <v>0</v>
      </c>
      <c r="J231" s="120" t="b">
        <v>0</v>
      </c>
      <c r="K231" s="120" t="b">
        <v>0</v>
      </c>
      <c r="L231" s="120" t="b">
        <v>0</v>
      </c>
      <c r="M231" s="120" t="b">
        <v>1</v>
      </c>
    </row>
    <row r="232" spans="1:34" x14ac:dyDescent="0.4">
      <c r="A232" s="120" t="s">
        <v>405</v>
      </c>
      <c r="B232" s="120" t="s">
        <v>963</v>
      </c>
      <c r="C232" s="120">
        <v>452047</v>
      </c>
      <c r="D232" s="120" t="b">
        <v>1</v>
      </c>
      <c r="E232" s="120" t="b">
        <v>1</v>
      </c>
      <c r="F232" s="120" t="b">
        <v>0</v>
      </c>
      <c r="G232" s="120" t="b">
        <v>0</v>
      </c>
      <c r="H232" s="120" t="b">
        <v>0</v>
      </c>
      <c r="I232" s="120" t="b">
        <v>0</v>
      </c>
      <c r="J232" s="120" t="b">
        <v>1</v>
      </c>
      <c r="K232" s="120" t="b">
        <v>0</v>
      </c>
      <c r="L232" s="120" t="b">
        <v>0</v>
      </c>
      <c r="M232" s="120" t="b">
        <v>0</v>
      </c>
      <c r="N232" s="120" t="s">
        <v>405</v>
      </c>
      <c r="O232" s="120" t="s">
        <v>1959</v>
      </c>
      <c r="P232" s="120" t="s">
        <v>1960</v>
      </c>
      <c r="Q232" s="120" t="s">
        <v>1961</v>
      </c>
      <c r="R232" s="120" t="s">
        <v>1962</v>
      </c>
      <c r="S232" s="120" t="s">
        <v>406</v>
      </c>
      <c r="T232" s="120" t="s">
        <v>1963</v>
      </c>
      <c r="U232" s="120" t="s">
        <v>284</v>
      </c>
      <c r="V232" s="120" t="s">
        <v>1137</v>
      </c>
      <c r="W232" s="120" t="s">
        <v>1377</v>
      </c>
      <c r="X232" s="120" t="s">
        <v>1378</v>
      </c>
    </row>
    <row r="233" spans="1:34" x14ac:dyDescent="0.4">
      <c r="A233" s="120" t="s">
        <v>288</v>
      </c>
      <c r="B233" s="120" t="s">
        <v>963</v>
      </c>
      <c r="C233" s="120">
        <v>451169</v>
      </c>
      <c r="D233" s="120" t="b">
        <v>1</v>
      </c>
      <c r="E233" s="120" t="b">
        <v>0</v>
      </c>
      <c r="F233" s="120" t="b">
        <v>0</v>
      </c>
      <c r="G233" s="120" t="b">
        <v>0</v>
      </c>
      <c r="H233" s="120" t="b">
        <v>0</v>
      </c>
      <c r="I233" s="120" t="b">
        <v>0</v>
      </c>
      <c r="J233" s="120" t="b">
        <v>0</v>
      </c>
      <c r="K233" s="120" t="b">
        <v>0</v>
      </c>
      <c r="L233" s="120" t="b">
        <v>0</v>
      </c>
      <c r="M233" s="120" t="b">
        <v>1</v>
      </c>
      <c r="N233" s="120" t="s">
        <v>1964</v>
      </c>
      <c r="O233" s="120" t="s">
        <v>187</v>
      </c>
      <c r="P233" s="120" t="s">
        <v>1363</v>
      </c>
      <c r="Q233" s="120" t="s">
        <v>329</v>
      </c>
      <c r="R233" s="120" t="s">
        <v>1597</v>
      </c>
      <c r="S233" s="120" t="s">
        <v>247</v>
      </c>
      <c r="T233" s="120" t="s">
        <v>1628</v>
      </c>
      <c r="U233" s="120" t="s">
        <v>250</v>
      </c>
      <c r="V233" s="120" t="s">
        <v>1076</v>
      </c>
      <c r="W233" s="120" t="s">
        <v>427</v>
      </c>
      <c r="X233" s="120" t="s">
        <v>1079</v>
      </c>
      <c r="Y233" s="120" t="s">
        <v>330</v>
      </c>
      <c r="Z233" s="120" t="s">
        <v>1075</v>
      </c>
      <c r="AA233" s="120" t="s">
        <v>461</v>
      </c>
      <c r="AB233" s="120" t="s">
        <v>1364</v>
      </c>
      <c r="AC233" s="120" t="s">
        <v>309</v>
      </c>
      <c r="AD233" s="120" t="s">
        <v>1077</v>
      </c>
    </row>
    <row r="234" spans="1:34" x14ac:dyDescent="0.4">
      <c r="A234" s="120" t="s">
        <v>289</v>
      </c>
      <c r="B234" s="120" t="s">
        <v>935</v>
      </c>
      <c r="C234" s="120">
        <v>451082</v>
      </c>
      <c r="D234" s="120" t="b">
        <v>0</v>
      </c>
      <c r="E234" s="120" t="b">
        <v>1</v>
      </c>
      <c r="F234" s="120" t="b">
        <v>1</v>
      </c>
      <c r="G234" s="120" t="b">
        <v>0</v>
      </c>
      <c r="H234" s="120" t="b">
        <v>0</v>
      </c>
      <c r="I234" s="120" t="b">
        <v>0</v>
      </c>
      <c r="J234" s="120" t="b">
        <v>0</v>
      </c>
      <c r="K234" s="120" t="b">
        <v>0</v>
      </c>
      <c r="L234" s="120" t="b">
        <v>0</v>
      </c>
      <c r="M234" s="120" t="b">
        <v>0</v>
      </c>
      <c r="N234" s="120" t="s">
        <v>1965</v>
      </c>
      <c r="O234" s="120" t="s">
        <v>290</v>
      </c>
      <c r="P234" s="120" t="s">
        <v>1966</v>
      </c>
      <c r="Q234" s="120" t="s">
        <v>367</v>
      </c>
      <c r="R234" s="120" t="s">
        <v>1967</v>
      </c>
      <c r="S234" s="120" t="s">
        <v>407</v>
      </c>
      <c r="T234" s="120" t="s">
        <v>1968</v>
      </c>
      <c r="U234" s="120" t="s">
        <v>1969</v>
      </c>
      <c r="V234" s="120" t="s">
        <v>1970</v>
      </c>
      <c r="W234" s="120" t="s">
        <v>457</v>
      </c>
      <c r="X234" s="120" t="s">
        <v>1971</v>
      </c>
    </row>
    <row r="235" spans="1:34" x14ac:dyDescent="0.4">
      <c r="A235" s="120" t="s">
        <v>1972</v>
      </c>
      <c r="B235" s="120" t="s">
        <v>852</v>
      </c>
      <c r="C235" s="120">
        <v>449241</v>
      </c>
      <c r="D235" s="120" t="b">
        <v>1</v>
      </c>
      <c r="E235" s="120" t="b">
        <v>1</v>
      </c>
      <c r="F235" s="120" t="b">
        <v>1</v>
      </c>
      <c r="G235" s="120" t="b">
        <v>0</v>
      </c>
      <c r="H235" s="120" t="b">
        <v>0</v>
      </c>
      <c r="I235" s="120" t="b">
        <v>0</v>
      </c>
      <c r="J235" s="120" t="b">
        <v>0</v>
      </c>
      <c r="K235" s="120" t="b">
        <v>0</v>
      </c>
      <c r="L235" s="120" t="b">
        <v>0</v>
      </c>
      <c r="M235" s="120" t="b">
        <v>1</v>
      </c>
      <c r="N235" s="120" t="s">
        <v>874</v>
      </c>
      <c r="O235" s="120" t="s">
        <v>1973</v>
      </c>
      <c r="P235" s="120" t="s">
        <v>1974</v>
      </c>
      <c r="Q235" s="120" t="s">
        <v>1975</v>
      </c>
      <c r="R235" s="120" t="s">
        <v>1976</v>
      </c>
    </row>
    <row r="236" spans="1:34" x14ac:dyDescent="0.4">
      <c r="A236" s="120" t="s">
        <v>291</v>
      </c>
      <c r="B236" s="120" t="s">
        <v>963</v>
      </c>
      <c r="C236" s="120">
        <v>448590</v>
      </c>
      <c r="D236" s="120" t="b">
        <v>1</v>
      </c>
      <c r="E236" s="120" t="b">
        <v>0</v>
      </c>
      <c r="F236" s="120" t="b">
        <v>0</v>
      </c>
      <c r="G236" s="120" t="b">
        <v>0</v>
      </c>
      <c r="H236" s="120" t="b">
        <v>0</v>
      </c>
      <c r="I236" s="120" t="b">
        <v>0</v>
      </c>
      <c r="J236" s="120" t="b">
        <v>0</v>
      </c>
      <c r="K236" s="120" t="b">
        <v>0</v>
      </c>
      <c r="L236" s="120" t="b">
        <v>0</v>
      </c>
      <c r="M236" s="120" t="b">
        <v>1</v>
      </c>
      <c r="N236" s="120" t="s">
        <v>1977</v>
      </c>
      <c r="O236" s="120" t="s">
        <v>198</v>
      </c>
      <c r="P236" s="120" t="s">
        <v>1918</v>
      </c>
      <c r="Q236" s="120" t="s">
        <v>312</v>
      </c>
      <c r="R236" s="120" t="s">
        <v>1215</v>
      </c>
      <c r="S236" s="120" t="s">
        <v>408</v>
      </c>
      <c r="T236" s="120" t="s">
        <v>1217</v>
      </c>
      <c r="U236" s="120" t="s">
        <v>439</v>
      </c>
      <c r="V236" s="120" t="s">
        <v>1218</v>
      </c>
      <c r="W236" s="120" t="s">
        <v>441</v>
      </c>
      <c r="X236" s="120" t="s">
        <v>1220</v>
      </c>
      <c r="Y236" s="120" t="s">
        <v>473</v>
      </c>
      <c r="Z236" s="120" t="s">
        <v>1222</v>
      </c>
      <c r="AA236" s="120" t="s">
        <v>486</v>
      </c>
      <c r="AB236" s="120" t="s">
        <v>1221</v>
      </c>
      <c r="AC236" s="120" t="s">
        <v>199</v>
      </c>
      <c r="AD236" s="120" t="s">
        <v>1213</v>
      </c>
      <c r="AE236" s="120" t="s">
        <v>282</v>
      </c>
      <c r="AF236" s="120" t="s">
        <v>1214</v>
      </c>
    </row>
    <row r="237" spans="1:34" x14ac:dyDescent="0.4">
      <c r="A237" s="120" t="s">
        <v>463</v>
      </c>
      <c r="B237" s="120" t="s">
        <v>924</v>
      </c>
      <c r="C237" s="120">
        <v>448643</v>
      </c>
      <c r="D237" s="120" t="b">
        <v>1</v>
      </c>
      <c r="E237" s="120" t="b">
        <v>1</v>
      </c>
      <c r="F237" s="120" t="b">
        <v>1</v>
      </c>
      <c r="G237" s="120" t="b">
        <v>0</v>
      </c>
      <c r="H237" s="120" t="b">
        <v>0</v>
      </c>
      <c r="I237" s="120" t="b">
        <v>0</v>
      </c>
      <c r="J237" s="120" t="b">
        <v>0</v>
      </c>
      <c r="K237" s="120" t="b">
        <v>0</v>
      </c>
      <c r="L237" s="120" t="b">
        <v>0</v>
      </c>
      <c r="M237" s="120" t="b">
        <v>1</v>
      </c>
    </row>
    <row r="238" spans="1:34" x14ac:dyDescent="0.4">
      <c r="A238" s="120" t="s">
        <v>292</v>
      </c>
      <c r="B238" s="120" t="s">
        <v>843</v>
      </c>
      <c r="C238" s="120">
        <v>449781</v>
      </c>
      <c r="D238" s="120" t="b">
        <v>1</v>
      </c>
      <c r="E238" s="120" t="b">
        <v>1</v>
      </c>
      <c r="F238" s="120" t="b">
        <v>0</v>
      </c>
      <c r="G238" s="120" t="b">
        <v>0</v>
      </c>
      <c r="H238" s="120" t="b">
        <v>1</v>
      </c>
      <c r="I238" s="120" t="b">
        <v>0</v>
      </c>
      <c r="J238" s="120" t="b">
        <v>0</v>
      </c>
      <c r="K238" s="120" t="b">
        <v>0</v>
      </c>
      <c r="L238" s="120" t="b">
        <v>0</v>
      </c>
      <c r="M238" s="120" t="b">
        <v>1</v>
      </c>
      <c r="N238" s="120" t="s">
        <v>1978</v>
      </c>
      <c r="O238" s="120" t="s">
        <v>293</v>
      </c>
      <c r="P238" s="120" t="s">
        <v>1979</v>
      </c>
      <c r="Q238" s="120" t="s">
        <v>1980</v>
      </c>
      <c r="R238" s="120" t="s">
        <v>1981</v>
      </c>
      <c r="S238" s="120" t="s">
        <v>1982</v>
      </c>
      <c r="T238" s="120" t="s">
        <v>1983</v>
      </c>
      <c r="U238" s="120" t="s">
        <v>1984</v>
      </c>
      <c r="V238" s="120" t="s">
        <v>1985</v>
      </c>
    </row>
    <row r="239" spans="1:34" x14ac:dyDescent="0.4">
      <c r="A239" s="120" t="s">
        <v>207</v>
      </c>
      <c r="B239" s="120" t="s">
        <v>928</v>
      </c>
      <c r="C239" s="120">
        <v>440913</v>
      </c>
      <c r="D239" s="120" t="b">
        <v>0</v>
      </c>
      <c r="E239" s="120" t="b">
        <v>0</v>
      </c>
      <c r="F239" s="120" t="b">
        <v>0</v>
      </c>
      <c r="G239" s="120" t="b">
        <v>0</v>
      </c>
      <c r="H239" s="120" t="b">
        <v>0</v>
      </c>
      <c r="I239" s="120" t="b">
        <v>0</v>
      </c>
      <c r="J239" s="120" t="b">
        <v>0</v>
      </c>
      <c r="K239" s="120" t="b">
        <v>1</v>
      </c>
      <c r="L239" s="120" t="b">
        <v>0</v>
      </c>
      <c r="M239" s="120" t="b">
        <v>0</v>
      </c>
      <c r="N239" s="120" t="s">
        <v>1285</v>
      </c>
      <c r="O239" s="120" t="s">
        <v>206</v>
      </c>
      <c r="P239" s="120" t="s">
        <v>1986</v>
      </c>
      <c r="Q239" s="120" t="s">
        <v>1987</v>
      </c>
      <c r="R239" s="120" t="s">
        <v>1988</v>
      </c>
    </row>
    <row r="240" spans="1:34" x14ac:dyDescent="0.4">
      <c r="A240" s="120" t="s">
        <v>368</v>
      </c>
      <c r="B240" s="120" t="s">
        <v>963</v>
      </c>
      <c r="C240" s="120">
        <v>440549</v>
      </c>
      <c r="D240" s="120" t="b">
        <v>0</v>
      </c>
      <c r="E240" s="120" t="b">
        <v>0</v>
      </c>
      <c r="F240" s="120" t="b">
        <v>0</v>
      </c>
      <c r="G240" s="120" t="b">
        <v>1</v>
      </c>
      <c r="H240" s="120" t="b">
        <v>0</v>
      </c>
      <c r="I240" s="120" t="b">
        <v>0</v>
      </c>
      <c r="J240" s="120" t="b">
        <v>0</v>
      </c>
      <c r="K240" s="120" t="b">
        <v>0</v>
      </c>
      <c r="L240" s="120" t="b">
        <v>0</v>
      </c>
      <c r="M240" s="120" t="b">
        <v>1</v>
      </c>
      <c r="N240" s="120" t="s">
        <v>1989</v>
      </c>
      <c r="O240" s="120" t="s">
        <v>1990</v>
      </c>
      <c r="P240" s="120" t="s">
        <v>1991</v>
      </c>
      <c r="Q240" s="120" t="s">
        <v>369</v>
      </c>
      <c r="R240" s="120" t="s">
        <v>1992</v>
      </c>
      <c r="S240" s="120" t="s">
        <v>409</v>
      </c>
      <c r="T240" s="120" t="s">
        <v>1993</v>
      </c>
      <c r="U240" s="120" t="s">
        <v>1994</v>
      </c>
      <c r="V240" s="120" t="s">
        <v>1995</v>
      </c>
      <c r="W240" s="120" t="s">
        <v>1996</v>
      </c>
      <c r="X240" s="120" t="s">
        <v>1997</v>
      </c>
      <c r="Y240" s="120" t="s">
        <v>1998</v>
      </c>
      <c r="Z240" s="120" t="s">
        <v>1999</v>
      </c>
      <c r="AA240" s="120" t="s">
        <v>446</v>
      </c>
      <c r="AB240" s="120" t="s">
        <v>1372</v>
      </c>
      <c r="AC240" s="120" t="s">
        <v>2000</v>
      </c>
      <c r="AD240" s="120" t="s">
        <v>2001</v>
      </c>
      <c r="AE240" s="120" t="s">
        <v>497</v>
      </c>
      <c r="AF240" s="120" t="s">
        <v>2002</v>
      </c>
      <c r="AG240" s="120" t="s">
        <v>501</v>
      </c>
      <c r="AH240" s="120" t="s">
        <v>2003</v>
      </c>
    </row>
    <row r="241" spans="1:34" x14ac:dyDescent="0.4">
      <c r="A241" s="120" t="s">
        <v>294</v>
      </c>
      <c r="B241" s="120" t="s">
        <v>963</v>
      </c>
      <c r="C241" s="120">
        <v>438216</v>
      </c>
      <c r="D241" s="120" t="b">
        <v>0</v>
      </c>
      <c r="E241" s="120" t="b">
        <v>1</v>
      </c>
      <c r="F241" s="120" t="b">
        <v>0</v>
      </c>
      <c r="G241" s="120" t="b">
        <v>0</v>
      </c>
      <c r="H241" s="120" t="b">
        <v>0</v>
      </c>
      <c r="I241" s="120" t="b">
        <v>0</v>
      </c>
      <c r="J241" s="120" t="b">
        <v>0</v>
      </c>
      <c r="K241" s="120" t="b">
        <v>1</v>
      </c>
      <c r="L241" s="120" t="b">
        <v>0</v>
      </c>
      <c r="M241" s="120" t="b">
        <v>1</v>
      </c>
      <c r="N241" s="120" t="s">
        <v>2004</v>
      </c>
      <c r="O241" s="120" t="s">
        <v>176</v>
      </c>
      <c r="P241" s="120" t="s">
        <v>972</v>
      </c>
      <c r="Q241" s="120" t="s">
        <v>2005</v>
      </c>
      <c r="R241" s="120" t="s">
        <v>2006</v>
      </c>
      <c r="S241" s="120" t="s">
        <v>2007</v>
      </c>
      <c r="T241" s="120" t="s">
        <v>2008</v>
      </c>
      <c r="U241" s="120" t="s">
        <v>440</v>
      </c>
      <c r="V241" s="120" t="s">
        <v>2009</v>
      </c>
      <c r="W241" s="120" t="s">
        <v>394</v>
      </c>
      <c r="X241" s="120" t="s">
        <v>1708</v>
      </c>
      <c r="Y241" s="120" t="s">
        <v>474</v>
      </c>
      <c r="Z241" s="120" t="s">
        <v>2010</v>
      </c>
      <c r="AA241" s="120" t="s">
        <v>212</v>
      </c>
      <c r="AB241" s="120" t="s">
        <v>1242</v>
      </c>
      <c r="AC241" s="120" t="s">
        <v>354</v>
      </c>
      <c r="AD241" s="120" t="s">
        <v>1828</v>
      </c>
      <c r="AE241" s="120" t="s">
        <v>498</v>
      </c>
      <c r="AF241" s="120" t="s">
        <v>2011</v>
      </c>
      <c r="AG241" s="120" t="s">
        <v>502</v>
      </c>
      <c r="AH241" s="120" t="s">
        <v>2012</v>
      </c>
    </row>
    <row r="242" spans="1:34" x14ac:dyDescent="0.4">
      <c r="A242" s="120" t="s">
        <v>2013</v>
      </c>
      <c r="B242" s="120" t="s">
        <v>852</v>
      </c>
      <c r="C242" s="120">
        <v>433760</v>
      </c>
      <c r="D242" s="120" t="b">
        <v>1</v>
      </c>
      <c r="E242" s="120" t="b">
        <v>1</v>
      </c>
      <c r="F242" s="120" t="b">
        <v>0</v>
      </c>
      <c r="G242" s="120" t="b">
        <v>0</v>
      </c>
      <c r="H242" s="120" t="b">
        <v>0</v>
      </c>
      <c r="I242" s="120" t="b">
        <v>0</v>
      </c>
      <c r="J242" s="120" t="b">
        <v>0</v>
      </c>
      <c r="K242" s="120" t="b">
        <v>0</v>
      </c>
      <c r="L242" s="120" t="b">
        <v>0</v>
      </c>
      <c r="M242" s="120" t="b">
        <v>1</v>
      </c>
      <c r="N242" s="120" t="s">
        <v>2014</v>
      </c>
      <c r="O242" s="120" t="s">
        <v>2015</v>
      </c>
      <c r="P242" s="120" t="s">
        <v>2016</v>
      </c>
      <c r="Q242" s="120" t="s">
        <v>2017</v>
      </c>
      <c r="R242" s="120" t="s">
        <v>2018</v>
      </c>
    </row>
    <row r="243" spans="1:34" x14ac:dyDescent="0.4">
      <c r="A243" s="120" t="s">
        <v>2019</v>
      </c>
      <c r="B243" s="120" t="s">
        <v>935</v>
      </c>
      <c r="C243" s="120">
        <v>435025</v>
      </c>
      <c r="D243" s="120" t="b">
        <v>0</v>
      </c>
      <c r="E243" s="120" t="b">
        <v>0</v>
      </c>
      <c r="F243" s="120" t="b">
        <v>0</v>
      </c>
      <c r="G243" s="120" t="b">
        <v>0</v>
      </c>
      <c r="H243" s="120" t="b">
        <v>0</v>
      </c>
      <c r="I243" s="120" t="b">
        <v>0</v>
      </c>
      <c r="J243" s="120" t="b">
        <v>1</v>
      </c>
      <c r="K243" s="120" t="b">
        <v>1</v>
      </c>
      <c r="L243" s="120" t="b">
        <v>0</v>
      </c>
      <c r="M243" s="120" t="b">
        <v>0</v>
      </c>
      <c r="N243" s="120" t="s">
        <v>1251</v>
      </c>
      <c r="O243" s="120" t="s">
        <v>2020</v>
      </c>
      <c r="P243" s="120" t="s">
        <v>2021</v>
      </c>
      <c r="Q243" s="120" t="s">
        <v>2022</v>
      </c>
      <c r="R243" s="120" t="s">
        <v>2023</v>
      </c>
      <c r="S243" s="120" t="s">
        <v>2024</v>
      </c>
      <c r="T243" s="120" t="s">
        <v>2025</v>
      </c>
      <c r="U243" s="120" t="s">
        <v>2026</v>
      </c>
      <c r="V243" s="120" t="s">
        <v>2027</v>
      </c>
      <c r="W243" s="120" t="s">
        <v>2028</v>
      </c>
      <c r="X243" s="120" t="s">
        <v>2029</v>
      </c>
      <c r="Y243" s="120" t="s">
        <v>2030</v>
      </c>
      <c r="Z243" s="120" t="s">
        <v>2031</v>
      </c>
      <c r="AA243" s="120" t="s">
        <v>2032</v>
      </c>
      <c r="AB243" s="120" t="s">
        <v>2033</v>
      </c>
    </row>
    <row r="244" spans="1:34" x14ac:dyDescent="0.4">
      <c r="A244" s="120" t="s">
        <v>262</v>
      </c>
      <c r="B244" s="120" t="s">
        <v>852</v>
      </c>
      <c r="C244" s="120">
        <v>429339</v>
      </c>
      <c r="D244" s="120" t="b">
        <v>0</v>
      </c>
      <c r="E244" s="120" t="b">
        <v>1</v>
      </c>
      <c r="F244" s="120" t="b">
        <v>0</v>
      </c>
      <c r="G244" s="120" t="b">
        <v>0</v>
      </c>
      <c r="H244" s="120" t="b">
        <v>0</v>
      </c>
      <c r="I244" s="120" t="b">
        <v>0</v>
      </c>
      <c r="J244" s="120" t="b">
        <v>0</v>
      </c>
      <c r="K244" s="120" t="b">
        <v>0</v>
      </c>
      <c r="L244" s="120" t="b">
        <v>0</v>
      </c>
      <c r="M244" s="120" t="b">
        <v>0</v>
      </c>
    </row>
    <row r="245" spans="1:34" x14ac:dyDescent="0.4">
      <c r="A245" s="120" t="s">
        <v>295</v>
      </c>
      <c r="B245" s="120" t="s">
        <v>928</v>
      </c>
      <c r="C245" s="120">
        <v>430958</v>
      </c>
      <c r="D245" s="120" t="b">
        <v>1</v>
      </c>
      <c r="E245" s="120" t="b">
        <v>0</v>
      </c>
      <c r="F245" s="120" t="b">
        <v>0</v>
      </c>
      <c r="G245" s="120" t="b">
        <v>0</v>
      </c>
      <c r="H245" s="120" t="b">
        <v>0</v>
      </c>
      <c r="I245" s="120" t="b">
        <v>0</v>
      </c>
      <c r="J245" s="120" t="b">
        <v>0</v>
      </c>
      <c r="K245" s="120" t="b">
        <v>1</v>
      </c>
      <c r="L245" s="120" t="b">
        <v>0</v>
      </c>
      <c r="M245" s="120" t="b">
        <v>1</v>
      </c>
      <c r="N245" s="120" t="s">
        <v>2034</v>
      </c>
      <c r="O245" s="120" t="s">
        <v>296</v>
      </c>
      <c r="P245" s="120" t="s">
        <v>2035</v>
      </c>
    </row>
    <row r="246" spans="1:34" x14ac:dyDescent="0.4">
      <c r="A246" s="120" t="s">
        <v>2036</v>
      </c>
      <c r="B246" s="120" t="s">
        <v>900</v>
      </c>
      <c r="C246" s="120">
        <v>427387</v>
      </c>
      <c r="D246" s="120" t="b">
        <v>1</v>
      </c>
      <c r="E246" s="120" t="b">
        <v>1</v>
      </c>
      <c r="F246" s="120" t="b">
        <v>0</v>
      </c>
      <c r="G246" s="120" t="b">
        <v>0</v>
      </c>
      <c r="H246" s="120" t="b">
        <v>1</v>
      </c>
      <c r="I246" s="120" t="b">
        <v>0</v>
      </c>
      <c r="J246" s="120" t="b">
        <v>0</v>
      </c>
      <c r="K246" s="120" t="b">
        <v>0</v>
      </c>
      <c r="L246" s="120" t="b">
        <v>0</v>
      </c>
      <c r="M246" s="120" t="b">
        <v>0</v>
      </c>
    </row>
    <row r="247" spans="1:34" x14ac:dyDescent="0.4">
      <c r="A247" s="120" t="s">
        <v>2037</v>
      </c>
      <c r="B247" s="120" t="s">
        <v>928</v>
      </c>
      <c r="C247" s="120">
        <v>423076</v>
      </c>
      <c r="D247" s="120" t="b">
        <v>1</v>
      </c>
      <c r="E247" s="120" t="b">
        <v>1</v>
      </c>
      <c r="F247" s="120" t="b">
        <v>0</v>
      </c>
      <c r="G247" s="120" t="b">
        <v>0</v>
      </c>
      <c r="H247" s="120" t="b">
        <v>0</v>
      </c>
      <c r="I247" s="120" t="b">
        <v>0</v>
      </c>
      <c r="J247" s="120" t="b">
        <v>0</v>
      </c>
      <c r="K247" s="120" t="b">
        <v>0</v>
      </c>
      <c r="L247" s="120" t="b">
        <v>0</v>
      </c>
      <c r="M247" s="120" t="b">
        <v>1</v>
      </c>
    </row>
    <row r="248" spans="1:34" x14ac:dyDescent="0.4">
      <c r="A248" s="120" t="s">
        <v>954</v>
      </c>
      <c r="B248" s="120" t="s">
        <v>935</v>
      </c>
      <c r="C248" s="120">
        <v>422569</v>
      </c>
      <c r="D248" s="120" t="b">
        <v>0</v>
      </c>
      <c r="E248" s="120" t="b">
        <v>1</v>
      </c>
      <c r="F248" s="120" t="b">
        <v>0</v>
      </c>
      <c r="G248" s="120" t="b">
        <v>0</v>
      </c>
      <c r="H248" s="120" t="b">
        <v>0</v>
      </c>
      <c r="I248" s="120" t="b">
        <v>0</v>
      </c>
      <c r="J248" s="120" t="b">
        <v>0</v>
      </c>
      <c r="K248" s="120" t="b">
        <v>1</v>
      </c>
      <c r="L248" s="120" t="b">
        <v>0</v>
      </c>
      <c r="M248" s="120" t="b">
        <v>1</v>
      </c>
      <c r="N248" s="120" t="s">
        <v>998</v>
      </c>
      <c r="O248" s="120" t="s">
        <v>937</v>
      </c>
      <c r="P248" s="120" t="s">
        <v>938</v>
      </c>
      <c r="Q248" s="120" t="s">
        <v>947</v>
      </c>
      <c r="R248" s="120" t="s">
        <v>948</v>
      </c>
      <c r="S248" s="120" t="s">
        <v>945</v>
      </c>
      <c r="T248" s="120" t="s">
        <v>946</v>
      </c>
      <c r="U248" s="120" t="s">
        <v>943</v>
      </c>
      <c r="V248" s="120" t="s">
        <v>944</v>
      </c>
      <c r="W248" s="120" t="s">
        <v>939</v>
      </c>
      <c r="X248" s="120" t="s">
        <v>940</v>
      </c>
      <c r="Y248" s="120" t="s">
        <v>445</v>
      </c>
      <c r="Z248" s="120" t="s">
        <v>1001</v>
      </c>
      <c r="AA248" s="120" t="s">
        <v>1004</v>
      </c>
      <c r="AB248" s="120" t="s">
        <v>1005</v>
      </c>
      <c r="AC248" s="120" t="s">
        <v>941</v>
      </c>
      <c r="AD248" s="120" t="s">
        <v>942</v>
      </c>
      <c r="AE248" s="120" t="s">
        <v>951</v>
      </c>
      <c r="AF248" s="120" t="s">
        <v>952</v>
      </c>
      <c r="AG248" s="120" t="s">
        <v>332</v>
      </c>
      <c r="AH248" s="120" t="s">
        <v>1006</v>
      </c>
    </row>
    <row r="249" spans="1:34" x14ac:dyDescent="0.4">
      <c r="A249" s="120" t="s">
        <v>297</v>
      </c>
      <c r="B249" s="120" t="s">
        <v>963</v>
      </c>
      <c r="C249" s="120">
        <v>419869</v>
      </c>
      <c r="D249" s="120" t="b">
        <v>1</v>
      </c>
      <c r="E249" s="120" t="b">
        <v>1</v>
      </c>
      <c r="F249" s="120" t="b">
        <v>1</v>
      </c>
      <c r="G249" s="120" t="b">
        <v>0</v>
      </c>
      <c r="H249" s="120" t="b">
        <v>1</v>
      </c>
      <c r="I249" s="120" t="b">
        <v>0</v>
      </c>
      <c r="J249" s="120" t="b">
        <v>0</v>
      </c>
      <c r="K249" s="120" t="b">
        <v>0</v>
      </c>
      <c r="L249" s="120" t="b">
        <v>0</v>
      </c>
      <c r="M249" s="120" t="b">
        <v>0</v>
      </c>
      <c r="N249" s="120" t="s">
        <v>2038</v>
      </c>
      <c r="O249" s="120" t="s">
        <v>298</v>
      </c>
      <c r="P249" s="120" t="s">
        <v>2039</v>
      </c>
      <c r="Q249" s="120" t="s">
        <v>2040</v>
      </c>
      <c r="R249" s="120" t="s">
        <v>2041</v>
      </c>
    </row>
    <row r="250" spans="1:34" x14ac:dyDescent="0.4">
      <c r="A250" s="120" t="s">
        <v>468</v>
      </c>
      <c r="B250" s="120" t="s">
        <v>963</v>
      </c>
      <c r="C250" s="120">
        <v>419115</v>
      </c>
      <c r="D250" s="120" t="b">
        <v>1</v>
      </c>
      <c r="E250" s="120" t="b">
        <v>1</v>
      </c>
      <c r="F250" s="120" t="b">
        <v>0</v>
      </c>
      <c r="G250" s="120" t="b">
        <v>0</v>
      </c>
      <c r="H250" s="120" t="b">
        <v>0</v>
      </c>
      <c r="I250" s="120" t="b">
        <v>0</v>
      </c>
      <c r="J250" s="120" t="b">
        <v>0</v>
      </c>
      <c r="K250" s="120" t="b">
        <v>0</v>
      </c>
      <c r="L250" s="120" t="b">
        <v>0</v>
      </c>
      <c r="M250" s="120" t="b">
        <v>1</v>
      </c>
      <c r="N250" s="120" t="s">
        <v>2042</v>
      </c>
      <c r="O250" s="120" t="s">
        <v>2043</v>
      </c>
      <c r="P250" s="120" t="s">
        <v>2044</v>
      </c>
    </row>
    <row r="251" spans="1:34" x14ac:dyDescent="0.4">
      <c r="A251" s="120" t="s">
        <v>299</v>
      </c>
      <c r="B251" s="120" t="s">
        <v>900</v>
      </c>
      <c r="C251" s="120">
        <v>416785</v>
      </c>
      <c r="D251" s="120" t="b">
        <v>1</v>
      </c>
      <c r="E251" s="120" t="b">
        <v>1</v>
      </c>
      <c r="F251" s="120" t="b">
        <v>1</v>
      </c>
      <c r="G251" s="120" t="b">
        <v>0</v>
      </c>
      <c r="H251" s="120" t="b">
        <v>0</v>
      </c>
      <c r="I251" s="120" t="b">
        <v>0</v>
      </c>
      <c r="J251" s="120" t="b">
        <v>0</v>
      </c>
      <c r="K251" s="120" t="b">
        <v>0</v>
      </c>
      <c r="L251" s="120" t="b">
        <v>0</v>
      </c>
      <c r="M251" s="120" t="b">
        <v>1</v>
      </c>
      <c r="N251" s="120" t="s">
        <v>842</v>
      </c>
      <c r="O251" s="120" t="s">
        <v>300</v>
      </c>
      <c r="P251" s="120" t="s">
        <v>2045</v>
      </c>
      <c r="Q251" s="120" t="s">
        <v>2046</v>
      </c>
      <c r="R251" s="120" t="s">
        <v>2047</v>
      </c>
    </row>
    <row r="252" spans="1:34" x14ac:dyDescent="0.4">
      <c r="A252" s="120" t="s">
        <v>2048</v>
      </c>
      <c r="B252" s="120" t="s">
        <v>900</v>
      </c>
      <c r="C252" s="120">
        <v>414878</v>
      </c>
      <c r="D252" s="120" t="b">
        <v>1</v>
      </c>
      <c r="E252" s="120" t="b">
        <v>0</v>
      </c>
      <c r="F252" s="120" t="b">
        <v>1</v>
      </c>
      <c r="G252" s="120" t="b">
        <v>0</v>
      </c>
      <c r="H252" s="120" t="b">
        <v>0</v>
      </c>
      <c r="I252" s="120" t="b">
        <v>0</v>
      </c>
      <c r="J252" s="120" t="b">
        <v>0</v>
      </c>
      <c r="K252" s="120" t="b">
        <v>0</v>
      </c>
      <c r="L252" s="120" t="b">
        <v>0</v>
      </c>
      <c r="M252" s="120" t="b">
        <v>0</v>
      </c>
    </row>
    <row r="253" spans="1:34" x14ac:dyDescent="0.4">
      <c r="A253" s="120" t="s">
        <v>370</v>
      </c>
      <c r="B253" s="120" t="s">
        <v>963</v>
      </c>
      <c r="C253" s="120">
        <v>410975</v>
      </c>
      <c r="D253" s="120" t="b">
        <v>1</v>
      </c>
      <c r="E253" s="120" t="b">
        <v>0</v>
      </c>
      <c r="F253" s="120" t="b">
        <v>1</v>
      </c>
      <c r="G253" s="120" t="b">
        <v>0</v>
      </c>
      <c r="H253" s="120" t="b">
        <v>0</v>
      </c>
      <c r="I253" s="120" t="b">
        <v>0</v>
      </c>
      <c r="J253" s="120" t="b">
        <v>0</v>
      </c>
      <c r="K253" s="120" t="b">
        <v>0</v>
      </c>
      <c r="L253" s="120" t="b">
        <v>0</v>
      </c>
      <c r="M253" s="120" t="b">
        <v>1</v>
      </c>
      <c r="N253" s="120" t="s">
        <v>842</v>
      </c>
      <c r="O253" s="120" t="s">
        <v>2049</v>
      </c>
      <c r="P253" s="120" t="s">
        <v>2050</v>
      </c>
      <c r="Q253" s="120" t="s">
        <v>371</v>
      </c>
      <c r="R253" s="120" t="s">
        <v>1240</v>
      </c>
      <c r="S253" s="120" t="s">
        <v>236</v>
      </c>
      <c r="T253" s="120" t="s">
        <v>1362</v>
      </c>
      <c r="U253" s="120" t="s">
        <v>345</v>
      </c>
      <c r="V253" s="120" t="s">
        <v>1237</v>
      </c>
      <c r="W253" s="120" t="s">
        <v>387</v>
      </c>
      <c r="X253" s="120" t="s">
        <v>1238</v>
      </c>
      <c r="Y253" s="120" t="s">
        <v>235</v>
      </c>
      <c r="Z253" s="120" t="s">
        <v>1236</v>
      </c>
      <c r="AA253" s="120" t="s">
        <v>212</v>
      </c>
      <c r="AB253" s="120" t="s">
        <v>1242</v>
      </c>
      <c r="AC253" s="120" t="s">
        <v>480</v>
      </c>
      <c r="AD253" s="120" t="s">
        <v>995</v>
      </c>
      <c r="AE253" s="120" t="s">
        <v>499</v>
      </c>
      <c r="AF253" s="120" t="s">
        <v>2051</v>
      </c>
      <c r="AG253" s="120" t="s">
        <v>2052</v>
      </c>
      <c r="AH253" s="120" t="s">
        <v>2053</v>
      </c>
    </row>
    <row r="254" spans="1:34" x14ac:dyDescent="0.4">
      <c r="A254" s="120" t="s">
        <v>2054</v>
      </c>
      <c r="B254" s="120" t="s">
        <v>1334</v>
      </c>
      <c r="C254" s="120">
        <v>412295</v>
      </c>
      <c r="D254" s="120" t="b">
        <v>1</v>
      </c>
      <c r="E254" s="120" t="b">
        <v>1</v>
      </c>
      <c r="F254" s="120" t="b">
        <v>0</v>
      </c>
      <c r="G254" s="120" t="b">
        <v>0</v>
      </c>
      <c r="H254" s="120" t="b">
        <v>0</v>
      </c>
      <c r="I254" s="120" t="b">
        <v>0</v>
      </c>
      <c r="J254" s="120" t="b">
        <v>0</v>
      </c>
      <c r="K254" s="120" t="b">
        <v>1</v>
      </c>
      <c r="L254" s="120" t="b">
        <v>0</v>
      </c>
      <c r="M254" s="120" t="b">
        <v>0</v>
      </c>
    </row>
    <row r="255" spans="1:34" x14ac:dyDescent="0.4">
      <c r="A255" s="120" t="s">
        <v>2055</v>
      </c>
      <c r="B255" s="120" t="s">
        <v>928</v>
      </c>
      <c r="C255" s="120">
        <v>410707</v>
      </c>
      <c r="D255" s="120" t="b">
        <v>0</v>
      </c>
      <c r="E255" s="120" t="b">
        <v>0</v>
      </c>
      <c r="F255" s="120" t="b">
        <v>0</v>
      </c>
      <c r="G255" s="120" t="b">
        <v>0</v>
      </c>
      <c r="H255" s="120" t="b">
        <v>0</v>
      </c>
      <c r="I255" s="120" t="b">
        <v>0</v>
      </c>
      <c r="J255" s="120" t="b">
        <v>0</v>
      </c>
      <c r="K255" s="120" t="b">
        <v>0</v>
      </c>
      <c r="L255" s="120" t="b">
        <v>0</v>
      </c>
      <c r="M255" s="120" t="b">
        <v>0</v>
      </c>
    </row>
    <row r="256" spans="1:34" x14ac:dyDescent="0.4">
      <c r="A256" s="120" t="s">
        <v>2056</v>
      </c>
      <c r="B256" s="120" t="s">
        <v>900</v>
      </c>
      <c r="C256" s="120">
        <v>410824</v>
      </c>
      <c r="D256" s="120" t="b">
        <v>1</v>
      </c>
      <c r="E256" s="120" t="b">
        <v>1</v>
      </c>
      <c r="F256" s="120" t="b">
        <v>0</v>
      </c>
      <c r="G256" s="120" t="b">
        <v>0</v>
      </c>
      <c r="H256" s="120" t="b">
        <v>0</v>
      </c>
      <c r="I256" s="120" t="b">
        <v>0</v>
      </c>
      <c r="J256" s="120" t="b">
        <v>0</v>
      </c>
      <c r="K256" s="120" t="b">
        <v>1</v>
      </c>
      <c r="L256" s="120" t="b">
        <v>0</v>
      </c>
      <c r="M256" s="120" t="b">
        <v>0</v>
      </c>
    </row>
    <row r="257" spans="1:34" x14ac:dyDescent="0.4">
      <c r="A257" s="120" t="s">
        <v>301</v>
      </c>
      <c r="B257" s="120" t="s">
        <v>963</v>
      </c>
      <c r="C257" s="120">
        <v>410058</v>
      </c>
      <c r="D257" s="120" t="b">
        <v>0</v>
      </c>
      <c r="E257" s="120" t="b">
        <v>1</v>
      </c>
      <c r="F257" s="120" t="b">
        <v>1</v>
      </c>
      <c r="G257" s="120" t="b">
        <v>0</v>
      </c>
      <c r="H257" s="120" t="b">
        <v>0</v>
      </c>
      <c r="I257" s="120" t="b">
        <v>0</v>
      </c>
      <c r="J257" s="120" t="b">
        <v>0</v>
      </c>
      <c r="K257" s="120" t="b">
        <v>0</v>
      </c>
      <c r="L257" s="120" t="b">
        <v>0</v>
      </c>
      <c r="M257" s="120" t="b">
        <v>1</v>
      </c>
      <c r="N257" s="120" t="s">
        <v>2057</v>
      </c>
      <c r="O257" s="120" t="s">
        <v>302</v>
      </c>
      <c r="P257" s="120" t="s">
        <v>2058</v>
      </c>
      <c r="Q257" s="120" t="s">
        <v>372</v>
      </c>
      <c r="R257" s="120" t="s">
        <v>2059</v>
      </c>
      <c r="S257" s="120" t="s">
        <v>2060</v>
      </c>
      <c r="T257" s="120" t="s">
        <v>2061</v>
      </c>
    </row>
    <row r="258" spans="1:34" x14ac:dyDescent="0.4">
      <c r="A258" s="120" t="s">
        <v>373</v>
      </c>
      <c r="B258" s="120" t="s">
        <v>852</v>
      </c>
      <c r="C258" s="120">
        <v>410493</v>
      </c>
      <c r="D258" s="120" t="b">
        <v>1</v>
      </c>
      <c r="E258" s="120" t="b">
        <v>1</v>
      </c>
      <c r="F258" s="120" t="b">
        <v>0</v>
      </c>
      <c r="G258" s="120" t="b">
        <v>0</v>
      </c>
      <c r="H258" s="120" t="b">
        <v>0</v>
      </c>
      <c r="I258" s="120" t="b">
        <v>0</v>
      </c>
      <c r="J258" s="120" t="b">
        <v>0</v>
      </c>
      <c r="K258" s="120" t="b">
        <v>1</v>
      </c>
      <c r="L258" s="120" t="b">
        <v>0</v>
      </c>
      <c r="M258" s="120" t="b">
        <v>1</v>
      </c>
      <c r="N258" s="120" t="s">
        <v>2062</v>
      </c>
      <c r="O258" s="120" t="s">
        <v>1585</v>
      </c>
      <c r="P258" s="120" t="s">
        <v>1586</v>
      </c>
      <c r="Q258" s="120" t="s">
        <v>242</v>
      </c>
      <c r="R258" s="120" t="s">
        <v>1554</v>
      </c>
      <c r="S258" s="120" t="s">
        <v>243</v>
      </c>
      <c r="T258" s="120" t="s">
        <v>1584</v>
      </c>
    </row>
    <row r="259" spans="1:34" x14ac:dyDescent="0.4">
      <c r="A259" s="120" t="s">
        <v>303</v>
      </c>
      <c r="B259" s="120" t="s">
        <v>928</v>
      </c>
      <c r="C259" s="120">
        <v>407264</v>
      </c>
      <c r="D259" s="120" t="b">
        <v>1</v>
      </c>
      <c r="E259" s="120" t="b">
        <v>0</v>
      </c>
      <c r="F259" s="120" t="b">
        <v>0</v>
      </c>
      <c r="G259" s="120" t="b">
        <v>1</v>
      </c>
      <c r="H259" s="120" t="b">
        <v>0</v>
      </c>
      <c r="I259" s="120" t="b">
        <v>0</v>
      </c>
      <c r="J259" s="120" t="b">
        <v>0</v>
      </c>
      <c r="K259" s="120" t="b">
        <v>0</v>
      </c>
      <c r="L259" s="120" t="b">
        <v>0</v>
      </c>
      <c r="M259" s="120" t="b">
        <v>0</v>
      </c>
      <c r="N259" s="120" t="s">
        <v>2063</v>
      </c>
      <c r="O259" s="120" t="s">
        <v>304</v>
      </c>
      <c r="P259" s="120" t="s">
        <v>2064</v>
      </c>
      <c r="Q259" s="120" t="s">
        <v>374</v>
      </c>
      <c r="R259" s="120" t="s">
        <v>2065</v>
      </c>
    </row>
    <row r="260" spans="1:34" x14ac:dyDescent="0.4">
      <c r="A260" s="120" t="s">
        <v>2066</v>
      </c>
      <c r="B260" s="120" t="s">
        <v>963</v>
      </c>
      <c r="C260" s="120">
        <v>408166</v>
      </c>
      <c r="D260" s="120" t="b">
        <v>0</v>
      </c>
      <c r="E260" s="120" t="b">
        <v>0</v>
      </c>
      <c r="F260" s="120" t="b">
        <v>0</v>
      </c>
      <c r="G260" s="120" t="b">
        <v>0</v>
      </c>
      <c r="H260" s="120" t="b">
        <v>0</v>
      </c>
      <c r="I260" s="120" t="b">
        <v>0</v>
      </c>
      <c r="J260" s="120" t="b">
        <v>0</v>
      </c>
      <c r="K260" s="120" t="b">
        <v>0</v>
      </c>
      <c r="L260" s="120" t="b">
        <v>0</v>
      </c>
      <c r="M260" s="120" t="b">
        <v>0</v>
      </c>
    </row>
    <row r="261" spans="1:34" x14ac:dyDescent="0.4">
      <c r="A261" s="120" t="s">
        <v>2067</v>
      </c>
      <c r="B261" s="120" t="s">
        <v>852</v>
      </c>
      <c r="C261" s="120">
        <v>403549</v>
      </c>
      <c r="D261" s="120" t="b">
        <v>1</v>
      </c>
      <c r="E261" s="120" t="b">
        <v>1</v>
      </c>
      <c r="F261" s="120" t="b">
        <v>0</v>
      </c>
      <c r="G261" s="120" t="b">
        <v>0</v>
      </c>
      <c r="H261" s="120" t="b">
        <v>0</v>
      </c>
      <c r="I261" s="120" t="b">
        <v>0</v>
      </c>
      <c r="J261" s="120" t="b">
        <v>0</v>
      </c>
      <c r="K261" s="120" t="b">
        <v>1</v>
      </c>
      <c r="L261" s="120" t="b">
        <v>0</v>
      </c>
      <c r="M261" s="120" t="b">
        <v>1</v>
      </c>
      <c r="N261" s="120" t="s">
        <v>842</v>
      </c>
      <c r="O261" s="120" t="s">
        <v>2068</v>
      </c>
      <c r="P261" s="120" t="s">
        <v>2069</v>
      </c>
    </row>
    <row r="262" spans="1:34" x14ac:dyDescent="0.4">
      <c r="A262" s="120" t="s">
        <v>305</v>
      </c>
      <c r="B262" s="120" t="s">
        <v>1446</v>
      </c>
      <c r="C262" s="120">
        <v>409801</v>
      </c>
      <c r="D262" s="120" t="b">
        <v>1</v>
      </c>
      <c r="E262" s="120" t="b">
        <v>1</v>
      </c>
      <c r="F262" s="120" t="b">
        <v>0</v>
      </c>
      <c r="G262" s="120" t="b">
        <v>0</v>
      </c>
      <c r="H262" s="120" t="b">
        <v>0</v>
      </c>
      <c r="I262" s="120" t="b">
        <v>0</v>
      </c>
      <c r="J262" s="120" t="b">
        <v>0</v>
      </c>
      <c r="K262" s="120" t="b">
        <v>0</v>
      </c>
      <c r="L262" s="120" t="b">
        <v>0</v>
      </c>
      <c r="M262" s="120" t="b">
        <v>0</v>
      </c>
      <c r="N262" s="120" t="s">
        <v>2070</v>
      </c>
      <c r="O262" s="120" t="s">
        <v>306</v>
      </c>
      <c r="P262" s="120" t="s">
        <v>2071</v>
      </c>
      <c r="Q262" s="120" t="s">
        <v>2072</v>
      </c>
      <c r="R262" s="120" t="s">
        <v>2073</v>
      </c>
      <c r="S262" s="120" t="s">
        <v>2074</v>
      </c>
      <c r="T262" s="120" t="s">
        <v>2075</v>
      </c>
      <c r="U262" s="120" t="s">
        <v>2076</v>
      </c>
      <c r="V262" s="120" t="s">
        <v>2077</v>
      </c>
      <c r="W262" s="120" t="s">
        <v>1664</v>
      </c>
      <c r="X262" s="120" t="s">
        <v>1665</v>
      </c>
    </row>
    <row r="263" spans="1:34" x14ac:dyDescent="0.4">
      <c r="A263" s="120" t="s">
        <v>2078</v>
      </c>
      <c r="B263" s="120" t="s">
        <v>900</v>
      </c>
      <c r="C263" s="120">
        <v>401155</v>
      </c>
      <c r="D263" s="120" t="b">
        <v>1</v>
      </c>
      <c r="E263" s="120" t="b">
        <v>0</v>
      </c>
      <c r="F263" s="120" t="b">
        <v>0</v>
      </c>
      <c r="G263" s="120" t="b">
        <v>0</v>
      </c>
      <c r="H263" s="120" t="b">
        <v>1</v>
      </c>
      <c r="I263" s="120" t="b">
        <v>0</v>
      </c>
      <c r="J263" s="120" t="b">
        <v>0</v>
      </c>
      <c r="K263" s="120" t="b">
        <v>0</v>
      </c>
      <c r="L263" s="120" t="b">
        <v>0</v>
      </c>
      <c r="M263" s="120" t="b">
        <v>0</v>
      </c>
    </row>
    <row r="264" spans="1:34" x14ac:dyDescent="0.4">
      <c r="A264" s="120" t="s">
        <v>2079</v>
      </c>
      <c r="B264" s="120" t="s">
        <v>872</v>
      </c>
      <c r="C264" s="120">
        <v>400391</v>
      </c>
      <c r="D264" s="120" t="b">
        <v>0</v>
      </c>
      <c r="E264" s="120" t="b">
        <v>1</v>
      </c>
      <c r="F264" s="120" t="b">
        <v>1</v>
      </c>
      <c r="G264" s="120" t="b">
        <v>0</v>
      </c>
      <c r="H264" s="120" t="b">
        <v>0</v>
      </c>
      <c r="I264" s="120" t="b">
        <v>0</v>
      </c>
      <c r="J264" s="120" t="b">
        <v>0</v>
      </c>
      <c r="K264" s="120" t="b">
        <v>0</v>
      </c>
      <c r="L264" s="120" t="b">
        <v>0</v>
      </c>
      <c r="M264" s="120" t="b">
        <v>1</v>
      </c>
    </row>
    <row r="265" spans="1:34" x14ac:dyDescent="0.4">
      <c r="A265" s="120" t="s">
        <v>307</v>
      </c>
      <c r="B265" s="120" t="s">
        <v>919</v>
      </c>
      <c r="C265" s="120">
        <v>396674</v>
      </c>
      <c r="D265" s="120" t="b">
        <v>1</v>
      </c>
      <c r="E265" s="120" t="b">
        <v>1</v>
      </c>
      <c r="F265" s="120" t="b">
        <v>0</v>
      </c>
      <c r="G265" s="120" t="b">
        <v>0</v>
      </c>
      <c r="H265" s="120" t="b">
        <v>0</v>
      </c>
      <c r="I265" s="120" t="b">
        <v>0</v>
      </c>
      <c r="J265" s="120" t="b">
        <v>1</v>
      </c>
      <c r="K265" s="120" t="b">
        <v>0</v>
      </c>
      <c r="L265" s="120" t="b">
        <v>0</v>
      </c>
      <c r="M265" s="120" t="b">
        <v>0</v>
      </c>
      <c r="N265" s="120" t="s">
        <v>2080</v>
      </c>
      <c r="O265" s="120" t="s">
        <v>308</v>
      </c>
      <c r="P265" s="120" t="s">
        <v>2081</v>
      </c>
    </row>
    <row r="266" spans="1:34" x14ac:dyDescent="0.4">
      <c r="A266" s="120" t="s">
        <v>309</v>
      </c>
      <c r="B266" s="120" t="s">
        <v>935</v>
      </c>
      <c r="C266" s="120">
        <v>396693</v>
      </c>
      <c r="D266" s="120" t="b">
        <v>1</v>
      </c>
      <c r="E266" s="120" t="b">
        <v>0</v>
      </c>
      <c r="F266" s="120" t="b">
        <v>1</v>
      </c>
      <c r="G266" s="120" t="b">
        <v>0</v>
      </c>
      <c r="H266" s="120" t="b">
        <v>0</v>
      </c>
      <c r="I266" s="120" t="b">
        <v>0</v>
      </c>
      <c r="J266" s="120" t="b">
        <v>0</v>
      </c>
      <c r="K266" s="120" t="b">
        <v>0</v>
      </c>
      <c r="L266" s="120" t="b">
        <v>0</v>
      </c>
      <c r="M266" s="120" t="b">
        <v>1</v>
      </c>
      <c r="N266" s="120" t="s">
        <v>842</v>
      </c>
      <c r="O266" s="120" t="s">
        <v>187</v>
      </c>
      <c r="P266" s="120" t="s">
        <v>1363</v>
      </c>
      <c r="Q266" s="120" t="s">
        <v>329</v>
      </c>
      <c r="R266" s="120" t="s">
        <v>1597</v>
      </c>
      <c r="S266" s="120" t="s">
        <v>247</v>
      </c>
      <c r="T266" s="120" t="s">
        <v>1628</v>
      </c>
      <c r="U266" s="120" t="s">
        <v>427</v>
      </c>
      <c r="V266" s="120" t="s">
        <v>1079</v>
      </c>
      <c r="W266" s="120" t="s">
        <v>250</v>
      </c>
      <c r="X266" s="120" t="s">
        <v>1076</v>
      </c>
      <c r="Y266" s="120" t="s">
        <v>288</v>
      </c>
      <c r="Z266" s="120" t="s">
        <v>1082</v>
      </c>
      <c r="AA266" s="120" t="s">
        <v>461</v>
      </c>
      <c r="AB266" s="120" t="s">
        <v>1364</v>
      </c>
      <c r="AC266" s="120" t="s">
        <v>330</v>
      </c>
      <c r="AD266" s="120" t="s">
        <v>1075</v>
      </c>
    </row>
    <row r="267" spans="1:34" x14ac:dyDescent="0.4">
      <c r="A267" s="120" t="s">
        <v>310</v>
      </c>
      <c r="B267" s="120" t="s">
        <v>963</v>
      </c>
      <c r="C267" s="120">
        <v>395134</v>
      </c>
      <c r="D267" s="120" t="b">
        <v>1</v>
      </c>
      <c r="E267" s="120" t="b">
        <v>0</v>
      </c>
      <c r="F267" s="120" t="b">
        <v>0</v>
      </c>
      <c r="G267" s="120" t="b">
        <v>1</v>
      </c>
      <c r="H267" s="120" t="b">
        <v>0</v>
      </c>
      <c r="I267" s="120" t="b">
        <v>0</v>
      </c>
      <c r="J267" s="120" t="b">
        <v>0</v>
      </c>
      <c r="K267" s="120" t="b">
        <v>0</v>
      </c>
      <c r="L267" s="120" t="b">
        <v>0</v>
      </c>
      <c r="M267" s="120" t="b">
        <v>1</v>
      </c>
      <c r="N267" s="120" t="s">
        <v>842</v>
      </c>
      <c r="O267" s="120" t="s">
        <v>311</v>
      </c>
      <c r="P267" s="120" t="s">
        <v>2082</v>
      </c>
      <c r="Q267" s="120" t="s">
        <v>375</v>
      </c>
      <c r="R267" s="120" t="s">
        <v>1711</v>
      </c>
      <c r="S267" s="120" t="s">
        <v>354</v>
      </c>
      <c r="T267" s="120" t="s">
        <v>1828</v>
      </c>
      <c r="U267" s="120" t="s">
        <v>2083</v>
      </c>
      <c r="V267" s="120" t="s">
        <v>2084</v>
      </c>
      <c r="W267" s="120" t="s">
        <v>2085</v>
      </c>
      <c r="X267" s="120" t="s">
        <v>2086</v>
      </c>
      <c r="Y267" s="120" t="s">
        <v>2087</v>
      </c>
      <c r="Z267" s="120" t="s">
        <v>2088</v>
      </c>
      <c r="AA267" s="120" t="s">
        <v>2089</v>
      </c>
      <c r="AB267" s="120" t="s">
        <v>2090</v>
      </c>
      <c r="AC267" s="120" t="s">
        <v>492</v>
      </c>
      <c r="AD267" s="120" t="s">
        <v>2091</v>
      </c>
    </row>
    <row r="268" spans="1:34" x14ac:dyDescent="0.4">
      <c r="A268" s="120" t="s">
        <v>312</v>
      </c>
      <c r="B268" s="120" t="s">
        <v>963</v>
      </c>
      <c r="C268" s="120">
        <v>394381</v>
      </c>
      <c r="D268" s="120" t="b">
        <v>1</v>
      </c>
      <c r="E268" s="120" t="b">
        <v>0</v>
      </c>
      <c r="F268" s="120" t="b">
        <v>0</v>
      </c>
      <c r="G268" s="120" t="b">
        <v>0</v>
      </c>
      <c r="H268" s="120" t="b">
        <v>0</v>
      </c>
      <c r="I268" s="120" t="b">
        <v>0</v>
      </c>
      <c r="J268" s="120" t="b">
        <v>1</v>
      </c>
      <c r="K268" s="120" t="b">
        <v>0</v>
      </c>
      <c r="L268" s="120" t="b">
        <v>0</v>
      </c>
      <c r="M268" s="120" t="b">
        <v>0</v>
      </c>
      <c r="N268" s="120" t="s">
        <v>2092</v>
      </c>
      <c r="O268" s="120" t="s">
        <v>198</v>
      </c>
      <c r="P268" s="120" t="s">
        <v>1918</v>
      </c>
      <c r="Q268" s="120" t="s">
        <v>291</v>
      </c>
      <c r="R268" s="120" t="s">
        <v>1216</v>
      </c>
      <c r="S268" s="120" t="s">
        <v>408</v>
      </c>
      <c r="T268" s="120" t="s">
        <v>1217</v>
      </c>
      <c r="U268" s="120" t="s">
        <v>441</v>
      </c>
      <c r="V268" s="120" t="s">
        <v>1220</v>
      </c>
      <c r="W268" s="120" t="s">
        <v>439</v>
      </c>
      <c r="X268" s="120" t="s">
        <v>1218</v>
      </c>
      <c r="Y268" s="120" t="s">
        <v>473</v>
      </c>
      <c r="Z268" s="120" t="s">
        <v>1222</v>
      </c>
      <c r="AA268" s="120" t="s">
        <v>486</v>
      </c>
      <c r="AB268" s="120" t="s">
        <v>1221</v>
      </c>
      <c r="AC268" s="120" t="s">
        <v>476</v>
      </c>
      <c r="AD268" s="120" t="s">
        <v>1219</v>
      </c>
      <c r="AE268" s="120" t="s">
        <v>282</v>
      </c>
      <c r="AF268" s="120" t="s">
        <v>1214</v>
      </c>
      <c r="AG268" s="120" t="s">
        <v>199</v>
      </c>
      <c r="AH268" s="120" t="s">
        <v>1213</v>
      </c>
    </row>
    <row r="269" spans="1:34" x14ac:dyDescent="0.4">
      <c r="A269" s="120" t="s">
        <v>2093</v>
      </c>
      <c r="B269" s="120" t="s">
        <v>900</v>
      </c>
      <c r="C269" s="120">
        <v>394026</v>
      </c>
      <c r="D269" s="120" t="b">
        <v>1</v>
      </c>
      <c r="E269" s="120" t="b">
        <v>1</v>
      </c>
      <c r="F269" s="120" t="b">
        <v>0</v>
      </c>
      <c r="G269" s="120" t="b">
        <v>0</v>
      </c>
      <c r="H269" s="120" t="b">
        <v>0</v>
      </c>
      <c r="I269" s="120" t="b">
        <v>0</v>
      </c>
      <c r="J269" s="120" t="b">
        <v>0</v>
      </c>
      <c r="K269" s="120" t="b">
        <v>0</v>
      </c>
      <c r="L269" s="120" t="b">
        <v>0</v>
      </c>
      <c r="M269" s="120" t="b">
        <v>0</v>
      </c>
    </row>
    <row r="270" spans="1:34" x14ac:dyDescent="0.4">
      <c r="A270" s="120" t="s">
        <v>245</v>
      </c>
      <c r="B270" s="120" t="s">
        <v>852</v>
      </c>
      <c r="C270" s="120">
        <v>391406</v>
      </c>
      <c r="D270" s="120" t="b">
        <v>1</v>
      </c>
      <c r="E270" s="120" t="b">
        <v>0</v>
      </c>
      <c r="F270" s="120" t="b">
        <v>0</v>
      </c>
      <c r="G270" s="120" t="b">
        <v>1</v>
      </c>
      <c r="H270" s="120" t="b">
        <v>0</v>
      </c>
      <c r="I270" s="120" t="b">
        <v>0</v>
      </c>
      <c r="J270" s="120" t="b">
        <v>0</v>
      </c>
      <c r="K270" s="120" t="b">
        <v>1</v>
      </c>
      <c r="L270" s="120" t="b">
        <v>0</v>
      </c>
      <c r="M270" s="120" t="b">
        <v>0</v>
      </c>
    </row>
    <row r="271" spans="1:34" x14ac:dyDescent="0.4">
      <c r="A271" s="120" t="s">
        <v>313</v>
      </c>
      <c r="B271" s="120" t="s">
        <v>928</v>
      </c>
      <c r="C271" s="120">
        <v>389866</v>
      </c>
      <c r="D271" s="120" t="b">
        <v>1</v>
      </c>
      <c r="E271" s="120" t="b">
        <v>0</v>
      </c>
      <c r="F271" s="120" t="b">
        <v>0</v>
      </c>
      <c r="G271" s="120" t="b">
        <v>0</v>
      </c>
      <c r="H271" s="120" t="b">
        <v>0</v>
      </c>
      <c r="I271" s="120" t="b">
        <v>0</v>
      </c>
      <c r="J271" s="120" t="b">
        <v>0</v>
      </c>
      <c r="K271" s="120" t="b">
        <v>0</v>
      </c>
      <c r="L271" s="120" t="b">
        <v>0</v>
      </c>
      <c r="M271" s="120" t="b">
        <v>0</v>
      </c>
      <c r="N271" s="120" t="s">
        <v>2094</v>
      </c>
      <c r="O271" s="120" t="s">
        <v>314</v>
      </c>
      <c r="P271" s="120" t="s">
        <v>2095</v>
      </c>
    </row>
    <row r="272" spans="1:34" x14ac:dyDescent="0.4">
      <c r="A272" s="120" t="s">
        <v>2096</v>
      </c>
      <c r="B272" s="120" t="s">
        <v>843</v>
      </c>
      <c r="C272" s="120">
        <v>390164</v>
      </c>
      <c r="D272" s="120" t="b">
        <v>0</v>
      </c>
      <c r="E272" s="120" t="b">
        <v>0</v>
      </c>
      <c r="F272" s="120" t="b">
        <v>0</v>
      </c>
      <c r="G272" s="120" t="b">
        <v>0</v>
      </c>
      <c r="H272" s="120" t="b">
        <v>0</v>
      </c>
      <c r="I272" s="120" t="b">
        <v>0</v>
      </c>
      <c r="J272" s="120" t="b">
        <v>0</v>
      </c>
      <c r="K272" s="120" t="b">
        <v>1</v>
      </c>
      <c r="L272" s="120" t="b">
        <v>0</v>
      </c>
      <c r="M272" s="120" t="b">
        <v>0</v>
      </c>
      <c r="N272" s="120" t="s">
        <v>2097</v>
      </c>
      <c r="O272" s="120" t="s">
        <v>2098</v>
      </c>
      <c r="P272" s="120" t="s">
        <v>2099</v>
      </c>
      <c r="Q272" s="120" t="s">
        <v>2100</v>
      </c>
      <c r="R272" s="120" t="s">
        <v>2101</v>
      </c>
      <c r="S272" s="120" t="s">
        <v>2102</v>
      </c>
      <c r="T272" s="120" t="s">
        <v>2103</v>
      </c>
      <c r="U272" s="120" t="s">
        <v>2104</v>
      </c>
      <c r="V272" s="120" t="s">
        <v>2105</v>
      </c>
    </row>
    <row r="273" spans="1:34" x14ac:dyDescent="0.4">
      <c r="A273" s="120" t="s">
        <v>321</v>
      </c>
      <c r="B273" s="120" t="s">
        <v>843</v>
      </c>
      <c r="C273" s="120">
        <v>390134</v>
      </c>
      <c r="D273" s="120" t="b">
        <v>0</v>
      </c>
      <c r="E273" s="120" t="b">
        <v>0</v>
      </c>
      <c r="F273" s="120" t="b">
        <v>0</v>
      </c>
      <c r="G273" s="120" t="b">
        <v>0</v>
      </c>
      <c r="H273" s="120" t="b">
        <v>0</v>
      </c>
      <c r="I273" s="120" t="b">
        <v>0</v>
      </c>
      <c r="J273" s="120" t="b">
        <v>0</v>
      </c>
      <c r="K273" s="120" t="b">
        <v>0</v>
      </c>
      <c r="L273" s="120" t="b">
        <v>0</v>
      </c>
      <c r="M273" s="120" t="b">
        <v>0</v>
      </c>
      <c r="N273" s="120" t="s">
        <v>842</v>
      </c>
      <c r="O273" s="120" t="s">
        <v>1468</v>
      </c>
      <c r="P273" s="120" t="s">
        <v>1469</v>
      </c>
      <c r="Q273" s="120" t="s">
        <v>1465</v>
      </c>
      <c r="R273" s="120" t="s">
        <v>1466</v>
      </c>
      <c r="S273" s="120" t="s">
        <v>410</v>
      </c>
      <c r="T273" s="120" t="s">
        <v>1467</v>
      </c>
      <c r="U273" s="120" t="s">
        <v>339</v>
      </c>
      <c r="V273" s="120" t="s">
        <v>2106</v>
      </c>
      <c r="W273" s="120" t="s">
        <v>458</v>
      </c>
      <c r="X273" s="120" t="s">
        <v>1470</v>
      </c>
    </row>
    <row r="274" spans="1:34" x14ac:dyDescent="0.4">
      <c r="A274" s="120" t="s">
        <v>2107</v>
      </c>
      <c r="B274" s="120" t="s">
        <v>1115</v>
      </c>
      <c r="C274" s="120">
        <v>388651</v>
      </c>
      <c r="D274" s="120" t="b">
        <v>0</v>
      </c>
      <c r="E274" s="120" t="b">
        <v>0</v>
      </c>
      <c r="F274" s="120" t="b">
        <v>1</v>
      </c>
      <c r="G274" s="120" t="b">
        <v>0</v>
      </c>
      <c r="H274" s="120" t="b">
        <v>0</v>
      </c>
      <c r="I274" s="120" t="b">
        <v>0</v>
      </c>
      <c r="J274" s="120" t="b">
        <v>0</v>
      </c>
      <c r="K274" s="120" t="b">
        <v>0</v>
      </c>
      <c r="L274" s="120" t="b">
        <v>0</v>
      </c>
      <c r="M274" s="120" t="b">
        <v>0</v>
      </c>
    </row>
    <row r="275" spans="1:34" x14ac:dyDescent="0.4">
      <c r="A275" s="120" t="s">
        <v>260</v>
      </c>
      <c r="B275" s="120" t="s">
        <v>852</v>
      </c>
      <c r="C275" s="120">
        <v>385809</v>
      </c>
      <c r="D275" s="120" t="b">
        <v>0</v>
      </c>
      <c r="E275" s="120" t="b">
        <v>1</v>
      </c>
      <c r="F275" s="120" t="b">
        <v>0</v>
      </c>
      <c r="G275" s="120" t="b">
        <v>0</v>
      </c>
      <c r="H275" s="120" t="b">
        <v>0</v>
      </c>
      <c r="I275" s="120" t="b">
        <v>0</v>
      </c>
      <c r="J275" s="120" t="b">
        <v>0</v>
      </c>
      <c r="K275" s="120" t="b">
        <v>1</v>
      </c>
      <c r="L275" s="120" t="b">
        <v>0</v>
      </c>
      <c r="M275" s="120" t="b">
        <v>0</v>
      </c>
      <c r="N275" s="120" t="s">
        <v>2108</v>
      </c>
      <c r="O275" s="120" t="s">
        <v>306</v>
      </c>
      <c r="P275" s="120" t="s">
        <v>2071</v>
      </c>
      <c r="Q275" s="120" t="s">
        <v>376</v>
      </c>
      <c r="R275" s="120" t="s">
        <v>2109</v>
      </c>
      <c r="S275" s="120" t="s">
        <v>333</v>
      </c>
      <c r="T275" s="120" t="s">
        <v>2110</v>
      </c>
    </row>
    <row r="276" spans="1:34" x14ac:dyDescent="0.4">
      <c r="A276" s="120" t="s">
        <v>315</v>
      </c>
      <c r="B276" s="120" t="s">
        <v>963</v>
      </c>
      <c r="C276" s="120">
        <v>384998</v>
      </c>
      <c r="D276" s="120" t="b">
        <v>1</v>
      </c>
      <c r="E276" s="120" t="b">
        <v>1</v>
      </c>
      <c r="F276" s="120" t="b">
        <v>1</v>
      </c>
      <c r="G276" s="120" t="b">
        <v>0</v>
      </c>
      <c r="H276" s="120" t="b">
        <v>0</v>
      </c>
      <c r="I276" s="120" t="b">
        <v>0</v>
      </c>
      <c r="J276" s="120" t="b">
        <v>0</v>
      </c>
      <c r="K276" s="120" t="b">
        <v>0</v>
      </c>
      <c r="L276" s="120" t="b">
        <v>0</v>
      </c>
      <c r="M276" s="120" t="b">
        <v>0</v>
      </c>
      <c r="N276" s="120" t="s">
        <v>2111</v>
      </c>
      <c r="O276" s="120" t="s">
        <v>316</v>
      </c>
      <c r="P276" s="120" t="s">
        <v>2112</v>
      </c>
      <c r="Q276" s="120" t="s">
        <v>377</v>
      </c>
      <c r="R276" s="120" t="s">
        <v>2113</v>
      </c>
    </row>
    <row r="277" spans="1:34" x14ac:dyDescent="0.4">
      <c r="A277" s="120" t="s">
        <v>234</v>
      </c>
      <c r="B277" s="120" t="s">
        <v>852</v>
      </c>
      <c r="C277" s="120">
        <v>383306</v>
      </c>
      <c r="D277" s="120" t="b">
        <v>0</v>
      </c>
      <c r="E277" s="120" t="b">
        <v>1</v>
      </c>
      <c r="F277" s="120" t="b">
        <v>1</v>
      </c>
      <c r="G277" s="120" t="b">
        <v>0</v>
      </c>
      <c r="H277" s="120" t="b">
        <v>0</v>
      </c>
      <c r="I277" s="120" t="b">
        <v>0</v>
      </c>
      <c r="J277" s="120" t="b">
        <v>0</v>
      </c>
      <c r="K277" s="120" t="b">
        <v>0</v>
      </c>
      <c r="L277" s="120" t="b">
        <v>0</v>
      </c>
      <c r="M277" s="120" t="b">
        <v>0</v>
      </c>
      <c r="N277" s="120" t="s">
        <v>842</v>
      </c>
      <c r="O277" s="120" t="s">
        <v>344</v>
      </c>
      <c r="P277" s="120" t="s">
        <v>1553</v>
      </c>
      <c r="Q277" s="120" t="s">
        <v>233</v>
      </c>
      <c r="R277" s="120" t="s">
        <v>2114</v>
      </c>
      <c r="S277" s="120" t="s">
        <v>242</v>
      </c>
      <c r="T277" s="120" t="s">
        <v>1554</v>
      </c>
    </row>
    <row r="278" spans="1:34" x14ac:dyDescent="0.4">
      <c r="A278" s="120" t="s">
        <v>2115</v>
      </c>
      <c r="B278" s="120" t="s">
        <v>963</v>
      </c>
      <c r="C278" s="120">
        <v>379532</v>
      </c>
      <c r="D278" s="120" t="b">
        <v>0</v>
      </c>
      <c r="E278" s="120" t="b">
        <v>0</v>
      </c>
      <c r="F278" s="120" t="b">
        <v>0</v>
      </c>
      <c r="G278" s="120" t="b">
        <v>0</v>
      </c>
      <c r="H278" s="120" t="b">
        <v>0</v>
      </c>
      <c r="I278" s="120" t="b">
        <v>0</v>
      </c>
      <c r="J278" s="120" t="b">
        <v>0</v>
      </c>
      <c r="K278" s="120" t="b">
        <v>1</v>
      </c>
      <c r="L278" s="120" t="b">
        <v>0</v>
      </c>
      <c r="M278" s="120" t="b">
        <v>1</v>
      </c>
      <c r="N278" s="120" t="s">
        <v>842</v>
      </c>
      <c r="O278" s="120" t="s">
        <v>2116</v>
      </c>
      <c r="P278" s="120" t="s">
        <v>2117</v>
      </c>
    </row>
    <row r="279" spans="1:34" x14ac:dyDescent="0.4">
      <c r="A279" s="120" t="s">
        <v>2119</v>
      </c>
      <c r="B279" s="120" t="s">
        <v>2118</v>
      </c>
      <c r="C279" s="120">
        <v>377986</v>
      </c>
      <c r="D279" s="120" t="b">
        <v>1</v>
      </c>
      <c r="E279" s="120" t="b">
        <v>1</v>
      </c>
      <c r="F279" s="120" t="b">
        <v>1</v>
      </c>
      <c r="G279" s="120" t="b">
        <v>0</v>
      </c>
      <c r="H279" s="120" t="b">
        <v>1</v>
      </c>
      <c r="I279" s="120" t="b">
        <v>0</v>
      </c>
      <c r="J279" s="120" t="b">
        <v>0</v>
      </c>
      <c r="K279" s="120" t="b">
        <v>0</v>
      </c>
      <c r="L279" s="120" t="b">
        <v>0</v>
      </c>
      <c r="M279" s="120" t="b">
        <v>0</v>
      </c>
    </row>
    <row r="280" spans="1:34" x14ac:dyDescent="0.4">
      <c r="A280" s="120" t="s">
        <v>2120</v>
      </c>
      <c r="B280" s="120" t="s">
        <v>935</v>
      </c>
      <c r="C280" s="120">
        <v>378073</v>
      </c>
      <c r="D280" s="120" t="b">
        <v>0</v>
      </c>
      <c r="E280" s="120" t="b">
        <v>1</v>
      </c>
      <c r="F280" s="120" t="b">
        <v>0</v>
      </c>
      <c r="G280" s="120" t="b">
        <v>0</v>
      </c>
      <c r="H280" s="120" t="b">
        <v>0</v>
      </c>
      <c r="I280" s="120" t="b">
        <v>0</v>
      </c>
      <c r="J280" s="120" t="b">
        <v>1</v>
      </c>
      <c r="K280" s="120" t="b">
        <v>0</v>
      </c>
      <c r="L280" s="120" t="b">
        <v>0</v>
      </c>
      <c r="M280" s="120" t="b">
        <v>0</v>
      </c>
    </row>
    <row r="281" spans="1:34" x14ac:dyDescent="0.4">
      <c r="A281" s="120" t="s">
        <v>2121</v>
      </c>
      <c r="B281" s="120" t="s">
        <v>928</v>
      </c>
      <c r="C281" s="120">
        <v>381797</v>
      </c>
      <c r="D281" s="120" t="b">
        <v>0</v>
      </c>
      <c r="E281" s="120" t="b">
        <v>0</v>
      </c>
      <c r="F281" s="120" t="b">
        <v>0</v>
      </c>
      <c r="G281" s="120" t="b">
        <v>0</v>
      </c>
      <c r="H281" s="120" t="b">
        <v>0</v>
      </c>
      <c r="I281" s="120" t="b">
        <v>0</v>
      </c>
      <c r="J281" s="120" t="b">
        <v>0</v>
      </c>
      <c r="K281" s="120" t="b">
        <v>0</v>
      </c>
      <c r="L281" s="120" t="b">
        <v>0</v>
      </c>
      <c r="M281" s="120" t="b">
        <v>1</v>
      </c>
    </row>
    <row r="282" spans="1:34" x14ac:dyDescent="0.4">
      <c r="A282" s="120" t="s">
        <v>2122</v>
      </c>
      <c r="B282" s="120" t="s">
        <v>900</v>
      </c>
      <c r="C282" s="120">
        <v>377735</v>
      </c>
      <c r="D282" s="120" t="b">
        <v>1</v>
      </c>
      <c r="E282" s="120" t="b">
        <v>1</v>
      </c>
      <c r="F282" s="120" t="b">
        <v>0</v>
      </c>
      <c r="G282" s="120" t="b">
        <v>0</v>
      </c>
      <c r="H282" s="120" t="b">
        <v>0</v>
      </c>
      <c r="I282" s="120" t="b">
        <v>0</v>
      </c>
      <c r="J282" s="120" t="b">
        <v>0</v>
      </c>
      <c r="K282" s="120" t="b">
        <v>0</v>
      </c>
      <c r="L282" s="120" t="b">
        <v>0</v>
      </c>
      <c r="M282" s="120" t="b">
        <v>0</v>
      </c>
    </row>
    <row r="283" spans="1:34" x14ac:dyDescent="0.4">
      <c r="A283" s="120" t="s">
        <v>2123</v>
      </c>
      <c r="B283" s="120" t="s">
        <v>1278</v>
      </c>
      <c r="C283" s="120">
        <v>376827</v>
      </c>
      <c r="D283" s="120" t="b">
        <v>0</v>
      </c>
      <c r="E283" s="120" t="b">
        <v>0</v>
      </c>
      <c r="F283" s="120" t="b">
        <v>0</v>
      </c>
      <c r="G283" s="120" t="b">
        <v>0</v>
      </c>
      <c r="H283" s="120" t="b">
        <v>0</v>
      </c>
      <c r="I283" s="120" t="b">
        <v>0</v>
      </c>
      <c r="J283" s="120" t="b">
        <v>0</v>
      </c>
      <c r="K283" s="120" t="b">
        <v>0</v>
      </c>
      <c r="L283" s="120" t="b">
        <v>0</v>
      </c>
      <c r="M283" s="120" t="b">
        <v>1</v>
      </c>
    </row>
    <row r="284" spans="1:34" x14ac:dyDescent="0.4">
      <c r="A284" s="120" t="s">
        <v>319</v>
      </c>
      <c r="B284" s="120" t="s">
        <v>928</v>
      </c>
      <c r="C284" s="120">
        <v>373674</v>
      </c>
      <c r="D284" s="120" t="b">
        <v>1</v>
      </c>
      <c r="E284" s="120" t="b">
        <v>0</v>
      </c>
      <c r="F284" s="120" t="b">
        <v>0</v>
      </c>
      <c r="G284" s="120" t="b">
        <v>0</v>
      </c>
      <c r="H284" s="120" t="b">
        <v>0</v>
      </c>
      <c r="I284" s="120" t="b">
        <v>0</v>
      </c>
      <c r="J284" s="120" t="b">
        <v>0</v>
      </c>
      <c r="K284" s="120" t="b">
        <v>0</v>
      </c>
      <c r="L284" s="120" t="b">
        <v>0</v>
      </c>
      <c r="M284" s="120" t="b">
        <v>1</v>
      </c>
      <c r="N284" s="120" t="s">
        <v>2124</v>
      </c>
      <c r="O284" s="120" t="s">
        <v>177</v>
      </c>
      <c r="P284" s="120" t="s">
        <v>1139</v>
      </c>
      <c r="Q284" s="120" t="s">
        <v>178</v>
      </c>
      <c r="R284" s="120" t="s">
        <v>984</v>
      </c>
      <c r="S284" s="120" t="s">
        <v>411</v>
      </c>
      <c r="T284" s="120" t="s">
        <v>988</v>
      </c>
      <c r="U284" s="120" t="s">
        <v>986</v>
      </c>
      <c r="V284" s="120" t="s">
        <v>987</v>
      </c>
      <c r="W284" s="120" t="s">
        <v>989</v>
      </c>
      <c r="X284" s="120" t="s">
        <v>990</v>
      </c>
      <c r="Y284" s="120" t="s">
        <v>512</v>
      </c>
      <c r="Z284" s="120" t="s">
        <v>2125</v>
      </c>
      <c r="AA284" s="120" t="s">
        <v>815</v>
      </c>
      <c r="AB284" s="120" t="s">
        <v>2126</v>
      </c>
    </row>
    <row r="285" spans="1:34" x14ac:dyDescent="0.4">
      <c r="A285" s="120" t="s">
        <v>2127</v>
      </c>
      <c r="B285" s="120" t="s">
        <v>852</v>
      </c>
      <c r="C285" s="120">
        <v>373356</v>
      </c>
      <c r="D285" s="120" t="b">
        <v>1</v>
      </c>
      <c r="E285" s="120" t="b">
        <v>1</v>
      </c>
      <c r="F285" s="120" t="b">
        <v>0</v>
      </c>
      <c r="G285" s="120" t="b">
        <v>0</v>
      </c>
      <c r="H285" s="120" t="b">
        <v>0</v>
      </c>
      <c r="I285" s="120" t="b">
        <v>0</v>
      </c>
      <c r="J285" s="120" t="b">
        <v>0</v>
      </c>
      <c r="K285" s="120" t="b">
        <v>1</v>
      </c>
      <c r="L285" s="120" t="b">
        <v>0</v>
      </c>
      <c r="M285" s="120" t="b">
        <v>0</v>
      </c>
      <c r="N285" s="120" t="s">
        <v>842</v>
      </c>
      <c r="O285" s="120" t="s">
        <v>2128</v>
      </c>
      <c r="P285" s="120" t="s">
        <v>2129</v>
      </c>
      <c r="Q285" s="120" t="s">
        <v>2130</v>
      </c>
      <c r="R285" s="120" t="s">
        <v>2131</v>
      </c>
      <c r="S285" s="120" t="s">
        <v>2132</v>
      </c>
      <c r="T285" s="120" t="s">
        <v>2133</v>
      </c>
    </row>
    <row r="286" spans="1:34" x14ac:dyDescent="0.4">
      <c r="A286" s="120" t="s">
        <v>2134</v>
      </c>
      <c r="B286" s="120" t="s">
        <v>928</v>
      </c>
      <c r="C286" s="120">
        <v>373957</v>
      </c>
      <c r="D286" s="120" t="b">
        <v>1</v>
      </c>
      <c r="E286" s="120" t="b">
        <v>0</v>
      </c>
      <c r="F286" s="120" t="b">
        <v>0</v>
      </c>
      <c r="G286" s="120" t="b">
        <v>0</v>
      </c>
      <c r="H286" s="120" t="b">
        <v>0</v>
      </c>
      <c r="I286" s="120" t="b">
        <v>0</v>
      </c>
      <c r="J286" s="120" t="b">
        <v>0</v>
      </c>
      <c r="K286" s="120" t="b">
        <v>0</v>
      </c>
      <c r="L286" s="120" t="b">
        <v>0</v>
      </c>
      <c r="M286" s="120" t="b">
        <v>0</v>
      </c>
    </row>
    <row r="287" spans="1:34" x14ac:dyDescent="0.4">
      <c r="A287" s="120" t="s">
        <v>807</v>
      </c>
      <c r="B287" s="120" t="s">
        <v>963</v>
      </c>
      <c r="C287" s="120">
        <v>375639</v>
      </c>
      <c r="D287" s="120" t="b">
        <v>0</v>
      </c>
      <c r="E287" s="120" t="b">
        <v>0</v>
      </c>
      <c r="F287" s="120" t="b">
        <v>1</v>
      </c>
      <c r="G287" s="120" t="b">
        <v>0</v>
      </c>
      <c r="H287" s="120" t="b">
        <v>0</v>
      </c>
      <c r="I287" s="120" t="b">
        <v>0</v>
      </c>
      <c r="J287" s="120" t="b">
        <v>0</v>
      </c>
      <c r="K287" s="120" t="b">
        <v>1</v>
      </c>
      <c r="L287" s="120" t="b">
        <v>0</v>
      </c>
      <c r="M287" s="120" t="b">
        <v>1</v>
      </c>
      <c r="N287" s="120" t="s">
        <v>2135</v>
      </c>
      <c r="O287" s="120" t="s">
        <v>2136</v>
      </c>
      <c r="P287" s="120" t="s">
        <v>2137</v>
      </c>
      <c r="Q287" s="120" t="s">
        <v>2138</v>
      </c>
      <c r="R287" s="120" t="s">
        <v>2139</v>
      </c>
      <c r="S287" s="120" t="s">
        <v>2140</v>
      </c>
      <c r="T287" s="120" t="s">
        <v>2141</v>
      </c>
      <c r="U287" s="120" t="s">
        <v>2142</v>
      </c>
      <c r="V287" s="120" t="s">
        <v>2143</v>
      </c>
      <c r="W287" s="120" t="s">
        <v>2144</v>
      </c>
      <c r="X287" s="120" t="s">
        <v>2145</v>
      </c>
      <c r="Y287" s="120" t="s">
        <v>2146</v>
      </c>
      <c r="Z287" s="120" t="s">
        <v>2147</v>
      </c>
      <c r="AA287" s="120" t="s">
        <v>2148</v>
      </c>
      <c r="AB287" s="120" t="s">
        <v>2149</v>
      </c>
      <c r="AC287" s="120" t="s">
        <v>806</v>
      </c>
      <c r="AD287" s="120" t="s">
        <v>2150</v>
      </c>
      <c r="AE287" s="120" t="s">
        <v>577</v>
      </c>
      <c r="AF287" s="120" t="s">
        <v>2151</v>
      </c>
      <c r="AG287" s="120" t="s">
        <v>2152</v>
      </c>
      <c r="AH287" s="120" t="s">
        <v>2153</v>
      </c>
    </row>
    <row r="288" spans="1:34" x14ac:dyDescent="0.4">
      <c r="A288" s="120" t="s">
        <v>510</v>
      </c>
      <c r="B288" s="120" t="s">
        <v>928</v>
      </c>
      <c r="C288" s="120">
        <v>367900</v>
      </c>
      <c r="D288" s="120" t="b">
        <v>0</v>
      </c>
      <c r="E288" s="120" t="b">
        <v>0</v>
      </c>
      <c r="F288" s="120" t="b">
        <v>1</v>
      </c>
      <c r="G288" s="120" t="b">
        <v>0</v>
      </c>
      <c r="H288" s="120" t="b">
        <v>1</v>
      </c>
      <c r="I288" s="120" t="b">
        <v>0</v>
      </c>
      <c r="J288" s="120" t="b">
        <v>0</v>
      </c>
      <c r="K288" s="120" t="b">
        <v>0</v>
      </c>
      <c r="L288" s="120" t="b">
        <v>0</v>
      </c>
      <c r="M288" s="120" t="b">
        <v>0</v>
      </c>
      <c r="N288" s="120" t="s">
        <v>1251</v>
      </c>
      <c r="O288" s="120" t="s">
        <v>511</v>
      </c>
      <c r="P288" s="120" t="s">
        <v>2154</v>
      </c>
      <c r="Q288" s="120" t="s">
        <v>2155</v>
      </c>
      <c r="R288" s="120" t="s">
        <v>2156</v>
      </c>
      <c r="S288" s="120" t="s">
        <v>2157</v>
      </c>
      <c r="T288" s="120" t="s">
        <v>2158</v>
      </c>
      <c r="U288" s="120" t="s">
        <v>2159</v>
      </c>
      <c r="V288" s="120" t="s">
        <v>2160</v>
      </c>
      <c r="W288" s="120" t="s">
        <v>2161</v>
      </c>
      <c r="X288" s="120" t="s">
        <v>2162</v>
      </c>
      <c r="Y288" s="120" t="s">
        <v>464</v>
      </c>
      <c r="Z288" s="120" t="s">
        <v>1497</v>
      </c>
      <c r="AA288" s="120" t="s">
        <v>2152</v>
      </c>
      <c r="AB288" s="120" t="s">
        <v>2153</v>
      </c>
      <c r="AC288" s="120" t="s">
        <v>2163</v>
      </c>
      <c r="AD288" s="120" t="s">
        <v>2164</v>
      </c>
      <c r="AE288" s="120" t="s">
        <v>2165</v>
      </c>
      <c r="AF288" s="120" t="s">
        <v>2166</v>
      </c>
    </row>
    <row r="289" spans="1:34" x14ac:dyDescent="0.4">
      <c r="A289" s="120" t="s">
        <v>2167</v>
      </c>
      <c r="B289" s="120" t="s">
        <v>928</v>
      </c>
      <c r="C289" s="120">
        <v>365945</v>
      </c>
      <c r="D289" s="120" t="b">
        <v>1</v>
      </c>
      <c r="E289" s="120" t="b">
        <v>1</v>
      </c>
      <c r="F289" s="120" t="b">
        <v>1</v>
      </c>
      <c r="G289" s="120" t="b">
        <v>0</v>
      </c>
      <c r="H289" s="120" t="b">
        <v>0</v>
      </c>
      <c r="I289" s="120" t="b">
        <v>0</v>
      </c>
      <c r="J289" s="120" t="b">
        <v>0</v>
      </c>
      <c r="K289" s="120" t="b">
        <v>0</v>
      </c>
      <c r="L289" s="120" t="b">
        <v>0</v>
      </c>
      <c r="M289" s="120" t="b">
        <v>1</v>
      </c>
      <c r="N289" s="120" t="s">
        <v>2168</v>
      </c>
      <c r="O289" s="120" t="s">
        <v>2169</v>
      </c>
      <c r="P289" s="120" t="s">
        <v>2170</v>
      </c>
    </row>
    <row r="290" spans="1:34" x14ac:dyDescent="0.4">
      <c r="A290" s="120" t="s">
        <v>2171</v>
      </c>
      <c r="B290" s="120" t="s">
        <v>928</v>
      </c>
      <c r="C290" s="120">
        <v>364129</v>
      </c>
      <c r="D290" s="120" t="b">
        <v>1</v>
      </c>
      <c r="E290" s="120" t="b">
        <v>1</v>
      </c>
      <c r="F290" s="120" t="b">
        <v>1</v>
      </c>
      <c r="G290" s="120" t="b">
        <v>0</v>
      </c>
      <c r="H290" s="120" t="b">
        <v>0</v>
      </c>
      <c r="I290" s="120" t="b">
        <v>0</v>
      </c>
      <c r="J290" s="120" t="b">
        <v>0</v>
      </c>
      <c r="K290" s="120" t="b">
        <v>0</v>
      </c>
      <c r="L290" s="120" t="b">
        <v>0</v>
      </c>
      <c r="M290" s="120" t="b">
        <v>1</v>
      </c>
      <c r="N290" s="120" t="s">
        <v>2172</v>
      </c>
      <c r="O290" s="120" t="s">
        <v>2173</v>
      </c>
      <c r="P290" s="120" t="s">
        <v>2174</v>
      </c>
      <c r="Q290" s="120" t="s">
        <v>2175</v>
      </c>
      <c r="R290" s="120" t="s">
        <v>2176</v>
      </c>
      <c r="S290" s="120" t="s">
        <v>2177</v>
      </c>
      <c r="T290" s="120" t="s">
        <v>2178</v>
      </c>
      <c r="U290" s="120" t="s">
        <v>2179</v>
      </c>
      <c r="V290" s="120" t="s">
        <v>2180</v>
      </c>
      <c r="W290" s="120" t="s">
        <v>2181</v>
      </c>
      <c r="X290" s="120" t="s">
        <v>2182</v>
      </c>
      <c r="Y290" s="120" t="s">
        <v>2183</v>
      </c>
      <c r="Z290" s="120" t="s">
        <v>2184</v>
      </c>
      <c r="AA290" s="120" t="s">
        <v>2185</v>
      </c>
      <c r="AB290" s="120" t="s">
        <v>2186</v>
      </c>
      <c r="AC290" s="120" t="s">
        <v>2187</v>
      </c>
      <c r="AD290" s="120" t="s">
        <v>2188</v>
      </c>
      <c r="AE290" s="120" t="s">
        <v>2189</v>
      </c>
      <c r="AF290" s="120" t="s">
        <v>2190</v>
      </c>
      <c r="AG290" s="120" t="s">
        <v>2191</v>
      </c>
      <c r="AH290" s="120" t="s">
        <v>2192</v>
      </c>
    </row>
    <row r="291" spans="1:34" x14ac:dyDescent="0.4">
      <c r="A291" s="120" t="s">
        <v>2193</v>
      </c>
      <c r="B291" s="120" t="s">
        <v>852</v>
      </c>
      <c r="C291" s="120">
        <v>362673</v>
      </c>
      <c r="D291" s="120" t="b">
        <v>0</v>
      </c>
      <c r="E291" s="120" t="b">
        <v>0</v>
      </c>
      <c r="F291" s="120" t="b">
        <v>0</v>
      </c>
      <c r="G291" s="120" t="b">
        <v>0</v>
      </c>
      <c r="H291" s="120" t="b">
        <v>0</v>
      </c>
      <c r="I291" s="120" t="b">
        <v>0</v>
      </c>
      <c r="J291" s="120" t="b">
        <v>0</v>
      </c>
      <c r="K291" s="120" t="b">
        <v>0</v>
      </c>
      <c r="L291" s="120" t="b">
        <v>0</v>
      </c>
      <c r="M291" s="120" t="b">
        <v>0</v>
      </c>
    </row>
    <row r="292" spans="1:34" x14ac:dyDescent="0.4">
      <c r="A292" s="120" t="s">
        <v>465</v>
      </c>
      <c r="B292" s="120" t="s">
        <v>963</v>
      </c>
      <c r="C292" s="120">
        <v>361486</v>
      </c>
      <c r="D292" s="120" t="b">
        <v>1</v>
      </c>
      <c r="E292" s="120" t="b">
        <v>0</v>
      </c>
      <c r="F292" s="120" t="b">
        <v>1</v>
      </c>
      <c r="G292" s="120" t="b">
        <v>0</v>
      </c>
      <c r="H292" s="120" t="b">
        <v>0</v>
      </c>
      <c r="I292" s="120" t="b">
        <v>0</v>
      </c>
      <c r="J292" s="120" t="b">
        <v>0</v>
      </c>
      <c r="K292" s="120" t="b">
        <v>0</v>
      </c>
      <c r="L292" s="120" t="b">
        <v>0</v>
      </c>
      <c r="M292" s="120" t="b">
        <v>1</v>
      </c>
      <c r="N292" s="120" t="s">
        <v>2194</v>
      </c>
      <c r="O292" s="120" t="s">
        <v>345</v>
      </c>
      <c r="P292" s="120" t="s">
        <v>1237</v>
      </c>
      <c r="Q292" s="120" t="s">
        <v>2195</v>
      </c>
      <c r="R292" s="120" t="s">
        <v>2196</v>
      </c>
      <c r="S292" s="120" t="s">
        <v>2052</v>
      </c>
      <c r="T292" s="120" t="s">
        <v>2053</v>
      </c>
    </row>
    <row r="293" spans="1:34" x14ac:dyDescent="0.4">
      <c r="A293" s="120" t="s">
        <v>462</v>
      </c>
      <c r="B293" s="120" t="s">
        <v>900</v>
      </c>
      <c r="C293" s="120">
        <v>360603</v>
      </c>
      <c r="D293" s="120" t="b">
        <v>0</v>
      </c>
      <c r="E293" s="120" t="b">
        <v>1</v>
      </c>
      <c r="F293" s="120" t="b">
        <v>0</v>
      </c>
      <c r="G293" s="120" t="b">
        <v>0</v>
      </c>
      <c r="H293" s="120" t="b">
        <v>0</v>
      </c>
      <c r="I293" s="120" t="b">
        <v>0</v>
      </c>
      <c r="J293" s="120" t="b">
        <v>0</v>
      </c>
      <c r="K293" s="120" t="b">
        <v>0</v>
      </c>
      <c r="L293" s="120" t="b">
        <v>0</v>
      </c>
      <c r="M293" s="120" t="b">
        <v>0</v>
      </c>
      <c r="N293" s="120" t="s">
        <v>1379</v>
      </c>
      <c r="O293" s="120" t="s">
        <v>214</v>
      </c>
      <c r="P293" s="120" t="s">
        <v>1534</v>
      </c>
      <c r="Q293" s="120" t="s">
        <v>215</v>
      </c>
      <c r="R293" s="120" t="s">
        <v>1182</v>
      </c>
      <c r="S293" s="120" t="s">
        <v>194</v>
      </c>
      <c r="T293" s="120" t="s">
        <v>1380</v>
      </c>
      <c r="U293" s="120" t="s">
        <v>239</v>
      </c>
      <c r="V293" s="120" t="s">
        <v>1186</v>
      </c>
      <c r="W293" s="120" t="s">
        <v>255</v>
      </c>
      <c r="X293" s="120" t="s">
        <v>1188</v>
      </c>
      <c r="Y293" s="120" t="s">
        <v>382</v>
      </c>
      <c r="Z293" s="120" t="s">
        <v>1183</v>
      </c>
      <c r="AA293" s="120" t="s">
        <v>388</v>
      </c>
      <c r="AB293" s="120" t="s">
        <v>1185</v>
      </c>
      <c r="AC293" s="120" t="s">
        <v>240</v>
      </c>
      <c r="AD293" s="120" t="s">
        <v>1187</v>
      </c>
      <c r="AE293" s="120" t="s">
        <v>493</v>
      </c>
      <c r="AF293" s="120" t="s">
        <v>1382</v>
      </c>
    </row>
    <row r="294" spans="1:34" x14ac:dyDescent="0.4">
      <c r="A294" s="120" t="s">
        <v>512</v>
      </c>
      <c r="B294" s="120" t="s">
        <v>935</v>
      </c>
      <c r="C294" s="120">
        <v>359285</v>
      </c>
      <c r="D294" s="120" t="b">
        <v>0</v>
      </c>
      <c r="E294" s="120" t="b">
        <v>1</v>
      </c>
      <c r="F294" s="120" t="b">
        <v>0</v>
      </c>
      <c r="G294" s="120" t="b">
        <v>0</v>
      </c>
      <c r="H294" s="120" t="b">
        <v>0</v>
      </c>
      <c r="I294" s="120" t="b">
        <v>0</v>
      </c>
      <c r="J294" s="120" t="b">
        <v>0</v>
      </c>
      <c r="K294" s="120" t="b">
        <v>0</v>
      </c>
      <c r="L294" s="120" t="b">
        <v>0</v>
      </c>
      <c r="M294" s="120" t="b">
        <v>1</v>
      </c>
      <c r="N294" s="120" t="s">
        <v>2197</v>
      </c>
      <c r="O294" s="120" t="s">
        <v>212</v>
      </c>
      <c r="P294" s="120" t="s">
        <v>1242</v>
      </c>
      <c r="Q294" s="120" t="s">
        <v>1383</v>
      </c>
      <c r="R294" s="120" t="s">
        <v>2198</v>
      </c>
      <c r="S294" s="120" t="s">
        <v>319</v>
      </c>
      <c r="T294" s="120" t="s">
        <v>985</v>
      </c>
    </row>
    <row r="295" spans="1:34" x14ac:dyDescent="0.4">
      <c r="A295" s="120" t="s">
        <v>603</v>
      </c>
      <c r="B295" s="120" t="s">
        <v>963</v>
      </c>
      <c r="C295" s="120">
        <v>356894</v>
      </c>
      <c r="D295" s="120" t="b">
        <v>0</v>
      </c>
      <c r="E295" s="120" t="b">
        <v>0</v>
      </c>
      <c r="F295" s="120" t="b">
        <v>0</v>
      </c>
      <c r="G295" s="120" t="b">
        <v>0</v>
      </c>
      <c r="H295" s="120" t="b">
        <v>0</v>
      </c>
      <c r="I295" s="120" t="b">
        <v>0</v>
      </c>
      <c r="J295" s="120" t="b">
        <v>1</v>
      </c>
      <c r="K295" s="120" t="b">
        <v>0</v>
      </c>
      <c r="L295" s="120" t="b">
        <v>0</v>
      </c>
      <c r="M295" s="120" t="b">
        <v>0</v>
      </c>
      <c r="N295" s="120" t="s">
        <v>2199</v>
      </c>
      <c r="O295" s="120" t="s">
        <v>2200</v>
      </c>
      <c r="P295" s="120" t="s">
        <v>2201</v>
      </c>
      <c r="Q295" s="120" t="s">
        <v>479</v>
      </c>
      <c r="R295" s="120" t="s">
        <v>1374</v>
      </c>
      <c r="S295" s="120" t="s">
        <v>334</v>
      </c>
      <c r="T295" s="120" t="s">
        <v>1343</v>
      </c>
      <c r="U295" s="120" t="s">
        <v>1377</v>
      </c>
      <c r="V295" s="120" t="s">
        <v>1378</v>
      </c>
      <c r="W295" s="120" t="s">
        <v>1639</v>
      </c>
      <c r="X295" s="120" t="s">
        <v>1640</v>
      </c>
      <c r="Y295" s="120" t="s">
        <v>2202</v>
      </c>
      <c r="Z295" s="120" t="s">
        <v>2203</v>
      </c>
      <c r="AA295" s="120" t="s">
        <v>348</v>
      </c>
      <c r="AB295" s="120" t="s">
        <v>1373</v>
      </c>
      <c r="AC295" s="120" t="s">
        <v>1480</v>
      </c>
      <c r="AD295" s="120" t="s">
        <v>2204</v>
      </c>
      <c r="AE295" s="120" t="s">
        <v>417</v>
      </c>
      <c r="AF295" s="120" t="s">
        <v>1371</v>
      </c>
      <c r="AG295" s="120" t="s">
        <v>1369</v>
      </c>
      <c r="AH295" s="120" t="s">
        <v>1370</v>
      </c>
    </row>
    <row r="296" spans="1:34" x14ac:dyDescent="0.4">
      <c r="A296" s="120" t="s">
        <v>2205</v>
      </c>
      <c r="B296" s="120" t="s">
        <v>935</v>
      </c>
      <c r="C296" s="120">
        <v>354732</v>
      </c>
      <c r="D296" s="120" t="b">
        <v>0</v>
      </c>
      <c r="E296" s="120" t="b">
        <v>1</v>
      </c>
      <c r="F296" s="120" t="b">
        <v>1</v>
      </c>
      <c r="G296" s="120" t="b">
        <v>0</v>
      </c>
      <c r="H296" s="120" t="b">
        <v>0</v>
      </c>
      <c r="I296" s="120" t="b">
        <v>0</v>
      </c>
      <c r="J296" s="120" t="b">
        <v>0</v>
      </c>
      <c r="K296" s="120" t="b">
        <v>0</v>
      </c>
      <c r="L296" s="120" t="b">
        <v>0</v>
      </c>
      <c r="M296" s="120" t="b">
        <v>1</v>
      </c>
    </row>
    <row r="297" spans="1:34" x14ac:dyDescent="0.4">
      <c r="A297" s="120" t="s">
        <v>2206</v>
      </c>
      <c r="B297" s="120" t="s">
        <v>900</v>
      </c>
      <c r="C297" s="120">
        <v>357338</v>
      </c>
      <c r="D297" s="120" t="b">
        <v>0</v>
      </c>
      <c r="E297" s="120" t="b">
        <v>1</v>
      </c>
      <c r="F297" s="120" t="b">
        <v>0</v>
      </c>
      <c r="G297" s="120" t="b">
        <v>0</v>
      </c>
      <c r="H297" s="120" t="b">
        <v>0</v>
      </c>
      <c r="I297" s="120" t="b">
        <v>0</v>
      </c>
      <c r="J297" s="120" t="b">
        <v>0</v>
      </c>
      <c r="K297" s="120" t="b">
        <v>0</v>
      </c>
      <c r="L297" s="120" t="b">
        <v>0</v>
      </c>
      <c r="M297" s="120" t="b">
        <v>0</v>
      </c>
      <c r="N297" s="120" t="s">
        <v>842</v>
      </c>
      <c r="O297" s="120" t="s">
        <v>2207</v>
      </c>
      <c r="P297" s="120" t="s">
        <v>2208</v>
      </c>
    </row>
    <row r="298" spans="1:34" x14ac:dyDescent="0.4">
      <c r="A298" s="120" t="s">
        <v>199</v>
      </c>
      <c r="B298" s="120" t="s">
        <v>928</v>
      </c>
      <c r="C298" s="120">
        <v>353310</v>
      </c>
      <c r="D298" s="120" t="b">
        <v>0</v>
      </c>
      <c r="E298" s="120" t="b">
        <v>1</v>
      </c>
      <c r="F298" s="120" t="b">
        <v>1</v>
      </c>
      <c r="G298" s="120" t="b">
        <v>1</v>
      </c>
      <c r="H298" s="120" t="b">
        <v>0</v>
      </c>
      <c r="I298" s="120" t="b">
        <v>0</v>
      </c>
      <c r="J298" s="120" t="b">
        <v>0</v>
      </c>
      <c r="K298" s="120" t="b">
        <v>1</v>
      </c>
      <c r="L298" s="120" t="b">
        <v>0</v>
      </c>
      <c r="M298" s="120" t="b">
        <v>1</v>
      </c>
      <c r="N298" s="120" t="s">
        <v>1212</v>
      </c>
      <c r="O298" s="120" t="s">
        <v>198</v>
      </c>
      <c r="P298" s="120" t="s">
        <v>1918</v>
      </c>
      <c r="Q298" s="120" t="s">
        <v>282</v>
      </c>
      <c r="R298" s="120" t="s">
        <v>1214</v>
      </c>
      <c r="S298" s="120" t="s">
        <v>312</v>
      </c>
      <c r="T298" s="120" t="s">
        <v>1215</v>
      </c>
      <c r="U298" s="120" t="s">
        <v>291</v>
      </c>
      <c r="V298" s="120" t="s">
        <v>1216</v>
      </c>
      <c r="W298" s="120" t="s">
        <v>408</v>
      </c>
      <c r="X298" s="120" t="s">
        <v>1217</v>
      </c>
      <c r="Y298" s="120" t="s">
        <v>439</v>
      </c>
      <c r="Z298" s="120" t="s">
        <v>1218</v>
      </c>
      <c r="AA298" s="120" t="s">
        <v>476</v>
      </c>
      <c r="AB298" s="120" t="s">
        <v>1219</v>
      </c>
      <c r="AC298" s="120" t="s">
        <v>441</v>
      </c>
      <c r="AD298" s="120" t="s">
        <v>1220</v>
      </c>
      <c r="AE298" s="120" t="s">
        <v>486</v>
      </c>
      <c r="AF298" s="120" t="s">
        <v>1221</v>
      </c>
      <c r="AG298" s="120" t="s">
        <v>473</v>
      </c>
      <c r="AH298" s="120" t="s">
        <v>1222</v>
      </c>
    </row>
    <row r="299" spans="1:34" x14ac:dyDescent="0.4">
      <c r="A299" s="120" t="s">
        <v>345</v>
      </c>
      <c r="B299" s="120" t="s">
        <v>935</v>
      </c>
      <c r="C299" s="120">
        <v>351881</v>
      </c>
      <c r="D299" s="120" t="b">
        <v>1</v>
      </c>
      <c r="E299" s="120" t="b">
        <v>0</v>
      </c>
      <c r="F299" s="120" t="b">
        <v>0</v>
      </c>
      <c r="G299" s="120" t="b">
        <v>1</v>
      </c>
      <c r="H299" s="120" t="b">
        <v>0</v>
      </c>
      <c r="I299" s="120" t="b">
        <v>0</v>
      </c>
      <c r="J299" s="120" t="b">
        <v>0</v>
      </c>
      <c r="K299" s="120" t="b">
        <v>0</v>
      </c>
      <c r="L299" s="120" t="b">
        <v>0</v>
      </c>
      <c r="M299" s="120" t="b">
        <v>1</v>
      </c>
      <c r="N299" s="120" t="s">
        <v>842</v>
      </c>
      <c r="O299" s="120" t="s">
        <v>465</v>
      </c>
      <c r="P299" s="120" t="s">
        <v>1241</v>
      </c>
      <c r="Q299" s="120" t="s">
        <v>387</v>
      </c>
      <c r="R299" s="120" t="s">
        <v>1238</v>
      </c>
      <c r="S299" s="120" t="s">
        <v>236</v>
      </c>
      <c r="T299" s="120" t="s">
        <v>1362</v>
      </c>
      <c r="U299" s="120" t="s">
        <v>370</v>
      </c>
      <c r="V299" s="120" t="s">
        <v>1239</v>
      </c>
      <c r="W299" s="120" t="s">
        <v>235</v>
      </c>
      <c r="X299" s="120" t="s">
        <v>1236</v>
      </c>
      <c r="Y299" s="120" t="s">
        <v>371</v>
      </c>
      <c r="Z299" s="120" t="s">
        <v>1240</v>
      </c>
      <c r="AA299" s="120" t="s">
        <v>212</v>
      </c>
      <c r="AB299" s="120" t="s">
        <v>1242</v>
      </c>
      <c r="AC299" s="120" t="s">
        <v>2052</v>
      </c>
      <c r="AD299" s="120" t="s">
        <v>2053</v>
      </c>
    </row>
    <row r="300" spans="1:34" x14ac:dyDescent="0.4">
      <c r="A300" s="120" t="s">
        <v>2209</v>
      </c>
      <c r="B300" s="120" t="s">
        <v>1784</v>
      </c>
      <c r="C300" s="120">
        <v>353908</v>
      </c>
      <c r="D300" s="120" t="b">
        <v>1</v>
      </c>
      <c r="E300" s="120" t="b">
        <v>1</v>
      </c>
      <c r="F300" s="120" t="b">
        <v>0</v>
      </c>
      <c r="G300" s="120" t="b">
        <v>0</v>
      </c>
      <c r="H300" s="120" t="b">
        <v>0</v>
      </c>
      <c r="I300" s="120" t="b">
        <v>0</v>
      </c>
      <c r="J300" s="120" t="b">
        <v>0</v>
      </c>
      <c r="K300" s="120" t="b">
        <v>0</v>
      </c>
      <c r="L300" s="120" t="b">
        <v>0</v>
      </c>
      <c r="M300" s="120" t="b">
        <v>0</v>
      </c>
    </row>
    <row r="301" spans="1:34" x14ac:dyDescent="0.4">
      <c r="A301" s="120" t="s">
        <v>408</v>
      </c>
      <c r="B301" s="120" t="s">
        <v>963</v>
      </c>
      <c r="C301" s="120">
        <v>349948</v>
      </c>
      <c r="D301" s="120" t="b">
        <v>1</v>
      </c>
      <c r="E301" s="120" t="b">
        <v>0</v>
      </c>
      <c r="F301" s="120" t="b">
        <v>1</v>
      </c>
      <c r="G301" s="120" t="b">
        <v>0</v>
      </c>
      <c r="H301" s="120" t="b">
        <v>0</v>
      </c>
      <c r="I301" s="120" t="b">
        <v>0</v>
      </c>
      <c r="J301" s="120" t="b">
        <v>0</v>
      </c>
      <c r="K301" s="120" t="b">
        <v>0</v>
      </c>
      <c r="L301" s="120" t="b">
        <v>0</v>
      </c>
      <c r="M301" s="120" t="b">
        <v>1</v>
      </c>
      <c r="N301" s="120" t="s">
        <v>2210</v>
      </c>
      <c r="O301" s="120" t="s">
        <v>198</v>
      </c>
      <c r="P301" s="120" t="s">
        <v>1918</v>
      </c>
      <c r="Q301" s="120" t="s">
        <v>312</v>
      </c>
      <c r="R301" s="120" t="s">
        <v>1215</v>
      </c>
      <c r="S301" s="120" t="s">
        <v>291</v>
      </c>
      <c r="T301" s="120" t="s">
        <v>1216</v>
      </c>
      <c r="U301" s="120" t="s">
        <v>439</v>
      </c>
      <c r="V301" s="120" t="s">
        <v>1218</v>
      </c>
      <c r="W301" s="120" t="s">
        <v>486</v>
      </c>
      <c r="X301" s="120" t="s">
        <v>1221</v>
      </c>
      <c r="Y301" s="120" t="s">
        <v>441</v>
      </c>
      <c r="Z301" s="120" t="s">
        <v>1220</v>
      </c>
      <c r="AA301" s="120" t="s">
        <v>476</v>
      </c>
      <c r="AB301" s="120" t="s">
        <v>1219</v>
      </c>
      <c r="AC301" s="120" t="s">
        <v>282</v>
      </c>
      <c r="AD301" s="120" t="s">
        <v>1214</v>
      </c>
      <c r="AE301" s="120" t="s">
        <v>199</v>
      </c>
      <c r="AF301" s="120" t="s">
        <v>1213</v>
      </c>
      <c r="AG301" s="120" t="s">
        <v>473</v>
      </c>
      <c r="AH301" s="120" t="s">
        <v>1222</v>
      </c>
    </row>
    <row r="302" spans="1:34" x14ac:dyDescent="0.4">
      <c r="A302" s="120" t="s">
        <v>2211</v>
      </c>
      <c r="B302" s="120" t="s">
        <v>963</v>
      </c>
      <c r="C302" s="120">
        <v>348596</v>
      </c>
      <c r="D302" s="120" t="b">
        <v>1</v>
      </c>
      <c r="E302" s="120" t="b">
        <v>1</v>
      </c>
      <c r="F302" s="120" t="b">
        <v>0</v>
      </c>
      <c r="G302" s="120" t="b">
        <v>0</v>
      </c>
      <c r="H302" s="120" t="b">
        <v>0</v>
      </c>
      <c r="I302" s="120" t="b">
        <v>0</v>
      </c>
      <c r="J302" s="120" t="b">
        <v>0</v>
      </c>
      <c r="K302" s="120" t="b">
        <v>0</v>
      </c>
      <c r="L302" s="120" t="b">
        <v>0</v>
      </c>
      <c r="M302" s="120" t="b">
        <v>1</v>
      </c>
    </row>
    <row r="303" spans="1:34" x14ac:dyDescent="0.4">
      <c r="A303" s="120" t="s">
        <v>474</v>
      </c>
      <c r="B303" s="120" t="s">
        <v>1334</v>
      </c>
      <c r="C303" s="120">
        <v>347584</v>
      </c>
      <c r="D303" s="120" t="b">
        <v>0</v>
      </c>
      <c r="E303" s="120" t="b">
        <v>0</v>
      </c>
      <c r="F303" s="120" t="b">
        <v>1</v>
      </c>
      <c r="G303" s="120" t="b">
        <v>0</v>
      </c>
      <c r="H303" s="120" t="b">
        <v>0</v>
      </c>
      <c r="I303" s="120" t="b">
        <v>0</v>
      </c>
      <c r="J303" s="120" t="b">
        <v>0</v>
      </c>
      <c r="K303" s="120" t="b">
        <v>0</v>
      </c>
      <c r="L303" s="120" t="b">
        <v>0</v>
      </c>
      <c r="M303" s="120" t="b">
        <v>1</v>
      </c>
      <c r="N303" s="120" t="s">
        <v>1251</v>
      </c>
      <c r="O303" s="120" t="s">
        <v>2212</v>
      </c>
      <c r="P303" s="120" t="s">
        <v>2213</v>
      </c>
      <c r="Q303" s="120" t="s">
        <v>2214</v>
      </c>
      <c r="R303" s="120" t="s">
        <v>2215</v>
      </c>
      <c r="S303" s="120" t="s">
        <v>2216</v>
      </c>
      <c r="T303" s="120" t="s">
        <v>2217</v>
      </c>
      <c r="U303" s="120" t="s">
        <v>294</v>
      </c>
      <c r="V303" s="120" t="s">
        <v>1707</v>
      </c>
      <c r="W303" s="120" t="s">
        <v>394</v>
      </c>
      <c r="X303" s="120" t="s">
        <v>1708</v>
      </c>
      <c r="Y303" s="120" t="s">
        <v>2218</v>
      </c>
      <c r="Z303" s="120" t="s">
        <v>2219</v>
      </c>
      <c r="AA303" s="120" t="s">
        <v>2220</v>
      </c>
      <c r="AB303" s="120" t="s">
        <v>2221</v>
      </c>
      <c r="AC303" s="120" t="s">
        <v>1996</v>
      </c>
      <c r="AD303" s="120" t="s">
        <v>1997</v>
      </c>
      <c r="AE303" s="120" t="s">
        <v>369</v>
      </c>
      <c r="AF303" s="120" t="s">
        <v>1992</v>
      </c>
    </row>
    <row r="304" spans="1:34" x14ac:dyDescent="0.4">
      <c r="A304" s="120" t="s">
        <v>2222</v>
      </c>
      <c r="B304" s="120" t="s">
        <v>852</v>
      </c>
      <c r="C304" s="120">
        <v>348327</v>
      </c>
      <c r="D304" s="120" t="b">
        <v>0</v>
      </c>
      <c r="E304" s="120" t="b">
        <v>1</v>
      </c>
      <c r="F304" s="120" t="b">
        <v>0</v>
      </c>
      <c r="G304" s="120" t="b">
        <v>0</v>
      </c>
      <c r="H304" s="120" t="b">
        <v>0</v>
      </c>
      <c r="I304" s="120" t="b">
        <v>0</v>
      </c>
      <c r="J304" s="120" t="b">
        <v>1</v>
      </c>
      <c r="K304" s="120" t="b">
        <v>1</v>
      </c>
      <c r="L304" s="120" t="b">
        <v>0</v>
      </c>
      <c r="M304" s="120" t="b">
        <v>1</v>
      </c>
    </row>
    <row r="305" spans="1:34" x14ac:dyDescent="0.4">
      <c r="A305" s="120" t="s">
        <v>2223</v>
      </c>
      <c r="B305" s="120" t="s">
        <v>928</v>
      </c>
      <c r="C305" s="120">
        <v>344977</v>
      </c>
      <c r="D305" s="120" t="b">
        <v>1</v>
      </c>
      <c r="E305" s="120" t="b">
        <v>1</v>
      </c>
      <c r="F305" s="120" t="b">
        <v>0</v>
      </c>
      <c r="G305" s="120" t="b">
        <v>0</v>
      </c>
      <c r="H305" s="120" t="b">
        <v>0</v>
      </c>
      <c r="I305" s="120" t="b">
        <v>0</v>
      </c>
      <c r="J305" s="120" t="b">
        <v>0</v>
      </c>
      <c r="K305" s="120" t="b">
        <v>0</v>
      </c>
      <c r="L305" s="120" t="b">
        <v>0</v>
      </c>
      <c r="M305" s="120" t="b">
        <v>1</v>
      </c>
      <c r="N305" s="120" t="s">
        <v>842</v>
      </c>
      <c r="O305" s="120" t="s">
        <v>2224</v>
      </c>
      <c r="P305" s="120" t="s">
        <v>2225</v>
      </c>
      <c r="Q305" s="120" t="s">
        <v>2226</v>
      </c>
      <c r="R305" s="120" t="s">
        <v>2227</v>
      </c>
      <c r="S305" s="120" t="s">
        <v>2228</v>
      </c>
      <c r="T305" s="120" t="s">
        <v>2229</v>
      </c>
    </row>
    <row r="306" spans="1:34" x14ac:dyDescent="0.4">
      <c r="A306" s="120" t="s">
        <v>2230</v>
      </c>
      <c r="B306" s="120" t="s">
        <v>900</v>
      </c>
      <c r="C306" s="120">
        <v>352444</v>
      </c>
      <c r="D306" s="120" t="b">
        <v>1</v>
      </c>
      <c r="E306" s="120" t="b">
        <v>0</v>
      </c>
      <c r="F306" s="120" t="b">
        <v>0</v>
      </c>
      <c r="G306" s="120" t="b">
        <v>0</v>
      </c>
      <c r="H306" s="120" t="b">
        <v>0</v>
      </c>
      <c r="I306" s="120" t="b">
        <v>0</v>
      </c>
      <c r="J306" s="120" t="b">
        <v>0</v>
      </c>
      <c r="K306" s="120" t="b">
        <v>0</v>
      </c>
      <c r="L306" s="120" t="b">
        <v>0</v>
      </c>
      <c r="M306" s="120" t="b">
        <v>0</v>
      </c>
      <c r="N306" s="120" t="s">
        <v>842</v>
      </c>
      <c r="O306" s="120" t="s">
        <v>2231</v>
      </c>
      <c r="P306" s="120" t="s">
        <v>2232</v>
      </c>
    </row>
    <row r="307" spans="1:34" x14ac:dyDescent="0.4">
      <c r="A307" s="120" t="s">
        <v>2233</v>
      </c>
      <c r="B307" s="120" t="s">
        <v>852</v>
      </c>
      <c r="C307" s="120">
        <v>343177</v>
      </c>
      <c r="D307" s="120" t="b">
        <v>1</v>
      </c>
      <c r="E307" s="120" t="b">
        <v>0</v>
      </c>
      <c r="F307" s="120" t="b">
        <v>0</v>
      </c>
      <c r="G307" s="120" t="b">
        <v>0</v>
      </c>
      <c r="H307" s="120" t="b">
        <v>0</v>
      </c>
      <c r="I307" s="120" t="b">
        <v>0</v>
      </c>
      <c r="J307" s="120" t="b">
        <v>0</v>
      </c>
      <c r="K307" s="120" t="b">
        <v>0</v>
      </c>
      <c r="L307" s="120" t="b">
        <v>0</v>
      </c>
      <c r="M307" s="120" t="b">
        <v>0</v>
      </c>
      <c r="N307" s="120" t="s">
        <v>842</v>
      </c>
      <c r="O307" s="120" t="s">
        <v>2234</v>
      </c>
      <c r="P307" s="120" t="s">
        <v>2235</v>
      </c>
    </row>
    <row r="308" spans="1:34" x14ac:dyDescent="0.4">
      <c r="A308" s="120" t="s">
        <v>2236</v>
      </c>
      <c r="B308" s="120" t="s">
        <v>872</v>
      </c>
      <c r="C308" s="120">
        <v>339836</v>
      </c>
      <c r="D308" s="120" t="b">
        <v>1</v>
      </c>
      <c r="E308" s="120" t="b">
        <v>1</v>
      </c>
      <c r="F308" s="120" t="b">
        <v>0</v>
      </c>
      <c r="G308" s="120" t="b">
        <v>0</v>
      </c>
      <c r="H308" s="120" t="b">
        <v>0</v>
      </c>
      <c r="I308" s="120" t="b">
        <v>0</v>
      </c>
      <c r="J308" s="120" t="b">
        <v>0</v>
      </c>
      <c r="K308" s="120" t="b">
        <v>0</v>
      </c>
      <c r="L308" s="120" t="b">
        <v>0</v>
      </c>
      <c r="M308" s="120" t="b">
        <v>1</v>
      </c>
      <c r="N308" s="120" t="s">
        <v>2237</v>
      </c>
      <c r="O308" s="120" t="s">
        <v>2238</v>
      </c>
      <c r="P308" s="120" t="s">
        <v>2239</v>
      </c>
      <c r="Q308" s="120" t="s">
        <v>2240</v>
      </c>
      <c r="R308" s="120" t="s">
        <v>2241</v>
      </c>
      <c r="S308" s="120" t="s">
        <v>2242</v>
      </c>
      <c r="T308" s="120" t="s">
        <v>2243</v>
      </c>
      <c r="U308" s="120" t="s">
        <v>2244</v>
      </c>
      <c r="V308" s="120" t="s">
        <v>2245</v>
      </c>
      <c r="W308" s="120" t="s">
        <v>2246</v>
      </c>
      <c r="X308" s="120" t="s">
        <v>2247</v>
      </c>
      <c r="Y308" s="120" t="s">
        <v>2248</v>
      </c>
      <c r="Z308" s="120" t="s">
        <v>2249</v>
      </c>
      <c r="AA308" s="120" t="s">
        <v>2250</v>
      </c>
      <c r="AB308" s="120" t="s">
        <v>2251</v>
      </c>
      <c r="AC308" s="120" t="s">
        <v>2252</v>
      </c>
      <c r="AD308" s="120" t="s">
        <v>2253</v>
      </c>
      <c r="AE308" s="120" t="s">
        <v>2254</v>
      </c>
      <c r="AF308" s="120" t="s">
        <v>2255</v>
      </c>
      <c r="AG308" s="120" t="s">
        <v>2256</v>
      </c>
      <c r="AH308" s="120" t="s">
        <v>2257</v>
      </c>
    </row>
    <row r="309" spans="1:34" x14ac:dyDescent="0.4">
      <c r="A309" s="120" t="s">
        <v>2258</v>
      </c>
      <c r="B309" s="120" t="s">
        <v>963</v>
      </c>
      <c r="C309" s="120">
        <v>338878</v>
      </c>
      <c r="D309" s="120" t="b">
        <v>1</v>
      </c>
      <c r="E309" s="120" t="b">
        <v>0</v>
      </c>
      <c r="F309" s="120" t="b">
        <v>0</v>
      </c>
      <c r="G309" s="120" t="b">
        <v>0</v>
      </c>
      <c r="H309" s="120" t="b">
        <v>1</v>
      </c>
      <c r="I309" s="120" t="b">
        <v>0</v>
      </c>
      <c r="J309" s="120" t="b">
        <v>0</v>
      </c>
      <c r="K309" s="120" t="b">
        <v>0</v>
      </c>
      <c r="L309" s="120" t="b">
        <v>0</v>
      </c>
      <c r="M309" s="120" t="b">
        <v>0</v>
      </c>
    </row>
    <row r="310" spans="1:34" x14ac:dyDescent="0.4">
      <c r="A310" s="120" t="s">
        <v>2259</v>
      </c>
      <c r="B310" s="120" t="s">
        <v>935</v>
      </c>
      <c r="C310" s="120">
        <v>339095</v>
      </c>
      <c r="D310" s="120" t="b">
        <v>0</v>
      </c>
      <c r="E310" s="120" t="b">
        <v>0</v>
      </c>
      <c r="F310" s="120" t="b">
        <v>0</v>
      </c>
      <c r="G310" s="120" t="b">
        <v>0</v>
      </c>
      <c r="H310" s="120" t="b">
        <v>0</v>
      </c>
      <c r="I310" s="120" t="b">
        <v>0</v>
      </c>
      <c r="J310" s="120" t="b">
        <v>0</v>
      </c>
      <c r="K310" s="120" t="b">
        <v>0</v>
      </c>
      <c r="L310" s="120" t="b">
        <v>0</v>
      </c>
      <c r="M310" s="120" t="b">
        <v>1</v>
      </c>
      <c r="N310" s="120" t="s">
        <v>842</v>
      </c>
      <c r="O310" s="120" t="s">
        <v>2260</v>
      </c>
      <c r="P310" s="120" t="s">
        <v>2261</v>
      </c>
      <c r="Q310" s="120" t="s">
        <v>2262</v>
      </c>
      <c r="R310" s="120" t="s">
        <v>2263</v>
      </c>
    </row>
    <row r="311" spans="1:34" x14ac:dyDescent="0.4">
      <c r="A311" s="120" t="s">
        <v>2264</v>
      </c>
      <c r="B311" s="120" t="s">
        <v>900</v>
      </c>
      <c r="C311" s="120">
        <v>338898</v>
      </c>
      <c r="D311" s="120" t="b">
        <v>1</v>
      </c>
      <c r="E311" s="120" t="b">
        <v>0</v>
      </c>
      <c r="F311" s="120" t="b">
        <v>0</v>
      </c>
      <c r="G311" s="120" t="b">
        <v>0</v>
      </c>
      <c r="H311" s="120" t="b">
        <v>0</v>
      </c>
      <c r="I311" s="120" t="b">
        <v>0</v>
      </c>
      <c r="J311" s="120" t="b">
        <v>0</v>
      </c>
      <c r="K311" s="120" t="b">
        <v>0</v>
      </c>
      <c r="L311" s="120" t="b">
        <v>0</v>
      </c>
      <c r="M311" s="120" t="b">
        <v>0</v>
      </c>
    </row>
    <row r="312" spans="1:34" x14ac:dyDescent="0.4">
      <c r="A312" s="120" t="s">
        <v>429</v>
      </c>
      <c r="B312" s="120" t="s">
        <v>928</v>
      </c>
      <c r="C312" s="120">
        <v>340064</v>
      </c>
      <c r="D312" s="120" t="b">
        <v>1</v>
      </c>
      <c r="E312" s="120" t="b">
        <v>1</v>
      </c>
      <c r="F312" s="120" t="b">
        <v>0</v>
      </c>
      <c r="G312" s="120" t="b">
        <v>0</v>
      </c>
      <c r="H312" s="120" t="b">
        <v>0</v>
      </c>
      <c r="I312" s="120" t="b">
        <v>0</v>
      </c>
      <c r="J312" s="120" t="b">
        <v>1</v>
      </c>
      <c r="K312" s="120" t="b">
        <v>0</v>
      </c>
      <c r="L312" s="120" t="b">
        <v>0</v>
      </c>
      <c r="M312" s="120" t="b">
        <v>0</v>
      </c>
      <c r="N312" s="120" t="s">
        <v>2265</v>
      </c>
      <c r="O312" s="120" t="s">
        <v>2266</v>
      </c>
      <c r="P312" s="120" t="s">
        <v>2267</v>
      </c>
      <c r="Q312" s="120" t="s">
        <v>2268</v>
      </c>
      <c r="R312" s="120" t="s">
        <v>2269</v>
      </c>
      <c r="S312" s="120" t="s">
        <v>1789</v>
      </c>
      <c r="T312" s="120" t="s">
        <v>2270</v>
      </c>
      <c r="U312" s="120" t="s">
        <v>283</v>
      </c>
      <c r="V312" s="120" t="s">
        <v>1277</v>
      </c>
      <c r="W312" s="120" t="s">
        <v>2271</v>
      </c>
      <c r="X312" s="120" t="s">
        <v>2272</v>
      </c>
      <c r="Y312" s="120" t="s">
        <v>2273</v>
      </c>
      <c r="Z312" s="120" t="s">
        <v>2274</v>
      </c>
      <c r="AA312" s="120" t="s">
        <v>2275</v>
      </c>
      <c r="AB312" s="120" t="s">
        <v>2276</v>
      </c>
      <c r="AC312" s="120" t="s">
        <v>209</v>
      </c>
      <c r="AD312" s="120" t="s">
        <v>1295</v>
      </c>
      <c r="AE312" s="120" t="s">
        <v>826</v>
      </c>
      <c r="AF312" s="120" t="s">
        <v>2277</v>
      </c>
    </row>
    <row r="313" spans="1:34" x14ac:dyDescent="0.4">
      <c r="A313" s="120" t="s">
        <v>417</v>
      </c>
      <c r="B313" s="120" t="s">
        <v>963</v>
      </c>
      <c r="C313" s="120">
        <v>336336</v>
      </c>
      <c r="D313" s="120" t="b">
        <v>0</v>
      </c>
      <c r="E313" s="120" t="b">
        <v>0</v>
      </c>
      <c r="F313" s="120" t="b">
        <v>0</v>
      </c>
      <c r="G313" s="120" t="b">
        <v>1</v>
      </c>
      <c r="H313" s="120" t="b">
        <v>0</v>
      </c>
      <c r="I313" s="120" t="b">
        <v>0</v>
      </c>
      <c r="J313" s="120" t="b">
        <v>0</v>
      </c>
      <c r="K313" s="120" t="b">
        <v>0</v>
      </c>
      <c r="L313" s="120" t="b">
        <v>0</v>
      </c>
      <c r="M313" s="120" t="b">
        <v>1</v>
      </c>
      <c r="N313" s="120" t="s">
        <v>2278</v>
      </c>
      <c r="O313" s="120" t="s">
        <v>2279</v>
      </c>
      <c r="P313" s="120" t="s">
        <v>2280</v>
      </c>
      <c r="Q313" s="120" t="s">
        <v>2281</v>
      </c>
      <c r="R313" s="120" t="s">
        <v>2282</v>
      </c>
      <c r="S313" s="120" t="s">
        <v>2283</v>
      </c>
      <c r="T313" s="120" t="s">
        <v>2284</v>
      </c>
      <c r="U313" s="120" t="s">
        <v>2285</v>
      </c>
      <c r="V313" s="120" t="s">
        <v>2286</v>
      </c>
      <c r="W313" s="120" t="s">
        <v>2287</v>
      </c>
      <c r="X313" s="120" t="s">
        <v>2288</v>
      </c>
      <c r="Y313" s="120" t="s">
        <v>2289</v>
      </c>
      <c r="Z313" s="120" t="s">
        <v>2290</v>
      </c>
      <c r="AA313" s="120" t="s">
        <v>2291</v>
      </c>
      <c r="AB313" s="120" t="s">
        <v>2292</v>
      </c>
      <c r="AC313" s="120" t="s">
        <v>2293</v>
      </c>
      <c r="AD313" s="120" t="s">
        <v>2294</v>
      </c>
      <c r="AE313" s="120" t="s">
        <v>2295</v>
      </c>
      <c r="AF313" s="120" t="s">
        <v>2296</v>
      </c>
    </row>
    <row r="314" spans="1:34" x14ac:dyDescent="0.4">
      <c r="A314" s="120" t="s">
        <v>2297</v>
      </c>
      <c r="B314" s="120" t="s">
        <v>843</v>
      </c>
      <c r="C314" s="120">
        <v>333760</v>
      </c>
      <c r="D314" s="120" t="b">
        <v>0</v>
      </c>
      <c r="E314" s="120" t="b">
        <v>0</v>
      </c>
      <c r="F314" s="120" t="b">
        <v>0</v>
      </c>
      <c r="G314" s="120" t="b">
        <v>0</v>
      </c>
      <c r="H314" s="120" t="b">
        <v>0</v>
      </c>
      <c r="I314" s="120" t="b">
        <v>0</v>
      </c>
      <c r="J314" s="120" t="b">
        <v>0</v>
      </c>
      <c r="K314" s="120" t="b">
        <v>0</v>
      </c>
      <c r="L314" s="120" t="b">
        <v>0</v>
      </c>
      <c r="M314" s="120" t="b">
        <v>0</v>
      </c>
    </row>
    <row r="315" spans="1:34" x14ac:dyDescent="0.4">
      <c r="A315" s="120" t="s">
        <v>2298</v>
      </c>
      <c r="B315" s="120" t="s">
        <v>900</v>
      </c>
      <c r="C315" s="120">
        <v>334265</v>
      </c>
      <c r="D315" s="120" t="b">
        <v>1</v>
      </c>
      <c r="E315" s="120" t="b">
        <v>0</v>
      </c>
      <c r="F315" s="120" t="b">
        <v>0</v>
      </c>
      <c r="G315" s="120" t="b">
        <v>0</v>
      </c>
      <c r="H315" s="120" t="b">
        <v>0</v>
      </c>
      <c r="I315" s="120" t="b">
        <v>0</v>
      </c>
      <c r="J315" s="120" t="b">
        <v>0</v>
      </c>
      <c r="K315" s="120" t="b">
        <v>0</v>
      </c>
      <c r="L315" s="120" t="b">
        <v>0</v>
      </c>
      <c r="M315" s="120" t="b">
        <v>0</v>
      </c>
    </row>
    <row r="316" spans="1:34" x14ac:dyDescent="0.4">
      <c r="A316" s="120" t="s">
        <v>2299</v>
      </c>
      <c r="B316" s="120" t="s">
        <v>928</v>
      </c>
      <c r="C316" s="120">
        <v>332762</v>
      </c>
      <c r="D316" s="120" t="b">
        <v>0</v>
      </c>
      <c r="E316" s="120" t="b">
        <v>0</v>
      </c>
      <c r="F316" s="120" t="b">
        <v>0</v>
      </c>
      <c r="G316" s="120" t="b">
        <v>0</v>
      </c>
      <c r="H316" s="120" t="b">
        <v>0</v>
      </c>
      <c r="I316" s="120" t="b">
        <v>0</v>
      </c>
      <c r="J316" s="120" t="b">
        <v>0</v>
      </c>
      <c r="K316" s="120" t="b">
        <v>0</v>
      </c>
      <c r="L316" s="120" t="b">
        <v>0</v>
      </c>
      <c r="M316" s="120" t="b">
        <v>0</v>
      </c>
    </row>
    <row r="317" spans="1:34" x14ac:dyDescent="0.4">
      <c r="A317" s="120" t="s">
        <v>2300</v>
      </c>
      <c r="B317" s="120" t="s">
        <v>852</v>
      </c>
      <c r="C317" s="120">
        <v>331540</v>
      </c>
      <c r="D317" s="120" t="b">
        <v>0</v>
      </c>
      <c r="E317" s="120" t="b">
        <v>0</v>
      </c>
      <c r="F317" s="120" t="b">
        <v>0</v>
      </c>
      <c r="G317" s="120" t="b">
        <v>0</v>
      </c>
      <c r="H317" s="120" t="b">
        <v>0</v>
      </c>
      <c r="I317" s="120" t="b">
        <v>0</v>
      </c>
      <c r="J317" s="120" t="b">
        <v>0</v>
      </c>
      <c r="K317" s="120" t="b">
        <v>0</v>
      </c>
      <c r="L317" s="120" t="b">
        <v>0</v>
      </c>
      <c r="M317" s="120" t="b">
        <v>0</v>
      </c>
    </row>
    <row r="318" spans="1:34" x14ac:dyDescent="0.4">
      <c r="A318" s="120" t="s">
        <v>2301</v>
      </c>
      <c r="B318" s="120" t="s">
        <v>852</v>
      </c>
      <c r="C318" s="120">
        <v>330616</v>
      </c>
      <c r="D318" s="120" t="b">
        <v>0</v>
      </c>
      <c r="E318" s="120" t="b">
        <v>1</v>
      </c>
      <c r="F318" s="120" t="b">
        <v>1</v>
      </c>
      <c r="G318" s="120" t="b">
        <v>0</v>
      </c>
      <c r="H318" s="120" t="b">
        <v>0</v>
      </c>
      <c r="I318" s="120" t="b">
        <v>0</v>
      </c>
      <c r="J318" s="120" t="b">
        <v>1</v>
      </c>
      <c r="K318" s="120" t="b">
        <v>0</v>
      </c>
      <c r="L318" s="120" t="b">
        <v>0</v>
      </c>
      <c r="M318" s="120" t="b">
        <v>0</v>
      </c>
      <c r="N318" s="120" t="s">
        <v>842</v>
      </c>
      <c r="O318" s="120" t="s">
        <v>2302</v>
      </c>
      <c r="P318" s="120" t="s">
        <v>2303</v>
      </c>
    </row>
    <row r="319" spans="1:34" x14ac:dyDescent="0.4">
      <c r="A319" s="120" t="s">
        <v>2304</v>
      </c>
      <c r="B319" s="120" t="s">
        <v>872</v>
      </c>
      <c r="C319" s="120">
        <v>328556</v>
      </c>
      <c r="D319" s="120" t="b">
        <v>0</v>
      </c>
      <c r="E319" s="120" t="b">
        <v>1</v>
      </c>
      <c r="F319" s="120" t="b">
        <v>0</v>
      </c>
      <c r="G319" s="120" t="b">
        <v>1</v>
      </c>
      <c r="H319" s="120" t="b">
        <v>0</v>
      </c>
      <c r="I319" s="120" t="b">
        <v>0</v>
      </c>
      <c r="J319" s="120" t="b">
        <v>0</v>
      </c>
      <c r="K319" s="120" t="b">
        <v>0</v>
      </c>
      <c r="L319" s="120" t="b">
        <v>0</v>
      </c>
      <c r="M319" s="120" t="b">
        <v>1</v>
      </c>
    </row>
    <row r="320" spans="1:34" x14ac:dyDescent="0.4">
      <c r="A320" s="120" t="s">
        <v>387</v>
      </c>
      <c r="B320" s="120" t="s">
        <v>935</v>
      </c>
      <c r="C320" s="120">
        <v>327725</v>
      </c>
      <c r="D320" s="120" t="b">
        <v>0</v>
      </c>
      <c r="E320" s="120" t="b">
        <v>0</v>
      </c>
      <c r="F320" s="120" t="b">
        <v>1</v>
      </c>
      <c r="G320" s="120" t="b">
        <v>0</v>
      </c>
      <c r="H320" s="120" t="b">
        <v>0</v>
      </c>
      <c r="I320" s="120" t="b">
        <v>0</v>
      </c>
      <c r="J320" s="120" t="b">
        <v>0</v>
      </c>
      <c r="K320" s="120" t="b">
        <v>0</v>
      </c>
      <c r="L320" s="120" t="b">
        <v>0</v>
      </c>
      <c r="M320" s="120" t="b">
        <v>1</v>
      </c>
      <c r="N320" s="120" t="s">
        <v>842</v>
      </c>
      <c r="O320" s="120" t="s">
        <v>345</v>
      </c>
      <c r="P320" s="120" t="s">
        <v>1237</v>
      </c>
      <c r="Q320" s="120" t="s">
        <v>236</v>
      </c>
      <c r="R320" s="120" t="s">
        <v>1362</v>
      </c>
      <c r="S320" s="120" t="s">
        <v>235</v>
      </c>
      <c r="T320" s="120" t="s">
        <v>1236</v>
      </c>
      <c r="U320" s="120" t="s">
        <v>370</v>
      </c>
      <c r="V320" s="120" t="s">
        <v>1239</v>
      </c>
      <c r="W320" s="120" t="s">
        <v>371</v>
      </c>
      <c r="X320" s="120" t="s">
        <v>1240</v>
      </c>
      <c r="Y320" s="120" t="s">
        <v>212</v>
      </c>
      <c r="Z320" s="120" t="s">
        <v>1242</v>
      </c>
      <c r="AA320" s="120" t="s">
        <v>465</v>
      </c>
      <c r="AB320" s="120" t="s">
        <v>1241</v>
      </c>
      <c r="AC320" s="120" t="s">
        <v>480</v>
      </c>
      <c r="AD320" s="120" t="s">
        <v>995</v>
      </c>
      <c r="AE320" s="120" t="s">
        <v>470</v>
      </c>
      <c r="AF320" s="120" t="s">
        <v>1891</v>
      </c>
      <c r="AG320" s="120" t="s">
        <v>432</v>
      </c>
      <c r="AH320" s="120" t="s">
        <v>994</v>
      </c>
    </row>
    <row r="321" spans="1:34" x14ac:dyDescent="0.4">
      <c r="A321" s="120" t="s">
        <v>328</v>
      </c>
      <c r="B321" s="120" t="s">
        <v>935</v>
      </c>
      <c r="C321" s="120">
        <v>327629</v>
      </c>
      <c r="D321" s="120" t="b">
        <v>0</v>
      </c>
      <c r="E321" s="120" t="b">
        <v>1</v>
      </c>
      <c r="F321" s="120" t="b">
        <v>0</v>
      </c>
      <c r="G321" s="120" t="b">
        <v>0</v>
      </c>
      <c r="H321" s="120" t="b">
        <v>0</v>
      </c>
      <c r="I321" s="120" t="b">
        <v>0</v>
      </c>
      <c r="J321" s="120" t="b">
        <v>0</v>
      </c>
      <c r="K321" s="120" t="b">
        <v>0</v>
      </c>
      <c r="L321" s="120" t="b">
        <v>0</v>
      </c>
      <c r="M321" s="120" t="b">
        <v>1</v>
      </c>
      <c r="N321" s="120" t="s">
        <v>2305</v>
      </c>
      <c r="O321" s="120" t="s">
        <v>2306</v>
      </c>
      <c r="P321" s="120" t="s">
        <v>2307</v>
      </c>
      <c r="Q321" s="120" t="s">
        <v>2308</v>
      </c>
      <c r="R321" s="120" t="s">
        <v>2309</v>
      </c>
      <c r="S321" s="120" t="s">
        <v>2202</v>
      </c>
      <c r="T321" s="120" t="s">
        <v>2203</v>
      </c>
      <c r="U321" s="120" t="s">
        <v>444</v>
      </c>
      <c r="V321" s="120" t="s">
        <v>1342</v>
      </c>
      <c r="W321" s="120" t="s">
        <v>327</v>
      </c>
      <c r="X321" s="120" t="s">
        <v>1340</v>
      </c>
      <c r="Y321" s="120" t="s">
        <v>2310</v>
      </c>
      <c r="Z321" s="120" t="s">
        <v>2311</v>
      </c>
      <c r="AA321" s="120" t="s">
        <v>212</v>
      </c>
      <c r="AB321" s="120" t="s">
        <v>1242</v>
      </c>
      <c r="AC321" s="120" t="s">
        <v>2312</v>
      </c>
      <c r="AD321" s="120" t="s">
        <v>2313</v>
      </c>
    </row>
    <row r="322" spans="1:34" x14ac:dyDescent="0.4">
      <c r="A322" s="120" t="s">
        <v>479</v>
      </c>
      <c r="B322" s="120" t="s">
        <v>963</v>
      </c>
      <c r="C322" s="120">
        <v>327738</v>
      </c>
      <c r="D322" s="120" t="b">
        <v>1</v>
      </c>
      <c r="E322" s="120" t="b">
        <v>1</v>
      </c>
      <c r="F322" s="120" t="b">
        <v>0</v>
      </c>
      <c r="G322" s="120" t="b">
        <v>0</v>
      </c>
      <c r="H322" s="120" t="b">
        <v>0</v>
      </c>
      <c r="I322" s="120" t="b">
        <v>0</v>
      </c>
      <c r="J322" s="120" t="b">
        <v>1</v>
      </c>
      <c r="K322" s="120" t="b">
        <v>1</v>
      </c>
      <c r="L322" s="120" t="b">
        <v>0</v>
      </c>
      <c r="M322" s="120" t="b">
        <v>0</v>
      </c>
      <c r="N322" s="120" t="s">
        <v>2314</v>
      </c>
      <c r="O322" s="120" t="s">
        <v>513</v>
      </c>
      <c r="P322" s="120" t="s">
        <v>2315</v>
      </c>
      <c r="Q322" s="120" t="s">
        <v>2316</v>
      </c>
      <c r="R322" s="120" t="s">
        <v>2317</v>
      </c>
      <c r="S322" s="120" t="s">
        <v>2318</v>
      </c>
      <c r="T322" s="120" t="s">
        <v>2319</v>
      </c>
      <c r="U322" s="120" t="s">
        <v>656</v>
      </c>
      <c r="V322" s="120" t="s">
        <v>2320</v>
      </c>
      <c r="W322" s="120" t="s">
        <v>2321</v>
      </c>
      <c r="X322" s="120" t="s">
        <v>2322</v>
      </c>
      <c r="Y322" s="120" t="s">
        <v>2323</v>
      </c>
      <c r="Z322" s="120" t="s">
        <v>2324</v>
      </c>
      <c r="AA322" s="120" t="s">
        <v>428</v>
      </c>
      <c r="AB322" s="120" t="s">
        <v>1643</v>
      </c>
    </row>
    <row r="323" spans="1:34" x14ac:dyDescent="0.4">
      <c r="A323" s="120" t="s">
        <v>205</v>
      </c>
      <c r="B323" s="120" t="s">
        <v>928</v>
      </c>
      <c r="C323" s="120">
        <v>326973</v>
      </c>
      <c r="D323" s="120" t="b">
        <v>0</v>
      </c>
      <c r="E323" s="120" t="b">
        <v>0</v>
      </c>
      <c r="F323" s="120" t="b">
        <v>0</v>
      </c>
      <c r="G323" s="120" t="b">
        <v>0</v>
      </c>
      <c r="H323" s="120" t="b">
        <v>0</v>
      </c>
      <c r="I323" s="120" t="b">
        <v>0</v>
      </c>
      <c r="J323" s="120" t="b">
        <v>0</v>
      </c>
      <c r="K323" s="120" t="b">
        <v>0</v>
      </c>
      <c r="L323" s="120" t="b">
        <v>0</v>
      </c>
      <c r="M323" s="120" t="b">
        <v>0</v>
      </c>
      <c r="N323" s="120" t="s">
        <v>2325</v>
      </c>
      <c r="O323" s="120" t="s">
        <v>340</v>
      </c>
      <c r="P323" s="120" t="s">
        <v>1248</v>
      </c>
      <c r="Q323" s="120" t="s">
        <v>204</v>
      </c>
      <c r="R323" s="120" t="s">
        <v>1487</v>
      </c>
      <c r="S323" s="120" t="s">
        <v>226</v>
      </c>
      <c r="T323" s="120" t="s">
        <v>1247</v>
      </c>
    </row>
    <row r="324" spans="1:34" x14ac:dyDescent="0.4">
      <c r="A324" s="120" t="s">
        <v>2326</v>
      </c>
      <c r="B324" s="120" t="s">
        <v>852</v>
      </c>
      <c r="C324" s="120">
        <v>324240</v>
      </c>
      <c r="D324" s="120" t="b">
        <v>0</v>
      </c>
      <c r="E324" s="120" t="b">
        <v>0</v>
      </c>
      <c r="F324" s="120" t="b">
        <v>1</v>
      </c>
      <c r="G324" s="120" t="b">
        <v>0</v>
      </c>
      <c r="H324" s="120" t="b">
        <v>0</v>
      </c>
      <c r="I324" s="120" t="b">
        <v>0</v>
      </c>
      <c r="J324" s="120" t="b">
        <v>0</v>
      </c>
      <c r="K324" s="120" t="b">
        <v>0</v>
      </c>
      <c r="L324" s="120" t="b">
        <v>0</v>
      </c>
      <c r="M324" s="120" t="b">
        <v>0</v>
      </c>
    </row>
    <row r="325" spans="1:34" x14ac:dyDescent="0.4">
      <c r="A325" s="120" t="s">
        <v>2327</v>
      </c>
      <c r="B325" s="120" t="s">
        <v>928</v>
      </c>
      <c r="C325" s="120">
        <v>321818</v>
      </c>
      <c r="D325" s="120" t="b">
        <v>0</v>
      </c>
      <c r="E325" s="120" t="b">
        <v>0</v>
      </c>
      <c r="F325" s="120" t="b">
        <v>0</v>
      </c>
      <c r="G325" s="120" t="b">
        <v>0</v>
      </c>
      <c r="H325" s="120" t="b">
        <v>0</v>
      </c>
      <c r="I325" s="120" t="b">
        <v>0</v>
      </c>
      <c r="J325" s="120" t="b">
        <v>0</v>
      </c>
      <c r="K325" s="120" t="b">
        <v>0</v>
      </c>
      <c r="L325" s="120" t="b">
        <v>0</v>
      </c>
      <c r="M325" s="120" t="b">
        <v>0</v>
      </c>
    </row>
    <row r="326" spans="1:34" x14ac:dyDescent="0.4">
      <c r="A326" s="120" t="s">
        <v>492</v>
      </c>
      <c r="B326" s="120" t="s">
        <v>935</v>
      </c>
      <c r="C326" s="120">
        <v>319891</v>
      </c>
      <c r="D326" s="120" t="b">
        <v>0</v>
      </c>
      <c r="E326" s="120" t="b">
        <v>0</v>
      </c>
      <c r="F326" s="120" t="b">
        <v>0</v>
      </c>
      <c r="G326" s="120" t="b">
        <v>1</v>
      </c>
      <c r="H326" s="120" t="b">
        <v>0</v>
      </c>
      <c r="I326" s="120" t="b">
        <v>0</v>
      </c>
      <c r="J326" s="120" t="b">
        <v>0</v>
      </c>
      <c r="K326" s="120" t="b">
        <v>1</v>
      </c>
      <c r="L326" s="120" t="b">
        <v>0</v>
      </c>
      <c r="M326" s="120" t="b">
        <v>0</v>
      </c>
      <c r="N326" s="120" t="s">
        <v>2328</v>
      </c>
      <c r="O326" s="120" t="s">
        <v>500</v>
      </c>
      <c r="P326" s="120" t="s">
        <v>1243</v>
      </c>
      <c r="Q326" s="120" t="s">
        <v>2329</v>
      </c>
      <c r="R326" s="120" t="s">
        <v>2330</v>
      </c>
      <c r="S326" s="120" t="s">
        <v>559</v>
      </c>
      <c r="T326" s="120" t="s">
        <v>2331</v>
      </c>
      <c r="U326" s="120" t="s">
        <v>470</v>
      </c>
      <c r="V326" s="120" t="s">
        <v>1891</v>
      </c>
      <c r="W326" s="120" t="s">
        <v>212</v>
      </c>
      <c r="X326" s="120" t="s">
        <v>1242</v>
      </c>
      <c r="Y326" s="120" t="s">
        <v>2332</v>
      </c>
      <c r="Z326" s="120" t="s">
        <v>2333</v>
      </c>
      <c r="AA326" s="120" t="s">
        <v>2334</v>
      </c>
      <c r="AB326" s="120" t="s">
        <v>2335</v>
      </c>
      <c r="AC326" s="120" t="s">
        <v>2336</v>
      </c>
      <c r="AD326" s="120" t="s">
        <v>2337</v>
      </c>
      <c r="AE326" s="120" t="s">
        <v>269</v>
      </c>
      <c r="AF326" s="120" t="s">
        <v>2338</v>
      </c>
      <c r="AG326" s="120" t="s">
        <v>499</v>
      </c>
      <c r="AH326" s="120" t="s">
        <v>2051</v>
      </c>
    </row>
    <row r="327" spans="1:34" x14ac:dyDescent="0.4">
      <c r="A327" s="120" t="s">
        <v>254</v>
      </c>
      <c r="B327" s="120" t="s">
        <v>843</v>
      </c>
      <c r="C327" s="120">
        <v>319492</v>
      </c>
      <c r="D327" s="120" t="b">
        <v>1</v>
      </c>
      <c r="E327" s="120" t="b">
        <v>0</v>
      </c>
      <c r="F327" s="120" t="b">
        <v>0</v>
      </c>
      <c r="G327" s="120" t="b">
        <v>0</v>
      </c>
      <c r="H327" s="120" t="b">
        <v>0</v>
      </c>
      <c r="I327" s="120" t="b">
        <v>0</v>
      </c>
      <c r="J327" s="120" t="b">
        <v>0</v>
      </c>
      <c r="K327" s="120" t="b">
        <v>1</v>
      </c>
      <c r="L327" s="120" t="b">
        <v>0</v>
      </c>
      <c r="M327" s="120" t="b">
        <v>1</v>
      </c>
      <c r="N327" s="120" t="s">
        <v>842</v>
      </c>
      <c r="O327" s="120" t="s">
        <v>253</v>
      </c>
      <c r="P327" s="120" t="s">
        <v>2339</v>
      </c>
      <c r="Q327" s="120" t="s">
        <v>2340</v>
      </c>
      <c r="R327" s="120" t="s">
        <v>2341</v>
      </c>
      <c r="S327" s="120" t="s">
        <v>2342</v>
      </c>
      <c r="T327" s="120" t="s">
        <v>2343</v>
      </c>
      <c r="U327" s="120" t="s">
        <v>781</v>
      </c>
      <c r="V327" s="120" t="s">
        <v>2344</v>
      </c>
      <c r="W327" s="120" t="s">
        <v>607</v>
      </c>
      <c r="X327" s="120" t="s">
        <v>2345</v>
      </c>
    </row>
    <row r="328" spans="1:34" x14ac:dyDescent="0.4">
      <c r="A328" s="120" t="s">
        <v>466</v>
      </c>
      <c r="B328" s="120" t="s">
        <v>963</v>
      </c>
      <c r="C328" s="120">
        <v>319234</v>
      </c>
      <c r="D328" s="120" t="b">
        <v>1</v>
      </c>
      <c r="E328" s="120" t="b">
        <v>1</v>
      </c>
      <c r="F328" s="120" t="b">
        <v>0</v>
      </c>
      <c r="G328" s="120" t="b">
        <v>0</v>
      </c>
      <c r="H328" s="120" t="b">
        <v>0</v>
      </c>
      <c r="I328" s="120" t="b">
        <v>0</v>
      </c>
      <c r="J328" s="120" t="b">
        <v>0</v>
      </c>
      <c r="K328" s="120" t="b">
        <v>1</v>
      </c>
      <c r="L328" s="120" t="b">
        <v>0</v>
      </c>
      <c r="M328" s="120" t="b">
        <v>1</v>
      </c>
      <c r="N328" s="120" t="s">
        <v>2346</v>
      </c>
      <c r="O328" s="120" t="s">
        <v>514</v>
      </c>
      <c r="P328" s="120" t="s">
        <v>2347</v>
      </c>
      <c r="Q328" s="120" t="s">
        <v>2348</v>
      </c>
      <c r="R328" s="120" t="s">
        <v>2349</v>
      </c>
      <c r="S328" s="120" t="s">
        <v>237</v>
      </c>
      <c r="T328" s="120" t="s">
        <v>2350</v>
      </c>
      <c r="U328" s="120" t="s">
        <v>624</v>
      </c>
      <c r="V328" s="120" t="s">
        <v>2351</v>
      </c>
      <c r="W328" s="120" t="s">
        <v>2352</v>
      </c>
      <c r="X328" s="120" t="s">
        <v>2353</v>
      </c>
    </row>
    <row r="329" spans="1:34" x14ac:dyDescent="0.4">
      <c r="A329" s="120" t="s">
        <v>2354</v>
      </c>
      <c r="B329" s="120" t="s">
        <v>1278</v>
      </c>
      <c r="C329" s="120">
        <v>318570</v>
      </c>
      <c r="D329" s="120" t="b">
        <v>1</v>
      </c>
      <c r="E329" s="120" t="b">
        <v>1</v>
      </c>
      <c r="F329" s="120" t="b">
        <v>0</v>
      </c>
      <c r="G329" s="120" t="b">
        <v>0</v>
      </c>
      <c r="H329" s="120" t="b">
        <v>0</v>
      </c>
      <c r="I329" s="120" t="b">
        <v>0</v>
      </c>
      <c r="J329" s="120" t="b">
        <v>0</v>
      </c>
      <c r="K329" s="120" t="b">
        <v>1</v>
      </c>
      <c r="L329" s="120" t="b">
        <v>0</v>
      </c>
      <c r="M329" s="120" t="b">
        <v>1</v>
      </c>
    </row>
    <row r="330" spans="1:34" x14ac:dyDescent="0.4">
      <c r="A330" s="120" t="s">
        <v>2355</v>
      </c>
      <c r="B330" s="120" t="s">
        <v>963</v>
      </c>
      <c r="C330" s="120">
        <v>317260</v>
      </c>
      <c r="D330" s="120" t="b">
        <v>0</v>
      </c>
      <c r="E330" s="120" t="b">
        <v>1</v>
      </c>
      <c r="F330" s="120" t="b">
        <v>1</v>
      </c>
      <c r="G330" s="120" t="b">
        <v>0</v>
      </c>
      <c r="H330" s="120" t="b">
        <v>0</v>
      </c>
      <c r="I330" s="120" t="b">
        <v>0</v>
      </c>
      <c r="J330" s="120" t="b">
        <v>0</v>
      </c>
      <c r="K330" s="120" t="b">
        <v>0</v>
      </c>
      <c r="L330" s="120" t="b">
        <v>0</v>
      </c>
      <c r="M330" s="120" t="b">
        <v>1</v>
      </c>
      <c r="N330" s="120" t="s">
        <v>842</v>
      </c>
      <c r="O330" s="120" t="s">
        <v>2356</v>
      </c>
      <c r="P330" s="120" t="s">
        <v>2357</v>
      </c>
      <c r="Q330" s="120" t="s">
        <v>2358</v>
      </c>
      <c r="R330" s="120" t="s">
        <v>2359</v>
      </c>
      <c r="S330" s="120" t="s">
        <v>2360</v>
      </c>
      <c r="T330" s="120" t="s">
        <v>2361</v>
      </c>
    </row>
    <row r="331" spans="1:34" x14ac:dyDescent="0.4">
      <c r="A331" s="120" t="s">
        <v>2362</v>
      </c>
      <c r="B331" s="120" t="s">
        <v>1115</v>
      </c>
      <c r="C331" s="120">
        <v>315466</v>
      </c>
      <c r="D331" s="120" t="b">
        <v>1</v>
      </c>
      <c r="E331" s="120" t="b">
        <v>1</v>
      </c>
      <c r="F331" s="120" t="b">
        <v>0</v>
      </c>
      <c r="G331" s="120" t="b">
        <v>0</v>
      </c>
      <c r="H331" s="120" t="b">
        <v>0</v>
      </c>
      <c r="I331" s="120" t="b">
        <v>0</v>
      </c>
      <c r="J331" s="120" t="b">
        <v>0</v>
      </c>
      <c r="K331" s="120" t="b">
        <v>0</v>
      </c>
      <c r="L331" s="120" t="b">
        <v>0</v>
      </c>
      <c r="M331" s="120" t="b">
        <v>1</v>
      </c>
      <c r="N331" s="120" t="s">
        <v>842</v>
      </c>
      <c r="O331" s="120" t="s">
        <v>2363</v>
      </c>
      <c r="P331" s="120" t="s">
        <v>2364</v>
      </c>
      <c r="Q331" s="120" t="s">
        <v>2365</v>
      </c>
      <c r="R331" s="120" t="s">
        <v>2366</v>
      </c>
    </row>
    <row r="332" spans="1:34" x14ac:dyDescent="0.4">
      <c r="A332" s="120" t="s">
        <v>2367</v>
      </c>
      <c r="B332" s="120" t="s">
        <v>928</v>
      </c>
      <c r="C332" s="120">
        <v>315112</v>
      </c>
      <c r="D332" s="120" t="b">
        <v>1</v>
      </c>
      <c r="E332" s="120" t="b">
        <v>0</v>
      </c>
      <c r="F332" s="120" t="b">
        <v>1</v>
      </c>
      <c r="G332" s="120" t="b">
        <v>1</v>
      </c>
      <c r="H332" s="120" t="b">
        <v>0</v>
      </c>
      <c r="I332" s="120" t="b">
        <v>0</v>
      </c>
      <c r="J332" s="120" t="b">
        <v>0</v>
      </c>
      <c r="K332" s="120" t="b">
        <v>1</v>
      </c>
      <c r="L332" s="120" t="b">
        <v>0</v>
      </c>
      <c r="M332" s="120" t="b">
        <v>1</v>
      </c>
      <c r="N332" s="120" t="s">
        <v>2368</v>
      </c>
      <c r="O332" s="120" t="s">
        <v>2369</v>
      </c>
      <c r="P332" s="120" t="s">
        <v>2370</v>
      </c>
    </row>
    <row r="333" spans="1:34" x14ac:dyDescent="0.4">
      <c r="A333" s="120" t="s">
        <v>2371</v>
      </c>
      <c r="B333" s="120" t="s">
        <v>928</v>
      </c>
      <c r="C333" s="120">
        <v>314108</v>
      </c>
      <c r="D333" s="120" t="b">
        <v>1</v>
      </c>
      <c r="E333" s="120" t="b">
        <v>0</v>
      </c>
      <c r="F333" s="120" t="b">
        <v>0</v>
      </c>
      <c r="G333" s="120" t="b">
        <v>0</v>
      </c>
      <c r="H333" s="120" t="b">
        <v>0</v>
      </c>
      <c r="I333" s="120" t="b">
        <v>0</v>
      </c>
      <c r="J333" s="120" t="b">
        <v>0</v>
      </c>
      <c r="K333" s="120" t="b">
        <v>1</v>
      </c>
      <c r="L333" s="120" t="b">
        <v>0</v>
      </c>
      <c r="M333" s="120" t="b">
        <v>0</v>
      </c>
    </row>
    <row r="334" spans="1:34" x14ac:dyDescent="0.4">
      <c r="A334" s="120" t="s">
        <v>499</v>
      </c>
      <c r="B334" s="120" t="s">
        <v>935</v>
      </c>
      <c r="C334" s="120">
        <v>313402</v>
      </c>
      <c r="D334" s="120" t="b">
        <v>1</v>
      </c>
      <c r="E334" s="120" t="b">
        <v>0</v>
      </c>
      <c r="F334" s="120" t="b">
        <v>1</v>
      </c>
      <c r="G334" s="120" t="b">
        <v>1</v>
      </c>
      <c r="H334" s="120" t="b">
        <v>0</v>
      </c>
      <c r="I334" s="120" t="b">
        <v>0</v>
      </c>
      <c r="J334" s="120" t="b">
        <v>0</v>
      </c>
      <c r="K334" s="120" t="b">
        <v>1</v>
      </c>
      <c r="L334" s="120" t="b">
        <v>0</v>
      </c>
      <c r="M334" s="120" t="b">
        <v>1</v>
      </c>
      <c r="N334" s="120" t="s">
        <v>2372</v>
      </c>
      <c r="O334" s="120" t="s">
        <v>515</v>
      </c>
      <c r="P334" s="120" t="s">
        <v>2373</v>
      </c>
      <c r="Q334" s="120" t="s">
        <v>2374</v>
      </c>
      <c r="R334" s="120" t="s">
        <v>2375</v>
      </c>
      <c r="S334" s="120" t="s">
        <v>266</v>
      </c>
      <c r="T334" s="120" t="s">
        <v>1689</v>
      </c>
      <c r="U334" s="120" t="s">
        <v>654</v>
      </c>
      <c r="V334" s="120" t="s">
        <v>2376</v>
      </c>
      <c r="W334" s="120" t="s">
        <v>176</v>
      </c>
      <c r="X334" s="120" t="s">
        <v>972</v>
      </c>
      <c r="Y334" s="120" t="s">
        <v>2377</v>
      </c>
      <c r="Z334" s="120" t="s">
        <v>2378</v>
      </c>
      <c r="AA334" s="120" t="s">
        <v>265</v>
      </c>
      <c r="AB334" s="120" t="s">
        <v>2379</v>
      </c>
      <c r="AC334" s="120" t="s">
        <v>387</v>
      </c>
      <c r="AD334" s="120" t="s">
        <v>1238</v>
      </c>
      <c r="AE334" s="120" t="s">
        <v>328</v>
      </c>
      <c r="AF334" s="120" t="s">
        <v>1356</v>
      </c>
      <c r="AG334" s="120" t="s">
        <v>2380</v>
      </c>
      <c r="AH334" s="120" t="s">
        <v>2381</v>
      </c>
    </row>
    <row r="335" spans="1:34" x14ac:dyDescent="0.4">
      <c r="A335" s="120" t="s">
        <v>340</v>
      </c>
      <c r="B335" s="120" t="s">
        <v>963</v>
      </c>
      <c r="C335" s="120">
        <v>312527</v>
      </c>
      <c r="D335" s="120" t="b">
        <v>0</v>
      </c>
      <c r="E335" s="120" t="b">
        <v>1</v>
      </c>
      <c r="F335" s="120" t="b">
        <v>0</v>
      </c>
      <c r="G335" s="120" t="b">
        <v>0</v>
      </c>
      <c r="H335" s="120" t="b">
        <v>0</v>
      </c>
      <c r="I335" s="120" t="b">
        <v>0</v>
      </c>
      <c r="J335" s="120" t="b">
        <v>0</v>
      </c>
      <c r="K335" s="120" t="b">
        <v>0</v>
      </c>
      <c r="L335" s="120" t="b">
        <v>0</v>
      </c>
      <c r="M335" s="120" t="b">
        <v>0</v>
      </c>
      <c r="N335" s="120" t="s">
        <v>842</v>
      </c>
      <c r="O335" s="120" t="s">
        <v>204</v>
      </c>
      <c r="P335" s="120" t="s">
        <v>1487</v>
      </c>
      <c r="Q335" s="120" t="s">
        <v>205</v>
      </c>
      <c r="R335" s="120" t="s">
        <v>1246</v>
      </c>
      <c r="S335" s="120" t="s">
        <v>226</v>
      </c>
      <c r="T335" s="120" t="s">
        <v>1247</v>
      </c>
    </row>
    <row r="336" spans="1:34" x14ac:dyDescent="0.4">
      <c r="A336" s="120" t="s">
        <v>2382</v>
      </c>
      <c r="B336" s="120" t="s">
        <v>924</v>
      </c>
      <c r="C336" s="120">
        <v>312427</v>
      </c>
      <c r="D336" s="120" t="b">
        <v>1</v>
      </c>
      <c r="E336" s="120" t="b">
        <v>0</v>
      </c>
      <c r="F336" s="120" t="b">
        <v>1</v>
      </c>
      <c r="G336" s="120" t="b">
        <v>0</v>
      </c>
      <c r="H336" s="120" t="b">
        <v>0</v>
      </c>
      <c r="I336" s="120" t="b">
        <v>0</v>
      </c>
      <c r="J336" s="120" t="b">
        <v>0</v>
      </c>
      <c r="K336" s="120" t="b">
        <v>0</v>
      </c>
      <c r="L336" s="120" t="b">
        <v>0</v>
      </c>
      <c r="M336" s="120" t="b">
        <v>0</v>
      </c>
    </row>
    <row r="337" spans="1:34" x14ac:dyDescent="0.4">
      <c r="A337" s="120" t="s">
        <v>2383</v>
      </c>
      <c r="B337" s="120" t="s">
        <v>900</v>
      </c>
      <c r="C337" s="120">
        <v>312375</v>
      </c>
      <c r="D337" s="120" t="b">
        <v>1</v>
      </c>
      <c r="E337" s="120" t="b">
        <v>1</v>
      </c>
      <c r="F337" s="120" t="b">
        <v>0</v>
      </c>
      <c r="G337" s="120" t="b">
        <v>0</v>
      </c>
      <c r="H337" s="120" t="b">
        <v>0</v>
      </c>
      <c r="I337" s="120" t="b">
        <v>0</v>
      </c>
      <c r="J337" s="120" t="b">
        <v>0</v>
      </c>
      <c r="K337" s="120" t="b">
        <v>1</v>
      </c>
      <c r="L337" s="120" t="b">
        <v>0</v>
      </c>
      <c r="M337" s="120" t="b">
        <v>0</v>
      </c>
      <c r="N337" s="120" t="s">
        <v>2384</v>
      </c>
      <c r="O337" s="120" t="s">
        <v>2385</v>
      </c>
      <c r="P337" s="120" t="s">
        <v>2386</v>
      </c>
      <c r="Q337" s="120" t="s">
        <v>2387</v>
      </c>
      <c r="R337" s="120" t="s">
        <v>2388</v>
      </c>
    </row>
    <row r="338" spans="1:34" x14ac:dyDescent="0.4">
      <c r="A338" s="120" t="s">
        <v>412</v>
      </c>
      <c r="B338" s="120" t="s">
        <v>843</v>
      </c>
      <c r="C338" s="120">
        <v>311725</v>
      </c>
      <c r="D338" s="120" t="b">
        <v>1</v>
      </c>
      <c r="E338" s="120" t="b">
        <v>1</v>
      </c>
      <c r="F338" s="120" t="b">
        <v>0</v>
      </c>
      <c r="G338" s="120" t="b">
        <v>0</v>
      </c>
      <c r="H338" s="120" t="b">
        <v>0</v>
      </c>
      <c r="I338" s="120" t="b">
        <v>0</v>
      </c>
      <c r="J338" s="120" t="b">
        <v>0</v>
      </c>
      <c r="K338" s="120" t="b">
        <v>1</v>
      </c>
      <c r="L338" s="120" t="b">
        <v>0</v>
      </c>
      <c r="M338" s="120" t="b">
        <v>1</v>
      </c>
      <c r="N338" s="120" t="s">
        <v>842</v>
      </c>
      <c r="O338" s="120" t="s">
        <v>1871</v>
      </c>
      <c r="P338" s="120" t="s">
        <v>1872</v>
      </c>
      <c r="Q338" s="120" t="s">
        <v>1045</v>
      </c>
      <c r="R338" s="120" t="s">
        <v>1046</v>
      </c>
      <c r="S338" s="120" t="s">
        <v>1043</v>
      </c>
      <c r="T338" s="120" t="s">
        <v>1044</v>
      </c>
      <c r="U338" s="120" t="s">
        <v>1039</v>
      </c>
      <c r="V338" s="120" t="s">
        <v>1040</v>
      </c>
      <c r="W338" s="120" t="s">
        <v>1053</v>
      </c>
      <c r="X338" s="120" t="s">
        <v>1054</v>
      </c>
      <c r="Y338" s="120" t="s">
        <v>1047</v>
      </c>
      <c r="Z338" s="120" t="s">
        <v>1048</v>
      </c>
      <c r="AA338" s="120" t="s">
        <v>380</v>
      </c>
      <c r="AB338" s="120" t="s">
        <v>1041</v>
      </c>
      <c r="AC338" s="120" t="s">
        <v>1051</v>
      </c>
      <c r="AD338" s="120" t="s">
        <v>1052</v>
      </c>
      <c r="AE338" s="120" t="s">
        <v>1873</v>
      </c>
      <c r="AF338" s="120" t="s">
        <v>1874</v>
      </c>
      <c r="AG338" s="120" t="s">
        <v>1049</v>
      </c>
      <c r="AH338" s="120" t="s">
        <v>1050</v>
      </c>
    </row>
    <row r="339" spans="1:34" x14ac:dyDescent="0.4">
      <c r="A339" s="120" t="s">
        <v>2389</v>
      </c>
      <c r="B339" s="120" t="s">
        <v>1278</v>
      </c>
      <c r="C339" s="120">
        <v>310614</v>
      </c>
      <c r="D339" s="120" t="b">
        <v>1</v>
      </c>
      <c r="E339" s="120" t="b">
        <v>0</v>
      </c>
      <c r="F339" s="120" t="b">
        <v>1</v>
      </c>
      <c r="G339" s="120" t="b">
        <v>0</v>
      </c>
      <c r="H339" s="120" t="b">
        <v>0</v>
      </c>
      <c r="I339" s="120" t="b">
        <v>0</v>
      </c>
      <c r="J339" s="120" t="b">
        <v>0</v>
      </c>
      <c r="K339" s="120" t="b">
        <v>0</v>
      </c>
      <c r="L339" s="120" t="b">
        <v>0</v>
      </c>
      <c r="M339" s="120" t="b">
        <v>1</v>
      </c>
      <c r="N339" s="120" t="s">
        <v>842</v>
      </c>
      <c r="O339" s="120" t="s">
        <v>2390</v>
      </c>
      <c r="P339" s="120" t="s">
        <v>2391</v>
      </c>
    </row>
    <row r="340" spans="1:34" x14ac:dyDescent="0.4">
      <c r="A340" s="120" t="s">
        <v>427</v>
      </c>
      <c r="B340" s="120" t="s">
        <v>852</v>
      </c>
      <c r="C340" s="120">
        <v>309246</v>
      </c>
      <c r="D340" s="120" t="b">
        <v>1</v>
      </c>
      <c r="E340" s="120" t="b">
        <v>0</v>
      </c>
      <c r="F340" s="120" t="b">
        <v>1</v>
      </c>
      <c r="G340" s="120" t="b">
        <v>0</v>
      </c>
      <c r="H340" s="120" t="b">
        <v>0</v>
      </c>
      <c r="I340" s="120" t="b">
        <v>0</v>
      </c>
      <c r="J340" s="120" t="b">
        <v>0</v>
      </c>
      <c r="K340" s="120" t="b">
        <v>0</v>
      </c>
      <c r="L340" s="120" t="b">
        <v>0</v>
      </c>
      <c r="M340" s="120" t="b">
        <v>1</v>
      </c>
      <c r="N340" s="120" t="s">
        <v>1627</v>
      </c>
      <c r="O340" s="120" t="s">
        <v>187</v>
      </c>
      <c r="P340" s="120" t="s">
        <v>1363</v>
      </c>
      <c r="Q340" s="120" t="s">
        <v>329</v>
      </c>
      <c r="R340" s="120" t="s">
        <v>1597</v>
      </c>
      <c r="S340" s="120" t="s">
        <v>247</v>
      </c>
      <c r="T340" s="120" t="s">
        <v>1628</v>
      </c>
      <c r="U340" s="120" t="s">
        <v>288</v>
      </c>
      <c r="V340" s="120" t="s">
        <v>1082</v>
      </c>
      <c r="W340" s="120" t="s">
        <v>250</v>
      </c>
      <c r="X340" s="120" t="s">
        <v>1076</v>
      </c>
      <c r="Y340" s="120" t="s">
        <v>461</v>
      </c>
      <c r="Z340" s="120" t="s">
        <v>1364</v>
      </c>
      <c r="AA340" s="120" t="s">
        <v>330</v>
      </c>
      <c r="AB340" s="120" t="s">
        <v>1075</v>
      </c>
      <c r="AC340" s="120" t="s">
        <v>309</v>
      </c>
      <c r="AD340" s="120" t="s">
        <v>1077</v>
      </c>
    </row>
    <row r="341" spans="1:34" x14ac:dyDescent="0.4">
      <c r="A341" s="120" t="s">
        <v>2392</v>
      </c>
      <c r="B341" s="120" t="s">
        <v>900</v>
      </c>
      <c r="C341" s="120">
        <v>308838</v>
      </c>
      <c r="D341" s="120" t="b">
        <v>1</v>
      </c>
      <c r="E341" s="120" t="b">
        <v>1</v>
      </c>
      <c r="F341" s="120" t="b">
        <v>0</v>
      </c>
      <c r="G341" s="120" t="b">
        <v>0</v>
      </c>
      <c r="H341" s="120" t="b">
        <v>0</v>
      </c>
      <c r="I341" s="120" t="b">
        <v>0</v>
      </c>
      <c r="J341" s="120" t="b">
        <v>0</v>
      </c>
      <c r="K341" s="120" t="b">
        <v>0</v>
      </c>
      <c r="L341" s="120" t="b">
        <v>0</v>
      </c>
      <c r="M341" s="120" t="b">
        <v>1</v>
      </c>
      <c r="N341" s="120" t="s">
        <v>2393</v>
      </c>
      <c r="O341" s="120" t="s">
        <v>1445</v>
      </c>
      <c r="P341" s="120" t="s">
        <v>2394</v>
      </c>
      <c r="Q341" s="120" t="s">
        <v>2395</v>
      </c>
      <c r="R341" s="120" t="s">
        <v>2396</v>
      </c>
      <c r="S341" s="120" t="s">
        <v>2397</v>
      </c>
      <c r="T341" s="120" t="s">
        <v>2398</v>
      </c>
      <c r="U341" s="120" t="s">
        <v>1249</v>
      </c>
      <c r="V341" s="120" t="s">
        <v>2399</v>
      </c>
      <c r="W341" s="120" t="s">
        <v>2400</v>
      </c>
      <c r="X341" s="120" t="s">
        <v>2401</v>
      </c>
      <c r="Y341" s="120" t="s">
        <v>2402</v>
      </c>
      <c r="Z341" s="120" t="s">
        <v>2403</v>
      </c>
      <c r="AA341" s="120" t="s">
        <v>2228</v>
      </c>
      <c r="AB341" s="120" t="s">
        <v>2229</v>
      </c>
      <c r="AC341" s="120" t="s">
        <v>2404</v>
      </c>
      <c r="AD341" s="120" t="s">
        <v>2405</v>
      </c>
      <c r="AE341" s="120" t="s">
        <v>2406</v>
      </c>
      <c r="AF341" s="120" t="s">
        <v>2407</v>
      </c>
      <c r="AG341" s="120" t="s">
        <v>1937</v>
      </c>
      <c r="AH341" s="120" t="s">
        <v>2408</v>
      </c>
    </row>
    <row r="342" spans="1:34" x14ac:dyDescent="0.4">
      <c r="A342" s="120" t="s">
        <v>2409</v>
      </c>
      <c r="B342" s="120" t="s">
        <v>928</v>
      </c>
      <c r="C342" s="120">
        <v>308220</v>
      </c>
      <c r="D342" s="120" t="b">
        <v>1</v>
      </c>
      <c r="E342" s="120" t="b">
        <v>1</v>
      </c>
      <c r="F342" s="120" t="b">
        <v>0</v>
      </c>
      <c r="G342" s="120" t="b">
        <v>0</v>
      </c>
      <c r="H342" s="120" t="b">
        <v>0</v>
      </c>
      <c r="I342" s="120" t="b">
        <v>0</v>
      </c>
      <c r="J342" s="120" t="b">
        <v>0</v>
      </c>
      <c r="K342" s="120" t="b">
        <v>0</v>
      </c>
      <c r="L342" s="120" t="b">
        <v>0</v>
      </c>
      <c r="M342" s="120" t="b">
        <v>0</v>
      </c>
    </row>
    <row r="343" spans="1:34" x14ac:dyDescent="0.4">
      <c r="A343" s="120" t="s">
        <v>2410</v>
      </c>
      <c r="B343" s="120" t="s">
        <v>928</v>
      </c>
      <c r="C343" s="120">
        <v>307716</v>
      </c>
      <c r="D343" s="120" t="b">
        <v>1</v>
      </c>
      <c r="E343" s="120" t="b">
        <v>1</v>
      </c>
      <c r="F343" s="120" t="b">
        <v>0</v>
      </c>
      <c r="G343" s="120" t="b">
        <v>0</v>
      </c>
      <c r="H343" s="120" t="b">
        <v>0</v>
      </c>
      <c r="I343" s="120" t="b">
        <v>0</v>
      </c>
      <c r="J343" s="120" t="b">
        <v>0</v>
      </c>
      <c r="K343" s="120" t="b">
        <v>0</v>
      </c>
      <c r="L343" s="120" t="b">
        <v>0</v>
      </c>
      <c r="M343" s="120" t="b">
        <v>0</v>
      </c>
    </row>
    <row r="344" spans="1:34" x14ac:dyDescent="0.4">
      <c r="A344" s="120" t="s">
        <v>2411</v>
      </c>
      <c r="B344" s="120" t="s">
        <v>900</v>
      </c>
      <c r="C344" s="120">
        <v>306122</v>
      </c>
      <c r="D344" s="120" t="b">
        <v>0</v>
      </c>
      <c r="E344" s="120" t="b">
        <v>0</v>
      </c>
      <c r="F344" s="120" t="b">
        <v>0</v>
      </c>
      <c r="G344" s="120" t="b">
        <v>0</v>
      </c>
      <c r="H344" s="120" t="b">
        <v>0</v>
      </c>
      <c r="I344" s="120" t="b">
        <v>0</v>
      </c>
      <c r="J344" s="120" t="b">
        <v>0</v>
      </c>
      <c r="K344" s="120" t="b">
        <v>0</v>
      </c>
      <c r="L344" s="120" t="b">
        <v>0</v>
      </c>
      <c r="M344" s="120" t="b">
        <v>0</v>
      </c>
      <c r="N344" s="120" t="s">
        <v>842</v>
      </c>
      <c r="O344" s="120" t="s">
        <v>2412</v>
      </c>
      <c r="P344" s="120" t="s">
        <v>2413</v>
      </c>
    </row>
    <row r="345" spans="1:34" x14ac:dyDescent="0.4">
      <c r="A345" s="120" t="s">
        <v>2414</v>
      </c>
      <c r="B345" s="120" t="s">
        <v>852</v>
      </c>
      <c r="C345" s="120">
        <v>304880</v>
      </c>
      <c r="D345" s="120" t="b">
        <v>0</v>
      </c>
      <c r="E345" s="120" t="b">
        <v>0</v>
      </c>
      <c r="F345" s="120" t="b">
        <v>0</v>
      </c>
      <c r="G345" s="120" t="b">
        <v>0</v>
      </c>
      <c r="H345" s="120" t="b">
        <v>0</v>
      </c>
      <c r="I345" s="120" t="b">
        <v>0</v>
      </c>
      <c r="J345" s="120" t="b">
        <v>0</v>
      </c>
      <c r="K345" s="120" t="b">
        <v>0</v>
      </c>
      <c r="L345" s="120" t="b">
        <v>0</v>
      </c>
      <c r="M345" s="120" t="b">
        <v>0</v>
      </c>
    </row>
    <row r="346" spans="1:34" x14ac:dyDescent="0.4">
      <c r="A346" s="120" t="s">
        <v>480</v>
      </c>
      <c r="B346" s="120" t="s">
        <v>963</v>
      </c>
      <c r="C346" s="120">
        <v>302698</v>
      </c>
      <c r="D346" s="120" t="b">
        <v>0</v>
      </c>
      <c r="E346" s="120" t="b">
        <v>0</v>
      </c>
      <c r="F346" s="120" t="b">
        <v>1</v>
      </c>
      <c r="G346" s="120" t="b">
        <v>1</v>
      </c>
      <c r="H346" s="120" t="b">
        <v>0</v>
      </c>
      <c r="I346" s="120" t="b">
        <v>0</v>
      </c>
      <c r="J346" s="120" t="b">
        <v>0</v>
      </c>
      <c r="K346" s="120" t="b">
        <v>0</v>
      </c>
      <c r="L346" s="120" t="b">
        <v>0</v>
      </c>
      <c r="M346" s="120" t="b">
        <v>0</v>
      </c>
      <c r="N346" s="120" t="s">
        <v>842</v>
      </c>
      <c r="O346" s="120" t="s">
        <v>2415</v>
      </c>
      <c r="P346" s="120" t="s">
        <v>2416</v>
      </c>
      <c r="Q346" s="120" t="s">
        <v>490</v>
      </c>
      <c r="R346" s="120" t="s">
        <v>1556</v>
      </c>
      <c r="S346" s="120" t="s">
        <v>177</v>
      </c>
      <c r="T346" s="120" t="s">
        <v>1139</v>
      </c>
      <c r="U346" s="120" t="s">
        <v>178</v>
      </c>
      <c r="V346" s="120" t="s">
        <v>984</v>
      </c>
      <c r="W346" s="120" t="s">
        <v>236</v>
      </c>
      <c r="X346" s="120" t="s">
        <v>1362</v>
      </c>
      <c r="Y346" s="120" t="s">
        <v>345</v>
      </c>
      <c r="Z346" s="120" t="s">
        <v>1237</v>
      </c>
      <c r="AA346" s="120" t="s">
        <v>370</v>
      </c>
      <c r="AB346" s="120" t="s">
        <v>1239</v>
      </c>
      <c r="AC346" s="120" t="s">
        <v>387</v>
      </c>
      <c r="AD346" s="120" t="s">
        <v>1238</v>
      </c>
      <c r="AE346" s="120" t="s">
        <v>212</v>
      </c>
      <c r="AF346" s="120" t="s">
        <v>1242</v>
      </c>
      <c r="AG346" s="120" t="s">
        <v>470</v>
      </c>
      <c r="AH346" s="120" t="s">
        <v>1891</v>
      </c>
    </row>
    <row r="347" spans="1:34" x14ac:dyDescent="0.4">
      <c r="A347" s="120" t="s">
        <v>2417</v>
      </c>
      <c r="B347" s="120" t="s">
        <v>963</v>
      </c>
      <c r="C347" s="120">
        <v>303722</v>
      </c>
      <c r="D347" s="120" t="b">
        <v>0</v>
      </c>
      <c r="E347" s="120" t="b">
        <v>0</v>
      </c>
      <c r="F347" s="120" t="b">
        <v>0</v>
      </c>
      <c r="G347" s="120" t="b">
        <v>0</v>
      </c>
      <c r="H347" s="120" t="b">
        <v>0</v>
      </c>
      <c r="I347" s="120" t="b">
        <v>0</v>
      </c>
      <c r="J347" s="120" t="b">
        <v>0</v>
      </c>
      <c r="K347" s="120" t="b">
        <v>0</v>
      </c>
      <c r="L347" s="120" t="b">
        <v>0</v>
      </c>
      <c r="M347" s="120" t="b">
        <v>1</v>
      </c>
      <c r="N347" s="120" t="s">
        <v>842</v>
      </c>
      <c r="O347" s="120" t="s">
        <v>2418</v>
      </c>
      <c r="P347" s="120" t="s">
        <v>2419</v>
      </c>
      <c r="Q347" s="120" t="s">
        <v>2420</v>
      </c>
      <c r="R347" s="120" t="s">
        <v>2421</v>
      </c>
      <c r="S347" s="120" t="s">
        <v>2422</v>
      </c>
      <c r="T347" s="120" t="s">
        <v>2423</v>
      </c>
      <c r="U347" s="120" t="s">
        <v>2424</v>
      </c>
      <c r="V347" s="120" t="s">
        <v>2425</v>
      </c>
    </row>
    <row r="348" spans="1:34" x14ac:dyDescent="0.4">
      <c r="A348" s="120" t="s">
        <v>2426</v>
      </c>
      <c r="B348" s="120" t="s">
        <v>1446</v>
      </c>
      <c r="C348" s="120">
        <v>301984</v>
      </c>
      <c r="D348" s="120" t="b">
        <v>0</v>
      </c>
      <c r="E348" s="120" t="b">
        <v>0</v>
      </c>
      <c r="F348" s="120" t="b">
        <v>0</v>
      </c>
      <c r="G348" s="120" t="b">
        <v>0</v>
      </c>
      <c r="H348" s="120" t="b">
        <v>0</v>
      </c>
      <c r="I348" s="120" t="b">
        <v>0</v>
      </c>
      <c r="J348" s="120" t="b">
        <v>0</v>
      </c>
      <c r="K348" s="120" t="b">
        <v>0</v>
      </c>
      <c r="L348" s="120" t="b">
        <v>0</v>
      </c>
      <c r="M348" s="120" t="b">
        <v>0</v>
      </c>
    </row>
    <row r="349" spans="1:34" x14ac:dyDescent="0.4">
      <c r="A349" s="120" t="s">
        <v>293</v>
      </c>
      <c r="B349" s="120" t="s">
        <v>963</v>
      </c>
      <c r="C349" s="120">
        <v>301877</v>
      </c>
      <c r="D349" s="120" t="b">
        <v>1</v>
      </c>
      <c r="E349" s="120" t="b">
        <v>1</v>
      </c>
      <c r="F349" s="120" t="b">
        <v>0</v>
      </c>
      <c r="G349" s="120" t="b">
        <v>0</v>
      </c>
      <c r="H349" s="120" t="b">
        <v>1</v>
      </c>
      <c r="I349" s="120" t="b">
        <v>0</v>
      </c>
      <c r="J349" s="120" t="b">
        <v>0</v>
      </c>
      <c r="K349" s="120" t="b">
        <v>0</v>
      </c>
      <c r="L349" s="120" t="b">
        <v>0</v>
      </c>
      <c r="M349" s="120" t="b">
        <v>1</v>
      </c>
      <c r="N349" s="120" t="s">
        <v>842</v>
      </c>
      <c r="O349" s="120" t="s">
        <v>292</v>
      </c>
      <c r="P349" s="120" t="s">
        <v>2427</v>
      </c>
      <c r="Q349" s="120" t="s">
        <v>1980</v>
      </c>
      <c r="R349" s="120" t="s">
        <v>1981</v>
      </c>
      <c r="S349" s="120" t="s">
        <v>1984</v>
      </c>
      <c r="T349" s="120" t="s">
        <v>1985</v>
      </c>
    </row>
    <row r="350" spans="1:34" x14ac:dyDescent="0.4">
      <c r="A350" s="120" t="s">
        <v>800</v>
      </c>
      <c r="B350" s="120" t="s">
        <v>928</v>
      </c>
      <c r="C350" s="120">
        <v>299989</v>
      </c>
      <c r="D350" s="120" t="b">
        <v>0</v>
      </c>
      <c r="E350" s="120" t="b">
        <v>0</v>
      </c>
      <c r="F350" s="120" t="b">
        <v>0</v>
      </c>
      <c r="G350" s="120" t="b">
        <v>0</v>
      </c>
      <c r="H350" s="120" t="b">
        <v>0</v>
      </c>
      <c r="I350" s="120" t="b">
        <v>0</v>
      </c>
      <c r="J350" s="120" t="b">
        <v>0</v>
      </c>
      <c r="K350" s="120" t="b">
        <v>0</v>
      </c>
      <c r="L350" s="120" t="b">
        <v>0</v>
      </c>
      <c r="M350" s="120" t="b">
        <v>0</v>
      </c>
      <c r="N350" s="120" t="s">
        <v>2428</v>
      </c>
      <c r="O350" s="120" t="s">
        <v>2429</v>
      </c>
      <c r="P350" s="120" t="s">
        <v>2430</v>
      </c>
      <c r="Q350" s="120" t="s">
        <v>2431</v>
      </c>
      <c r="R350" s="120" t="s">
        <v>2432</v>
      </c>
      <c r="S350" s="120" t="s">
        <v>2433</v>
      </c>
      <c r="T350" s="120" t="s">
        <v>2434</v>
      </c>
      <c r="U350" s="120" t="s">
        <v>731</v>
      </c>
      <c r="V350" s="120" t="s">
        <v>2435</v>
      </c>
      <c r="W350" s="120" t="s">
        <v>557</v>
      </c>
      <c r="X350" s="120" t="s">
        <v>2436</v>
      </c>
      <c r="Y350" s="120" t="s">
        <v>556</v>
      </c>
      <c r="Z350" s="120" t="s">
        <v>2437</v>
      </c>
      <c r="AA350" s="120" t="s">
        <v>2438</v>
      </c>
      <c r="AB350" s="120" t="s">
        <v>2439</v>
      </c>
    </row>
    <row r="351" spans="1:34" x14ac:dyDescent="0.4">
      <c r="A351" s="120" t="s">
        <v>393</v>
      </c>
      <c r="B351" s="120" t="s">
        <v>935</v>
      </c>
      <c r="C351" s="120">
        <v>299936</v>
      </c>
      <c r="D351" s="120" t="b">
        <v>1</v>
      </c>
      <c r="E351" s="120" t="b">
        <v>0</v>
      </c>
      <c r="F351" s="120" t="b">
        <v>0</v>
      </c>
      <c r="G351" s="120" t="b">
        <v>0</v>
      </c>
      <c r="H351" s="120" t="b">
        <v>0</v>
      </c>
      <c r="I351" s="120" t="b">
        <v>0</v>
      </c>
      <c r="J351" s="120" t="b">
        <v>0</v>
      </c>
      <c r="K351" s="120" t="b">
        <v>0</v>
      </c>
      <c r="L351" s="120" t="b">
        <v>0</v>
      </c>
      <c r="M351" s="120" t="b">
        <v>0</v>
      </c>
      <c r="N351" s="120" t="s">
        <v>2440</v>
      </c>
      <c r="O351" s="120" t="s">
        <v>256</v>
      </c>
      <c r="P351" s="120" t="s">
        <v>1911</v>
      </c>
      <c r="Q351" s="120" t="s">
        <v>351</v>
      </c>
      <c r="R351" s="120" t="s">
        <v>1652</v>
      </c>
      <c r="S351" s="120" t="s">
        <v>1590</v>
      </c>
      <c r="T351" s="120" t="s">
        <v>1591</v>
      </c>
      <c r="U351" s="120" t="s">
        <v>521</v>
      </c>
      <c r="V351" s="120" t="s">
        <v>2441</v>
      </c>
      <c r="W351" s="120" t="s">
        <v>779</v>
      </c>
      <c r="X351" s="120" t="s">
        <v>2442</v>
      </c>
    </row>
    <row r="352" spans="1:34" x14ac:dyDescent="0.4">
      <c r="A352" s="120" t="s">
        <v>2443</v>
      </c>
      <c r="B352" s="120" t="s">
        <v>852</v>
      </c>
      <c r="C352" s="120">
        <v>299660</v>
      </c>
      <c r="D352" s="120" t="b">
        <v>1</v>
      </c>
      <c r="E352" s="120" t="b">
        <v>0</v>
      </c>
      <c r="F352" s="120" t="b">
        <v>1</v>
      </c>
      <c r="G352" s="120" t="b">
        <v>0</v>
      </c>
      <c r="H352" s="120" t="b">
        <v>1</v>
      </c>
      <c r="I352" s="120" t="b">
        <v>0</v>
      </c>
      <c r="J352" s="120" t="b">
        <v>0</v>
      </c>
      <c r="K352" s="120" t="b">
        <v>0</v>
      </c>
      <c r="L352" s="120" t="b">
        <v>0</v>
      </c>
      <c r="M352" s="120" t="b">
        <v>0</v>
      </c>
    </row>
    <row r="353" spans="1:34" x14ac:dyDescent="0.4">
      <c r="A353" s="120" t="s">
        <v>2444</v>
      </c>
      <c r="B353" s="120" t="s">
        <v>928</v>
      </c>
      <c r="C353" s="120">
        <v>299436</v>
      </c>
      <c r="D353" s="120" t="b">
        <v>1</v>
      </c>
      <c r="E353" s="120" t="b">
        <v>0</v>
      </c>
      <c r="F353" s="120" t="b">
        <v>0</v>
      </c>
      <c r="G353" s="120" t="b">
        <v>0</v>
      </c>
      <c r="H353" s="120" t="b">
        <v>0</v>
      </c>
      <c r="I353" s="120" t="b">
        <v>0</v>
      </c>
      <c r="J353" s="120" t="b">
        <v>0</v>
      </c>
      <c r="K353" s="120" t="b">
        <v>0</v>
      </c>
      <c r="L353" s="120" t="b">
        <v>0</v>
      </c>
      <c r="M353" s="120" t="b">
        <v>1</v>
      </c>
    </row>
    <row r="354" spans="1:34" x14ac:dyDescent="0.4">
      <c r="A354" s="120" t="s">
        <v>2445</v>
      </c>
      <c r="B354" s="120" t="s">
        <v>963</v>
      </c>
      <c r="C354" s="120">
        <v>298673</v>
      </c>
      <c r="D354" s="120" t="b">
        <v>0</v>
      </c>
      <c r="E354" s="120" t="b">
        <v>0</v>
      </c>
      <c r="F354" s="120" t="b">
        <v>1</v>
      </c>
      <c r="G354" s="120" t="b">
        <v>0</v>
      </c>
      <c r="H354" s="120" t="b">
        <v>0</v>
      </c>
      <c r="I354" s="120" t="b">
        <v>0</v>
      </c>
      <c r="J354" s="120" t="b">
        <v>0</v>
      </c>
      <c r="K354" s="120" t="b">
        <v>0</v>
      </c>
      <c r="L354" s="120" t="b">
        <v>0</v>
      </c>
      <c r="M354" s="120" t="b">
        <v>1</v>
      </c>
      <c r="N354" s="120" t="s">
        <v>2446</v>
      </c>
      <c r="O354" s="120" t="s">
        <v>2447</v>
      </c>
      <c r="P354" s="120" t="s">
        <v>2448</v>
      </c>
      <c r="Q354" s="120" t="s">
        <v>2449</v>
      </c>
      <c r="R354" s="120" t="s">
        <v>2450</v>
      </c>
      <c r="S354" s="120" t="s">
        <v>2451</v>
      </c>
      <c r="T354" s="120" t="s">
        <v>2452</v>
      </c>
      <c r="U354" s="120" t="s">
        <v>2453</v>
      </c>
      <c r="V354" s="120" t="s">
        <v>2454</v>
      </c>
      <c r="W354" s="120" t="s">
        <v>2455</v>
      </c>
      <c r="X354" s="120" t="s">
        <v>2456</v>
      </c>
      <c r="Y354" s="120" t="s">
        <v>2457</v>
      </c>
      <c r="Z354" s="120" t="s">
        <v>2458</v>
      </c>
    </row>
    <row r="355" spans="1:34" x14ac:dyDescent="0.4">
      <c r="A355" s="120" t="s">
        <v>2459</v>
      </c>
      <c r="B355" s="120" t="s">
        <v>1278</v>
      </c>
      <c r="C355" s="120">
        <v>297326</v>
      </c>
      <c r="D355" s="120" t="b">
        <v>1</v>
      </c>
      <c r="E355" s="120" t="b">
        <v>0</v>
      </c>
      <c r="F355" s="120" t="b">
        <v>0</v>
      </c>
      <c r="G355" s="120" t="b">
        <v>0</v>
      </c>
      <c r="H355" s="120" t="b">
        <v>1</v>
      </c>
      <c r="I355" s="120" t="b">
        <v>0</v>
      </c>
      <c r="J355" s="120" t="b">
        <v>0</v>
      </c>
      <c r="K355" s="120" t="b">
        <v>0</v>
      </c>
      <c r="L355" s="120" t="b">
        <v>0</v>
      </c>
      <c r="M355" s="120" t="b">
        <v>0</v>
      </c>
    </row>
    <row r="356" spans="1:34" x14ac:dyDescent="0.4">
      <c r="A356" s="120" t="s">
        <v>461</v>
      </c>
      <c r="B356" s="120" t="s">
        <v>963</v>
      </c>
      <c r="C356" s="120">
        <v>297046</v>
      </c>
      <c r="D356" s="120" t="b">
        <v>1</v>
      </c>
      <c r="E356" s="120" t="b">
        <v>0</v>
      </c>
      <c r="F356" s="120" t="b">
        <v>0</v>
      </c>
      <c r="G356" s="120" t="b">
        <v>0</v>
      </c>
      <c r="H356" s="120" t="b">
        <v>0</v>
      </c>
      <c r="I356" s="120" t="b">
        <v>0</v>
      </c>
      <c r="J356" s="120" t="b">
        <v>0</v>
      </c>
      <c r="K356" s="120" t="b">
        <v>0</v>
      </c>
      <c r="L356" s="120" t="b">
        <v>0</v>
      </c>
      <c r="M356" s="120" t="b">
        <v>1</v>
      </c>
      <c r="N356" s="120" t="s">
        <v>2460</v>
      </c>
      <c r="O356" s="120" t="s">
        <v>2461</v>
      </c>
      <c r="P356" s="120" t="s">
        <v>2462</v>
      </c>
      <c r="Q356" s="120" t="s">
        <v>187</v>
      </c>
      <c r="R356" s="120" t="s">
        <v>1363</v>
      </c>
      <c r="S356" s="120" t="s">
        <v>329</v>
      </c>
      <c r="T356" s="120" t="s">
        <v>1597</v>
      </c>
      <c r="U356" s="120" t="s">
        <v>247</v>
      </c>
      <c r="V356" s="120" t="s">
        <v>1628</v>
      </c>
      <c r="W356" s="120" t="s">
        <v>250</v>
      </c>
      <c r="X356" s="120" t="s">
        <v>1076</v>
      </c>
      <c r="Y356" s="120" t="s">
        <v>427</v>
      </c>
      <c r="Z356" s="120" t="s">
        <v>1079</v>
      </c>
      <c r="AA356" s="120" t="s">
        <v>288</v>
      </c>
      <c r="AB356" s="120" t="s">
        <v>1082</v>
      </c>
      <c r="AC356" s="120" t="s">
        <v>330</v>
      </c>
      <c r="AD356" s="120" t="s">
        <v>1075</v>
      </c>
      <c r="AE356" s="120" t="s">
        <v>309</v>
      </c>
      <c r="AF356" s="120" t="s">
        <v>1077</v>
      </c>
      <c r="AG356" s="120" t="s">
        <v>1080</v>
      </c>
      <c r="AH356" s="120" t="s">
        <v>1081</v>
      </c>
    </row>
    <row r="357" spans="1:34" x14ac:dyDescent="0.4">
      <c r="A357" s="120" t="s">
        <v>2463</v>
      </c>
      <c r="B357" s="120" t="s">
        <v>852</v>
      </c>
      <c r="C357" s="120">
        <v>299189</v>
      </c>
      <c r="D357" s="120" t="b">
        <v>1</v>
      </c>
      <c r="E357" s="120" t="b">
        <v>1</v>
      </c>
      <c r="F357" s="120" t="b">
        <v>0</v>
      </c>
      <c r="G357" s="120" t="b">
        <v>0</v>
      </c>
      <c r="H357" s="120" t="b">
        <v>0</v>
      </c>
      <c r="I357" s="120" t="b">
        <v>0</v>
      </c>
      <c r="J357" s="120" t="b">
        <v>0</v>
      </c>
      <c r="K357" s="120" t="b">
        <v>0</v>
      </c>
      <c r="L357" s="120" t="b">
        <v>0</v>
      </c>
      <c r="M357" s="120" t="b">
        <v>0</v>
      </c>
    </row>
    <row r="358" spans="1:34" x14ac:dyDescent="0.4">
      <c r="A358" s="120" t="s">
        <v>2464</v>
      </c>
      <c r="B358" s="120" t="s">
        <v>963</v>
      </c>
      <c r="C358" s="120">
        <v>295460</v>
      </c>
      <c r="D358" s="120" t="b">
        <v>0</v>
      </c>
      <c r="E358" s="120" t="b">
        <v>0</v>
      </c>
      <c r="F358" s="120" t="b">
        <v>1</v>
      </c>
      <c r="G358" s="120" t="b">
        <v>0</v>
      </c>
      <c r="H358" s="120" t="b">
        <v>0</v>
      </c>
      <c r="I358" s="120" t="b">
        <v>0</v>
      </c>
      <c r="J358" s="120" t="b">
        <v>0</v>
      </c>
      <c r="K358" s="120" t="b">
        <v>0</v>
      </c>
      <c r="L358" s="120" t="b">
        <v>0</v>
      </c>
      <c r="M358" s="120" t="b">
        <v>0</v>
      </c>
      <c r="N358" s="120" t="s">
        <v>842</v>
      </c>
      <c r="O358" s="120" t="s">
        <v>2152</v>
      </c>
      <c r="P358" s="120" t="s">
        <v>2153</v>
      </c>
    </row>
    <row r="359" spans="1:34" x14ac:dyDescent="0.4">
      <c r="A359" s="120" t="s">
        <v>2465</v>
      </c>
      <c r="B359" s="120" t="s">
        <v>1727</v>
      </c>
      <c r="C359" s="120">
        <v>295035</v>
      </c>
      <c r="D359" s="120" t="b">
        <v>1</v>
      </c>
      <c r="E359" s="120" t="b">
        <v>0</v>
      </c>
      <c r="F359" s="120" t="b">
        <v>0</v>
      </c>
      <c r="G359" s="120" t="b">
        <v>0</v>
      </c>
      <c r="H359" s="120" t="b">
        <v>0</v>
      </c>
      <c r="I359" s="120" t="b">
        <v>0</v>
      </c>
      <c r="J359" s="120" t="b">
        <v>1</v>
      </c>
      <c r="K359" s="120" t="b">
        <v>1</v>
      </c>
      <c r="L359" s="120" t="b">
        <v>0</v>
      </c>
      <c r="M359" s="120" t="b">
        <v>1</v>
      </c>
      <c r="N359" s="120" t="s">
        <v>842</v>
      </c>
      <c r="O359" s="120" t="s">
        <v>2466</v>
      </c>
      <c r="P359" s="120" t="s">
        <v>2467</v>
      </c>
    </row>
    <row r="360" spans="1:34" x14ac:dyDescent="0.4">
      <c r="A360" s="120" t="s">
        <v>180</v>
      </c>
      <c r="B360" s="120" t="s">
        <v>963</v>
      </c>
      <c r="C360" s="120">
        <v>295324</v>
      </c>
      <c r="D360" s="120" t="b">
        <v>1</v>
      </c>
      <c r="E360" s="120" t="b">
        <v>1</v>
      </c>
      <c r="F360" s="120" t="b">
        <v>1</v>
      </c>
      <c r="G360" s="120" t="b">
        <v>0</v>
      </c>
      <c r="H360" s="120" t="b">
        <v>0</v>
      </c>
      <c r="I360" s="120" t="b">
        <v>0</v>
      </c>
      <c r="J360" s="120" t="b">
        <v>1</v>
      </c>
      <c r="K360" s="120" t="b">
        <v>0</v>
      </c>
      <c r="L360" s="120" t="b">
        <v>0</v>
      </c>
      <c r="M360" s="120" t="b">
        <v>0</v>
      </c>
      <c r="N360" s="120" t="s">
        <v>842</v>
      </c>
      <c r="O360" s="120" t="s">
        <v>179</v>
      </c>
      <c r="P360" s="120" t="s">
        <v>1424</v>
      </c>
      <c r="Q360" s="120" t="s">
        <v>320</v>
      </c>
      <c r="R360" s="120" t="s">
        <v>997</v>
      </c>
    </row>
    <row r="361" spans="1:34" x14ac:dyDescent="0.4">
      <c r="A361" s="120" t="s">
        <v>516</v>
      </c>
      <c r="B361" s="120" t="s">
        <v>852</v>
      </c>
      <c r="C361" s="120">
        <v>295766</v>
      </c>
      <c r="D361" s="120" t="b">
        <v>1</v>
      </c>
      <c r="E361" s="120" t="b">
        <v>1</v>
      </c>
      <c r="F361" s="120" t="b">
        <v>0</v>
      </c>
      <c r="G361" s="120" t="b">
        <v>0</v>
      </c>
      <c r="H361" s="120" t="b">
        <v>0</v>
      </c>
      <c r="I361" s="120" t="b">
        <v>0</v>
      </c>
      <c r="J361" s="120" t="b">
        <v>1</v>
      </c>
      <c r="K361" s="120" t="b">
        <v>0</v>
      </c>
      <c r="L361" s="120" t="b">
        <v>0</v>
      </c>
      <c r="M361" s="120" t="b">
        <v>0</v>
      </c>
      <c r="N361" s="120" t="s">
        <v>2468</v>
      </c>
      <c r="O361" s="120" t="s">
        <v>517</v>
      </c>
      <c r="P361" s="120" t="s">
        <v>2469</v>
      </c>
      <c r="Q361" s="120" t="s">
        <v>596</v>
      </c>
      <c r="R361" s="120" t="s">
        <v>2470</v>
      </c>
      <c r="S361" s="120" t="s">
        <v>2471</v>
      </c>
      <c r="T361" s="120" t="s">
        <v>2472</v>
      </c>
      <c r="U361" s="120" t="s">
        <v>641</v>
      </c>
      <c r="V361" s="120" t="s">
        <v>2473</v>
      </c>
      <c r="W361" s="120" t="s">
        <v>336</v>
      </c>
      <c r="X361" s="120" t="s">
        <v>1450</v>
      </c>
      <c r="Y361" s="120" t="s">
        <v>640</v>
      </c>
      <c r="Z361" s="120" t="s">
        <v>2474</v>
      </c>
      <c r="AA361" s="120" t="s">
        <v>2475</v>
      </c>
      <c r="AB361" s="120" t="s">
        <v>2476</v>
      </c>
    </row>
    <row r="362" spans="1:34" x14ac:dyDescent="0.4">
      <c r="A362" s="120" t="s">
        <v>2477</v>
      </c>
      <c r="B362" s="120" t="s">
        <v>2118</v>
      </c>
      <c r="C362" s="120">
        <v>295364</v>
      </c>
      <c r="D362" s="120" t="b">
        <v>1</v>
      </c>
      <c r="E362" s="120" t="b">
        <v>1</v>
      </c>
      <c r="F362" s="120" t="b">
        <v>0</v>
      </c>
      <c r="G362" s="120" t="b">
        <v>0</v>
      </c>
      <c r="H362" s="120" t="b">
        <v>0</v>
      </c>
      <c r="I362" s="120" t="b">
        <v>0</v>
      </c>
      <c r="J362" s="120" t="b">
        <v>0</v>
      </c>
      <c r="K362" s="120" t="b">
        <v>0</v>
      </c>
      <c r="L362" s="120" t="b">
        <v>0</v>
      </c>
      <c r="M362" s="120" t="b">
        <v>1</v>
      </c>
    </row>
    <row r="363" spans="1:34" x14ac:dyDescent="0.4">
      <c r="A363" s="120" t="s">
        <v>2202</v>
      </c>
      <c r="B363" s="120" t="s">
        <v>963</v>
      </c>
      <c r="C363" s="120">
        <v>294022</v>
      </c>
      <c r="D363" s="120" t="b">
        <v>0</v>
      </c>
      <c r="E363" s="120" t="b">
        <v>0</v>
      </c>
      <c r="F363" s="120" t="b">
        <v>0</v>
      </c>
      <c r="G363" s="120" t="b">
        <v>0</v>
      </c>
      <c r="H363" s="120" t="b">
        <v>0</v>
      </c>
      <c r="I363" s="120" t="b">
        <v>0</v>
      </c>
      <c r="J363" s="120" t="b">
        <v>0</v>
      </c>
      <c r="K363" s="120" t="b">
        <v>0</v>
      </c>
      <c r="L363" s="120" t="b">
        <v>0</v>
      </c>
      <c r="M363" s="120" t="b">
        <v>1</v>
      </c>
    </row>
    <row r="364" spans="1:34" x14ac:dyDescent="0.4">
      <c r="A364" s="120" t="s">
        <v>518</v>
      </c>
      <c r="B364" s="120" t="s">
        <v>928</v>
      </c>
      <c r="C364" s="120">
        <v>292756</v>
      </c>
      <c r="D364" s="120" t="b">
        <v>1</v>
      </c>
      <c r="E364" s="120" t="b">
        <v>1</v>
      </c>
      <c r="F364" s="120" t="b">
        <v>0</v>
      </c>
      <c r="G364" s="120" t="b">
        <v>0</v>
      </c>
      <c r="H364" s="120" t="b">
        <v>0</v>
      </c>
      <c r="I364" s="120" t="b">
        <v>0</v>
      </c>
      <c r="J364" s="120" t="b">
        <v>0</v>
      </c>
      <c r="K364" s="120" t="b">
        <v>0</v>
      </c>
      <c r="L364" s="120" t="b">
        <v>0</v>
      </c>
      <c r="M364" s="120" t="b">
        <v>0</v>
      </c>
      <c r="N364" s="120" t="s">
        <v>842</v>
      </c>
      <c r="O364" s="120" t="s">
        <v>440</v>
      </c>
      <c r="P364" s="120" t="s">
        <v>2009</v>
      </c>
      <c r="Q364" s="120" t="s">
        <v>2478</v>
      </c>
      <c r="R364" s="120" t="s">
        <v>2479</v>
      </c>
    </row>
    <row r="365" spans="1:34" x14ac:dyDescent="0.4">
      <c r="A365" s="120" t="s">
        <v>2480</v>
      </c>
      <c r="B365" s="120" t="s">
        <v>852</v>
      </c>
      <c r="C365" s="120">
        <v>293225</v>
      </c>
      <c r="D365" s="120" t="b">
        <v>0</v>
      </c>
      <c r="E365" s="120" t="b">
        <v>1</v>
      </c>
      <c r="F365" s="120" t="b">
        <v>0</v>
      </c>
      <c r="G365" s="120" t="b">
        <v>0</v>
      </c>
      <c r="H365" s="120" t="b">
        <v>0</v>
      </c>
      <c r="I365" s="120" t="b">
        <v>0</v>
      </c>
      <c r="J365" s="120" t="b">
        <v>1</v>
      </c>
      <c r="K365" s="120" t="b">
        <v>0</v>
      </c>
      <c r="L365" s="120" t="b">
        <v>0</v>
      </c>
      <c r="M365" s="120" t="b">
        <v>0</v>
      </c>
      <c r="N365" s="120" t="s">
        <v>842</v>
      </c>
      <c r="O365" s="120" t="s">
        <v>2481</v>
      </c>
      <c r="P365" s="120" t="s">
        <v>2482</v>
      </c>
    </row>
    <row r="366" spans="1:34" x14ac:dyDescent="0.4">
      <c r="A366" s="120" t="s">
        <v>519</v>
      </c>
      <c r="B366" s="120" t="s">
        <v>935</v>
      </c>
      <c r="C366" s="120">
        <v>291294</v>
      </c>
      <c r="D366" s="120" t="b">
        <v>1</v>
      </c>
      <c r="E366" s="120" t="b">
        <v>1</v>
      </c>
      <c r="F366" s="120" t="b">
        <v>1</v>
      </c>
      <c r="G366" s="120" t="b">
        <v>0</v>
      </c>
      <c r="H366" s="120" t="b">
        <v>0</v>
      </c>
      <c r="I366" s="120" t="b">
        <v>0</v>
      </c>
      <c r="J366" s="120" t="b">
        <v>1</v>
      </c>
      <c r="K366" s="120" t="b">
        <v>0</v>
      </c>
      <c r="L366" s="120" t="b">
        <v>0</v>
      </c>
      <c r="M366" s="120" t="b">
        <v>0</v>
      </c>
      <c r="N366" s="120" t="s">
        <v>1596</v>
      </c>
      <c r="O366" s="120" t="s">
        <v>187</v>
      </c>
      <c r="P366" s="120" t="s">
        <v>1363</v>
      </c>
      <c r="Q366" s="120" t="s">
        <v>247</v>
      </c>
      <c r="R366" s="120" t="s">
        <v>1628</v>
      </c>
      <c r="S366" s="120" t="s">
        <v>427</v>
      </c>
      <c r="T366" s="120" t="s">
        <v>1079</v>
      </c>
      <c r="U366" s="120" t="s">
        <v>288</v>
      </c>
      <c r="V366" s="120" t="s">
        <v>1082</v>
      </c>
      <c r="W366" s="120" t="s">
        <v>250</v>
      </c>
      <c r="X366" s="120" t="s">
        <v>1076</v>
      </c>
      <c r="Y366" s="120" t="s">
        <v>330</v>
      </c>
      <c r="Z366" s="120" t="s">
        <v>1075</v>
      </c>
      <c r="AA366" s="120" t="s">
        <v>309</v>
      </c>
      <c r="AB366" s="120" t="s">
        <v>1077</v>
      </c>
      <c r="AC366" s="120" t="s">
        <v>461</v>
      </c>
      <c r="AD366" s="120" t="s">
        <v>1364</v>
      </c>
    </row>
    <row r="367" spans="1:34" x14ac:dyDescent="0.4">
      <c r="A367" s="120" t="s">
        <v>2483</v>
      </c>
      <c r="B367" s="120" t="s">
        <v>900</v>
      </c>
      <c r="C367" s="120">
        <v>291852</v>
      </c>
      <c r="D367" s="120" t="b">
        <v>1</v>
      </c>
      <c r="E367" s="120" t="b">
        <v>1</v>
      </c>
      <c r="F367" s="120" t="b">
        <v>0</v>
      </c>
      <c r="G367" s="120" t="b">
        <v>0</v>
      </c>
      <c r="H367" s="120" t="b">
        <v>0</v>
      </c>
      <c r="I367" s="120" t="b">
        <v>0</v>
      </c>
      <c r="J367" s="120" t="b">
        <v>0</v>
      </c>
      <c r="K367" s="120" t="b">
        <v>1</v>
      </c>
      <c r="L367" s="120" t="b">
        <v>0</v>
      </c>
      <c r="M367" s="120" t="b">
        <v>0</v>
      </c>
      <c r="N367" s="120" t="s">
        <v>842</v>
      </c>
      <c r="O367" s="120" t="s">
        <v>2484</v>
      </c>
      <c r="P367" s="120" t="s">
        <v>2485</v>
      </c>
    </row>
    <row r="368" spans="1:34" x14ac:dyDescent="0.4">
      <c r="A368" s="120" t="s">
        <v>2486</v>
      </c>
      <c r="B368" s="120" t="s">
        <v>928</v>
      </c>
      <c r="C368" s="120">
        <v>291394</v>
      </c>
      <c r="D368" s="120" t="b">
        <v>1</v>
      </c>
      <c r="E368" s="120" t="b">
        <v>1</v>
      </c>
      <c r="F368" s="120" t="b">
        <v>1</v>
      </c>
      <c r="G368" s="120" t="b">
        <v>0</v>
      </c>
      <c r="H368" s="120" t="b">
        <v>0</v>
      </c>
      <c r="I368" s="120" t="b">
        <v>0</v>
      </c>
      <c r="J368" s="120" t="b">
        <v>1</v>
      </c>
      <c r="K368" s="120" t="b">
        <v>0</v>
      </c>
      <c r="L368" s="120" t="b">
        <v>0</v>
      </c>
      <c r="M368" s="120" t="b">
        <v>0</v>
      </c>
      <c r="N368" s="120" t="s">
        <v>874</v>
      </c>
      <c r="O368" s="120" t="s">
        <v>2487</v>
      </c>
      <c r="P368" s="120" t="s">
        <v>2488</v>
      </c>
      <c r="Q368" s="120" t="s">
        <v>2489</v>
      </c>
      <c r="R368" s="120" t="s">
        <v>2490</v>
      </c>
      <c r="S368" s="120" t="s">
        <v>2491</v>
      </c>
      <c r="T368" s="120" t="s">
        <v>2492</v>
      </c>
      <c r="U368" s="120" t="s">
        <v>2493</v>
      </c>
      <c r="V368" s="120" t="s">
        <v>2494</v>
      </c>
      <c r="W368" s="120" t="s">
        <v>2495</v>
      </c>
      <c r="X368" s="120" t="s">
        <v>2496</v>
      </c>
    </row>
    <row r="369" spans="1:34" x14ac:dyDescent="0.4">
      <c r="A369" s="120" t="s">
        <v>2497</v>
      </c>
      <c r="B369" s="120" t="s">
        <v>928</v>
      </c>
      <c r="C369" s="120">
        <v>290760</v>
      </c>
      <c r="D369" s="120" t="b">
        <v>0</v>
      </c>
      <c r="E369" s="120" t="b">
        <v>1</v>
      </c>
      <c r="F369" s="120" t="b">
        <v>0</v>
      </c>
      <c r="G369" s="120" t="b">
        <v>0</v>
      </c>
      <c r="H369" s="120" t="b">
        <v>0</v>
      </c>
      <c r="I369" s="120" t="b">
        <v>0</v>
      </c>
      <c r="J369" s="120" t="b">
        <v>0</v>
      </c>
      <c r="K369" s="120" t="b">
        <v>1</v>
      </c>
      <c r="L369" s="120" t="b">
        <v>0</v>
      </c>
      <c r="M369" s="120" t="b">
        <v>1</v>
      </c>
      <c r="N369" s="120" t="s">
        <v>2498</v>
      </c>
      <c r="O369" s="120" t="s">
        <v>2499</v>
      </c>
      <c r="P369" s="120" t="s">
        <v>2500</v>
      </c>
      <c r="Q369" s="120" t="s">
        <v>2501</v>
      </c>
      <c r="R369" s="120" t="s">
        <v>2502</v>
      </c>
      <c r="S369" s="120" t="s">
        <v>2503</v>
      </c>
      <c r="T369" s="120" t="s">
        <v>2504</v>
      </c>
    </row>
    <row r="370" spans="1:34" x14ac:dyDescent="0.4">
      <c r="A370" s="120" t="s">
        <v>731</v>
      </c>
      <c r="B370" s="120" t="s">
        <v>963</v>
      </c>
      <c r="C370" s="120">
        <v>289642</v>
      </c>
      <c r="D370" s="120" t="b">
        <v>1</v>
      </c>
      <c r="E370" s="120" t="b">
        <v>1</v>
      </c>
      <c r="F370" s="120" t="b">
        <v>0</v>
      </c>
      <c r="G370" s="120" t="b">
        <v>1</v>
      </c>
      <c r="H370" s="120" t="b">
        <v>0</v>
      </c>
      <c r="I370" s="120" t="b">
        <v>0</v>
      </c>
      <c r="J370" s="120" t="b">
        <v>1</v>
      </c>
      <c r="K370" s="120" t="b">
        <v>0</v>
      </c>
      <c r="L370" s="120" t="b">
        <v>0</v>
      </c>
      <c r="M370" s="120" t="b">
        <v>0</v>
      </c>
      <c r="N370" s="120" t="s">
        <v>842</v>
      </c>
      <c r="O370" s="120" t="s">
        <v>2431</v>
      </c>
      <c r="P370" s="120" t="s">
        <v>2432</v>
      </c>
      <c r="Q370" s="120" t="s">
        <v>557</v>
      </c>
      <c r="R370" s="120" t="s">
        <v>2436</v>
      </c>
      <c r="S370" s="120" t="s">
        <v>2429</v>
      </c>
      <c r="T370" s="120" t="s">
        <v>2430</v>
      </c>
      <c r="U370" s="120" t="s">
        <v>556</v>
      </c>
      <c r="V370" s="120" t="s">
        <v>2437</v>
      </c>
      <c r="W370" s="120" t="s">
        <v>2505</v>
      </c>
      <c r="X370" s="120" t="s">
        <v>2506</v>
      </c>
      <c r="Y370" s="120" t="s">
        <v>2507</v>
      </c>
      <c r="Z370" s="120" t="s">
        <v>2508</v>
      </c>
      <c r="AA370" s="120" t="s">
        <v>743</v>
      </c>
      <c r="AB370" s="120" t="s">
        <v>2509</v>
      </c>
      <c r="AC370" s="120" t="s">
        <v>2510</v>
      </c>
      <c r="AD370" s="120" t="s">
        <v>2511</v>
      </c>
      <c r="AE370" s="120" t="s">
        <v>769</v>
      </c>
      <c r="AF370" s="120" t="s">
        <v>2512</v>
      </c>
      <c r="AG370" s="120" t="s">
        <v>2513</v>
      </c>
      <c r="AH370" s="120" t="s">
        <v>2514</v>
      </c>
    </row>
    <row r="371" spans="1:34" x14ac:dyDescent="0.4">
      <c r="A371" s="120" t="s">
        <v>736</v>
      </c>
      <c r="B371" s="120" t="s">
        <v>1278</v>
      </c>
      <c r="C371" s="120">
        <v>288430</v>
      </c>
      <c r="D371" s="120" t="b">
        <v>0</v>
      </c>
      <c r="E371" s="120" t="b">
        <v>1</v>
      </c>
      <c r="F371" s="120" t="b">
        <v>0</v>
      </c>
      <c r="G371" s="120" t="b">
        <v>0</v>
      </c>
      <c r="H371" s="120" t="b">
        <v>0</v>
      </c>
      <c r="I371" s="120" t="b">
        <v>0</v>
      </c>
      <c r="J371" s="120" t="b">
        <v>1</v>
      </c>
      <c r="K371" s="120" t="b">
        <v>0</v>
      </c>
      <c r="L371" s="120" t="b">
        <v>0</v>
      </c>
      <c r="M371" s="120" t="b">
        <v>0</v>
      </c>
      <c r="N371" s="120" t="s">
        <v>2515</v>
      </c>
      <c r="O371" s="120" t="s">
        <v>2516</v>
      </c>
      <c r="P371" s="120" t="s">
        <v>2517</v>
      </c>
      <c r="Q371" s="120" t="s">
        <v>428</v>
      </c>
      <c r="R371" s="120" t="s">
        <v>1643</v>
      </c>
    </row>
    <row r="372" spans="1:34" x14ac:dyDescent="0.4">
      <c r="A372" s="120" t="s">
        <v>2518</v>
      </c>
      <c r="B372" s="120" t="s">
        <v>852</v>
      </c>
      <c r="C372" s="120">
        <v>288712</v>
      </c>
      <c r="D372" s="120" t="b">
        <v>1</v>
      </c>
      <c r="E372" s="120" t="b">
        <v>1</v>
      </c>
      <c r="F372" s="120" t="b">
        <v>0</v>
      </c>
      <c r="G372" s="120" t="b">
        <v>0</v>
      </c>
      <c r="H372" s="120" t="b">
        <v>0</v>
      </c>
      <c r="I372" s="120" t="b">
        <v>0</v>
      </c>
      <c r="J372" s="120" t="b">
        <v>0</v>
      </c>
      <c r="K372" s="120" t="b">
        <v>0</v>
      </c>
      <c r="L372" s="120" t="b">
        <v>0</v>
      </c>
      <c r="M372" s="120" t="b">
        <v>1</v>
      </c>
    </row>
    <row r="373" spans="1:34" x14ac:dyDescent="0.4">
      <c r="A373" s="120" t="s">
        <v>423</v>
      </c>
      <c r="B373" s="120" t="s">
        <v>843</v>
      </c>
      <c r="C373" s="120">
        <v>289245</v>
      </c>
      <c r="D373" s="120" t="b">
        <v>0</v>
      </c>
      <c r="E373" s="120" t="b">
        <v>0</v>
      </c>
      <c r="F373" s="120" t="b">
        <v>1</v>
      </c>
      <c r="G373" s="120" t="b">
        <v>0</v>
      </c>
      <c r="H373" s="120" t="b">
        <v>0</v>
      </c>
      <c r="I373" s="120" t="b">
        <v>0</v>
      </c>
      <c r="J373" s="120" t="b">
        <v>0</v>
      </c>
      <c r="K373" s="120" t="b">
        <v>1</v>
      </c>
      <c r="L373" s="120" t="b">
        <v>0</v>
      </c>
      <c r="M373" s="120" t="b">
        <v>0</v>
      </c>
      <c r="N373" s="120" t="s">
        <v>842</v>
      </c>
      <c r="O373" s="120" t="s">
        <v>464</v>
      </c>
      <c r="P373" s="120" t="s">
        <v>1497</v>
      </c>
      <c r="Q373" s="120" t="s">
        <v>1498</v>
      </c>
      <c r="R373" s="120" t="s">
        <v>1499</v>
      </c>
      <c r="S373" s="120" t="s">
        <v>422</v>
      </c>
      <c r="T373" s="120" t="s">
        <v>2519</v>
      </c>
      <c r="U373" s="120" t="s">
        <v>1490</v>
      </c>
      <c r="V373" s="120" t="s">
        <v>1491</v>
      </c>
    </row>
    <row r="374" spans="1:34" x14ac:dyDescent="0.4">
      <c r="A374" s="120" t="s">
        <v>2520</v>
      </c>
      <c r="B374" s="120" t="s">
        <v>924</v>
      </c>
      <c r="C374" s="120">
        <v>289944</v>
      </c>
      <c r="D374" s="120" t="b">
        <v>1</v>
      </c>
      <c r="E374" s="120" t="b">
        <v>1</v>
      </c>
      <c r="F374" s="120" t="b">
        <v>0</v>
      </c>
      <c r="G374" s="120" t="b">
        <v>0</v>
      </c>
      <c r="H374" s="120" t="b">
        <v>0</v>
      </c>
      <c r="I374" s="120" t="b">
        <v>0</v>
      </c>
      <c r="J374" s="120" t="b">
        <v>0</v>
      </c>
      <c r="K374" s="120" t="b">
        <v>0</v>
      </c>
      <c r="L374" s="120" t="b">
        <v>0</v>
      </c>
      <c r="M374" s="120" t="b">
        <v>1</v>
      </c>
    </row>
    <row r="375" spans="1:34" x14ac:dyDescent="0.4">
      <c r="A375" s="120" t="s">
        <v>2521</v>
      </c>
      <c r="B375" s="120" t="s">
        <v>924</v>
      </c>
      <c r="C375" s="120">
        <v>287916</v>
      </c>
      <c r="D375" s="120" t="b">
        <v>1</v>
      </c>
      <c r="E375" s="120" t="b">
        <v>0</v>
      </c>
      <c r="F375" s="120" t="b">
        <v>0</v>
      </c>
      <c r="G375" s="120" t="b">
        <v>0</v>
      </c>
      <c r="H375" s="120" t="b">
        <v>0</v>
      </c>
      <c r="I375" s="120" t="b">
        <v>0</v>
      </c>
      <c r="J375" s="120" t="b">
        <v>0</v>
      </c>
      <c r="K375" s="120" t="b">
        <v>0</v>
      </c>
      <c r="L375" s="120" t="b">
        <v>0</v>
      </c>
      <c r="M375" s="120" t="b">
        <v>0</v>
      </c>
      <c r="N375" s="120" t="s">
        <v>2522</v>
      </c>
      <c r="O375" s="120" t="s">
        <v>2523</v>
      </c>
      <c r="P375" s="120" t="s">
        <v>2524</v>
      </c>
    </row>
    <row r="376" spans="1:34" x14ac:dyDescent="0.4">
      <c r="A376" s="120" t="s">
        <v>2525</v>
      </c>
      <c r="B376" s="120" t="s">
        <v>1446</v>
      </c>
      <c r="C376" s="120">
        <v>286576</v>
      </c>
      <c r="D376" s="120" t="b">
        <v>1</v>
      </c>
      <c r="E376" s="120" t="b">
        <v>1</v>
      </c>
      <c r="F376" s="120" t="b">
        <v>1</v>
      </c>
      <c r="G376" s="120" t="b">
        <v>0</v>
      </c>
      <c r="H376" s="120" t="b">
        <v>0</v>
      </c>
      <c r="I376" s="120" t="b">
        <v>0</v>
      </c>
      <c r="J376" s="120" t="b">
        <v>0</v>
      </c>
      <c r="K376" s="120" t="b">
        <v>0</v>
      </c>
      <c r="L376" s="120" t="b">
        <v>0</v>
      </c>
      <c r="M376" s="120" t="b">
        <v>0</v>
      </c>
    </row>
    <row r="377" spans="1:34" x14ac:dyDescent="0.4">
      <c r="A377" s="120" t="s">
        <v>446</v>
      </c>
      <c r="B377" s="120" t="s">
        <v>963</v>
      </c>
      <c r="C377" s="120">
        <v>285867</v>
      </c>
      <c r="D377" s="120" t="b">
        <v>0</v>
      </c>
      <c r="E377" s="120" t="b">
        <v>1</v>
      </c>
      <c r="F377" s="120" t="b">
        <v>1</v>
      </c>
      <c r="G377" s="120" t="b">
        <v>0</v>
      </c>
      <c r="H377" s="120" t="b">
        <v>0</v>
      </c>
      <c r="I377" s="120" t="b">
        <v>0</v>
      </c>
      <c r="J377" s="120" t="b">
        <v>0</v>
      </c>
      <c r="K377" s="120" t="b">
        <v>0</v>
      </c>
      <c r="L377" s="120" t="b">
        <v>0</v>
      </c>
      <c r="M377" s="120" t="b">
        <v>1</v>
      </c>
      <c r="N377" s="120" t="s">
        <v>2526</v>
      </c>
      <c r="O377" s="120" t="s">
        <v>520</v>
      </c>
      <c r="P377" s="120" t="s">
        <v>2527</v>
      </c>
      <c r="Q377" s="120" t="s">
        <v>1990</v>
      </c>
      <c r="R377" s="120" t="s">
        <v>1991</v>
      </c>
      <c r="S377" s="120" t="s">
        <v>587</v>
      </c>
      <c r="T377" s="120" t="s">
        <v>2528</v>
      </c>
      <c r="U377" s="120" t="s">
        <v>588</v>
      </c>
      <c r="V377" s="120" t="s">
        <v>2529</v>
      </c>
      <c r="W377" s="120" t="s">
        <v>176</v>
      </c>
      <c r="X377" s="120" t="s">
        <v>972</v>
      </c>
      <c r="Y377" s="120" t="s">
        <v>497</v>
      </c>
      <c r="Z377" s="120" t="s">
        <v>2002</v>
      </c>
      <c r="AA377" s="120" t="s">
        <v>2530</v>
      </c>
      <c r="AB377" s="120" t="s">
        <v>2531</v>
      </c>
      <c r="AC377" s="120" t="s">
        <v>368</v>
      </c>
      <c r="AD377" s="120" t="s">
        <v>2532</v>
      </c>
      <c r="AE377" s="120" t="s">
        <v>2533</v>
      </c>
      <c r="AF377" s="120" t="s">
        <v>2534</v>
      </c>
      <c r="AG377" s="120" t="s">
        <v>2535</v>
      </c>
      <c r="AH377" s="120" t="s">
        <v>2536</v>
      </c>
    </row>
    <row r="378" spans="1:34" x14ac:dyDescent="0.4">
      <c r="A378" s="120" t="s">
        <v>318</v>
      </c>
      <c r="B378" s="120" t="s">
        <v>919</v>
      </c>
      <c r="C378" s="120">
        <v>285523</v>
      </c>
      <c r="D378" s="120" t="b">
        <v>0</v>
      </c>
      <c r="E378" s="120" t="b">
        <v>0</v>
      </c>
      <c r="F378" s="120" t="b">
        <v>0</v>
      </c>
      <c r="G378" s="120" t="b">
        <v>0</v>
      </c>
      <c r="H378" s="120" t="b">
        <v>0</v>
      </c>
      <c r="I378" s="120" t="b">
        <v>0</v>
      </c>
      <c r="J378" s="120" t="b">
        <v>0</v>
      </c>
      <c r="K378" s="120" t="b">
        <v>0</v>
      </c>
      <c r="L378" s="120" t="b">
        <v>0</v>
      </c>
      <c r="M378" s="120" t="b">
        <v>0</v>
      </c>
      <c r="N378" s="120" t="s">
        <v>971</v>
      </c>
      <c r="O378" s="120" t="s">
        <v>175</v>
      </c>
      <c r="P378" s="120" t="s">
        <v>2537</v>
      </c>
    </row>
    <row r="379" spans="1:34" x14ac:dyDescent="0.4">
      <c r="A379" s="120" t="s">
        <v>2538</v>
      </c>
      <c r="B379" s="120" t="s">
        <v>928</v>
      </c>
      <c r="C379" s="120">
        <v>285125</v>
      </c>
      <c r="D379" s="120" t="b">
        <v>1</v>
      </c>
      <c r="E379" s="120" t="b">
        <v>1</v>
      </c>
      <c r="F379" s="120" t="b">
        <v>0</v>
      </c>
      <c r="G379" s="120" t="b">
        <v>0</v>
      </c>
      <c r="H379" s="120" t="b">
        <v>0</v>
      </c>
      <c r="I379" s="120" t="b">
        <v>0</v>
      </c>
      <c r="J379" s="120" t="b">
        <v>1</v>
      </c>
      <c r="K379" s="120" t="b">
        <v>0</v>
      </c>
      <c r="L379" s="120" t="b">
        <v>0</v>
      </c>
      <c r="M379" s="120" t="b">
        <v>1</v>
      </c>
    </row>
    <row r="380" spans="1:34" x14ac:dyDescent="0.4">
      <c r="A380" s="120" t="s">
        <v>2539</v>
      </c>
      <c r="B380" s="120" t="s">
        <v>872</v>
      </c>
      <c r="C380" s="120">
        <v>280976</v>
      </c>
      <c r="D380" s="120" t="b">
        <v>0</v>
      </c>
      <c r="E380" s="120" t="b">
        <v>0</v>
      </c>
      <c r="F380" s="120" t="b">
        <v>1</v>
      </c>
      <c r="G380" s="120" t="b">
        <v>0</v>
      </c>
      <c r="H380" s="120" t="b">
        <v>0</v>
      </c>
      <c r="I380" s="120" t="b">
        <v>0</v>
      </c>
      <c r="J380" s="120" t="b">
        <v>0</v>
      </c>
      <c r="K380" s="120" t="b">
        <v>1</v>
      </c>
      <c r="L380" s="120" t="b">
        <v>0</v>
      </c>
      <c r="M380" s="120" t="b">
        <v>0</v>
      </c>
    </row>
    <row r="381" spans="1:34" x14ac:dyDescent="0.4">
      <c r="A381" s="120" t="s">
        <v>2540</v>
      </c>
      <c r="B381" s="120" t="s">
        <v>900</v>
      </c>
      <c r="C381" s="120">
        <v>280735</v>
      </c>
      <c r="D381" s="120" t="b">
        <v>1</v>
      </c>
      <c r="E381" s="120" t="b">
        <v>1</v>
      </c>
      <c r="F381" s="120" t="b">
        <v>0</v>
      </c>
      <c r="G381" s="120" t="b">
        <v>0</v>
      </c>
      <c r="H381" s="120" t="b">
        <v>0</v>
      </c>
      <c r="I381" s="120" t="b">
        <v>0</v>
      </c>
      <c r="J381" s="120" t="b">
        <v>0</v>
      </c>
      <c r="K381" s="120" t="b">
        <v>0</v>
      </c>
      <c r="L381" s="120" t="b">
        <v>0</v>
      </c>
      <c r="M381" s="120" t="b">
        <v>0</v>
      </c>
    </row>
    <row r="382" spans="1:34" x14ac:dyDescent="0.4">
      <c r="A382" s="120" t="s">
        <v>444</v>
      </c>
      <c r="B382" s="120" t="s">
        <v>963</v>
      </c>
      <c r="C382" s="120">
        <v>279149</v>
      </c>
      <c r="D382" s="120" t="b">
        <v>0</v>
      </c>
      <c r="E382" s="120" t="b">
        <v>0</v>
      </c>
      <c r="F382" s="120" t="b">
        <v>0</v>
      </c>
      <c r="G382" s="120" t="b">
        <v>0</v>
      </c>
      <c r="H382" s="120" t="b">
        <v>0</v>
      </c>
      <c r="I382" s="120" t="b">
        <v>0</v>
      </c>
      <c r="J382" s="120" t="b">
        <v>1</v>
      </c>
      <c r="K382" s="120" t="b">
        <v>0</v>
      </c>
      <c r="L382" s="120" t="b">
        <v>0</v>
      </c>
      <c r="M382" s="120" t="b">
        <v>0</v>
      </c>
      <c r="N382" s="120" t="s">
        <v>2541</v>
      </c>
      <c r="O382" s="120" t="s">
        <v>176</v>
      </c>
      <c r="P382" s="120" t="s">
        <v>972</v>
      </c>
      <c r="Q382" s="120" t="s">
        <v>327</v>
      </c>
      <c r="R382" s="120" t="s">
        <v>1340</v>
      </c>
      <c r="S382" s="120" t="s">
        <v>328</v>
      </c>
      <c r="T382" s="120" t="s">
        <v>1356</v>
      </c>
      <c r="U382" s="120" t="s">
        <v>326</v>
      </c>
      <c r="V382" s="120" t="s">
        <v>2542</v>
      </c>
    </row>
    <row r="383" spans="1:34" x14ac:dyDescent="0.4">
      <c r="A383" s="120" t="s">
        <v>434</v>
      </c>
      <c r="B383" s="120" t="s">
        <v>1334</v>
      </c>
      <c r="C383" s="120">
        <v>278908</v>
      </c>
      <c r="D383" s="120" t="b">
        <v>1</v>
      </c>
      <c r="E383" s="120" t="b">
        <v>1</v>
      </c>
      <c r="F383" s="120" t="b">
        <v>0</v>
      </c>
      <c r="G383" s="120" t="b">
        <v>0</v>
      </c>
      <c r="H383" s="120" t="b">
        <v>0</v>
      </c>
      <c r="I383" s="120" t="b">
        <v>0</v>
      </c>
      <c r="J383" s="120" t="b">
        <v>0</v>
      </c>
      <c r="K383" s="120" t="b">
        <v>0</v>
      </c>
      <c r="L383" s="120" t="b">
        <v>0</v>
      </c>
      <c r="M383" s="120" t="b">
        <v>0</v>
      </c>
      <c r="N383" s="120" t="s">
        <v>842</v>
      </c>
      <c r="O383" s="120" t="s">
        <v>2543</v>
      </c>
      <c r="P383" s="120" t="s">
        <v>2544</v>
      </c>
      <c r="Q383" s="120" t="s">
        <v>355</v>
      </c>
      <c r="R383" s="120" t="s">
        <v>2545</v>
      </c>
      <c r="S383" s="120" t="s">
        <v>1737</v>
      </c>
      <c r="T383" s="120" t="s">
        <v>1738</v>
      </c>
      <c r="U383" s="120" t="s">
        <v>2546</v>
      </c>
      <c r="V383" s="120" t="s">
        <v>2547</v>
      </c>
      <c r="W383" s="120" t="s">
        <v>2548</v>
      </c>
      <c r="X383" s="120" t="s">
        <v>2549</v>
      </c>
      <c r="Y383" s="120" t="s">
        <v>589</v>
      </c>
      <c r="Z383" s="120" t="s">
        <v>2550</v>
      </c>
      <c r="AA383" s="120" t="s">
        <v>2551</v>
      </c>
      <c r="AB383" s="120" t="s">
        <v>2552</v>
      </c>
    </row>
    <row r="384" spans="1:34" x14ac:dyDescent="0.4">
      <c r="A384" s="120" t="s">
        <v>2553</v>
      </c>
      <c r="B384" s="120" t="s">
        <v>1727</v>
      </c>
      <c r="C384" s="120">
        <v>279123</v>
      </c>
      <c r="D384" s="120" t="b">
        <v>1</v>
      </c>
      <c r="E384" s="120" t="b">
        <v>1</v>
      </c>
      <c r="F384" s="120" t="b">
        <v>0</v>
      </c>
      <c r="G384" s="120" t="b">
        <v>0</v>
      </c>
      <c r="H384" s="120" t="b">
        <v>0</v>
      </c>
      <c r="I384" s="120" t="b">
        <v>0</v>
      </c>
      <c r="J384" s="120" t="b">
        <v>0</v>
      </c>
      <c r="K384" s="120" t="b">
        <v>0</v>
      </c>
      <c r="L384" s="120" t="b">
        <v>0</v>
      </c>
      <c r="M384" s="120" t="b">
        <v>1</v>
      </c>
      <c r="N384" s="120" t="s">
        <v>842</v>
      </c>
      <c r="O384" s="120" t="s">
        <v>2554</v>
      </c>
      <c r="P384" s="120" t="s">
        <v>2555</v>
      </c>
      <c r="Q384" s="120" t="s">
        <v>2556</v>
      </c>
      <c r="R384" s="120" t="s">
        <v>2557</v>
      </c>
      <c r="S384" s="120" t="s">
        <v>2558</v>
      </c>
      <c r="T384" s="120" t="s">
        <v>2559</v>
      </c>
      <c r="U384" s="120" t="s">
        <v>2560</v>
      </c>
      <c r="V384" s="120" t="s">
        <v>2561</v>
      </c>
    </row>
    <row r="385" spans="1:34" x14ac:dyDescent="0.4">
      <c r="A385" s="120" t="s">
        <v>2562</v>
      </c>
      <c r="B385" s="120" t="s">
        <v>900</v>
      </c>
      <c r="C385" s="120">
        <v>278484</v>
      </c>
      <c r="D385" s="120" t="b">
        <v>1</v>
      </c>
      <c r="E385" s="120" t="b">
        <v>0</v>
      </c>
      <c r="F385" s="120" t="b">
        <v>0</v>
      </c>
      <c r="G385" s="120" t="b">
        <v>0</v>
      </c>
      <c r="H385" s="120" t="b">
        <v>1</v>
      </c>
      <c r="I385" s="120" t="b">
        <v>0</v>
      </c>
      <c r="J385" s="120" t="b">
        <v>0</v>
      </c>
      <c r="K385" s="120" t="b">
        <v>0</v>
      </c>
      <c r="L385" s="120" t="b">
        <v>0</v>
      </c>
      <c r="M385" s="120" t="b">
        <v>0</v>
      </c>
    </row>
    <row r="386" spans="1:34" x14ac:dyDescent="0.4">
      <c r="A386" s="120" t="s">
        <v>2563</v>
      </c>
      <c r="B386" s="120" t="s">
        <v>963</v>
      </c>
      <c r="C386" s="120">
        <v>277245</v>
      </c>
      <c r="D386" s="120" t="b">
        <v>0</v>
      </c>
      <c r="E386" s="120" t="b">
        <v>1</v>
      </c>
      <c r="F386" s="120" t="b">
        <v>1</v>
      </c>
      <c r="G386" s="120" t="b">
        <v>0</v>
      </c>
      <c r="H386" s="120" t="b">
        <v>0</v>
      </c>
      <c r="I386" s="120" t="b">
        <v>0</v>
      </c>
      <c r="J386" s="120" t="b">
        <v>1</v>
      </c>
      <c r="K386" s="120" t="b">
        <v>0</v>
      </c>
      <c r="L386" s="120" t="b">
        <v>0</v>
      </c>
      <c r="M386" s="120" t="b">
        <v>0</v>
      </c>
    </row>
    <row r="387" spans="1:34" x14ac:dyDescent="0.4">
      <c r="A387" s="120" t="s">
        <v>469</v>
      </c>
      <c r="B387" s="120" t="s">
        <v>1334</v>
      </c>
      <c r="C387" s="120">
        <v>276907</v>
      </c>
      <c r="D387" s="120" t="b">
        <v>1</v>
      </c>
      <c r="E387" s="120" t="b">
        <v>0</v>
      </c>
      <c r="F387" s="120" t="b">
        <v>0</v>
      </c>
      <c r="G387" s="120" t="b">
        <v>0</v>
      </c>
      <c r="H387" s="120" t="b">
        <v>0</v>
      </c>
      <c r="I387" s="120" t="b">
        <v>0</v>
      </c>
      <c r="J387" s="120" t="b">
        <v>0</v>
      </c>
      <c r="K387" s="120" t="b">
        <v>0</v>
      </c>
      <c r="L387" s="120" t="b">
        <v>0</v>
      </c>
      <c r="M387" s="120" t="b">
        <v>1</v>
      </c>
      <c r="N387" s="120" t="s">
        <v>842</v>
      </c>
      <c r="O387" s="120" t="s">
        <v>2564</v>
      </c>
      <c r="P387" s="120" t="s">
        <v>2565</v>
      </c>
      <c r="Q387" s="120" t="s">
        <v>2566</v>
      </c>
      <c r="R387" s="120" t="s">
        <v>2567</v>
      </c>
      <c r="S387" s="120" t="s">
        <v>2568</v>
      </c>
      <c r="T387" s="120" t="s">
        <v>2569</v>
      </c>
      <c r="U387" s="120" t="s">
        <v>2570</v>
      </c>
      <c r="V387" s="120" t="s">
        <v>2571</v>
      </c>
      <c r="W387" s="120" t="s">
        <v>2572</v>
      </c>
      <c r="X387" s="120" t="s">
        <v>2573</v>
      </c>
      <c r="Y387" s="120" t="s">
        <v>2574</v>
      </c>
      <c r="Z387" s="120" t="s">
        <v>2575</v>
      </c>
      <c r="AA387" s="120" t="s">
        <v>2576</v>
      </c>
      <c r="AB387" s="120" t="s">
        <v>2577</v>
      </c>
    </row>
    <row r="388" spans="1:34" x14ac:dyDescent="0.4">
      <c r="A388" s="120" t="s">
        <v>521</v>
      </c>
      <c r="B388" s="120" t="s">
        <v>852</v>
      </c>
      <c r="C388" s="120">
        <v>275035</v>
      </c>
      <c r="D388" s="120" t="b">
        <v>1</v>
      </c>
      <c r="E388" s="120" t="b">
        <v>1</v>
      </c>
      <c r="F388" s="120" t="b">
        <v>0</v>
      </c>
      <c r="G388" s="120" t="b">
        <v>0</v>
      </c>
      <c r="H388" s="120" t="b">
        <v>0</v>
      </c>
      <c r="I388" s="120" t="b">
        <v>0</v>
      </c>
      <c r="J388" s="120" t="b">
        <v>0</v>
      </c>
      <c r="K388" s="120" t="b">
        <v>0</v>
      </c>
      <c r="L388" s="120" t="b">
        <v>0</v>
      </c>
      <c r="M388" s="120" t="b">
        <v>1</v>
      </c>
      <c r="N388" s="120" t="s">
        <v>842</v>
      </c>
      <c r="O388" s="120" t="s">
        <v>522</v>
      </c>
      <c r="P388" s="120" t="s">
        <v>2578</v>
      </c>
      <c r="Q388" s="120" t="s">
        <v>708</v>
      </c>
      <c r="R388" s="120" t="s">
        <v>2579</v>
      </c>
    </row>
    <row r="389" spans="1:34" x14ac:dyDescent="0.4">
      <c r="A389" s="120" t="s">
        <v>2580</v>
      </c>
      <c r="B389" s="120" t="s">
        <v>963</v>
      </c>
      <c r="C389" s="120">
        <v>274178</v>
      </c>
      <c r="D389" s="120" t="b">
        <v>0</v>
      </c>
      <c r="E389" s="120" t="b">
        <v>0</v>
      </c>
      <c r="F389" s="120" t="b">
        <v>0</v>
      </c>
      <c r="G389" s="120" t="b">
        <v>1</v>
      </c>
      <c r="H389" s="120" t="b">
        <v>0</v>
      </c>
      <c r="I389" s="120" t="b">
        <v>0</v>
      </c>
      <c r="J389" s="120" t="b">
        <v>0</v>
      </c>
      <c r="K389" s="120" t="b">
        <v>0</v>
      </c>
      <c r="L389" s="120" t="b">
        <v>0</v>
      </c>
      <c r="M389" s="120" t="b">
        <v>1</v>
      </c>
      <c r="N389" s="120" t="s">
        <v>2581</v>
      </c>
      <c r="O389" s="120" t="s">
        <v>2582</v>
      </c>
      <c r="P389" s="120" t="s">
        <v>2583</v>
      </c>
      <c r="Q389" s="120" t="s">
        <v>2584</v>
      </c>
      <c r="R389" s="120" t="s">
        <v>2585</v>
      </c>
      <c r="S389" s="120" t="s">
        <v>2586</v>
      </c>
      <c r="T389" s="120" t="s">
        <v>2587</v>
      </c>
      <c r="U389" s="120" t="s">
        <v>2588</v>
      </c>
      <c r="V389" s="120" t="s">
        <v>2589</v>
      </c>
      <c r="W389" s="120" t="s">
        <v>2590</v>
      </c>
      <c r="X389" s="120" t="s">
        <v>2591</v>
      </c>
      <c r="Y389" s="120" t="s">
        <v>2592</v>
      </c>
      <c r="Z389" s="120" t="s">
        <v>2593</v>
      </c>
      <c r="AA389" s="120" t="s">
        <v>2594</v>
      </c>
      <c r="AB389" s="120" t="s">
        <v>2595</v>
      </c>
      <c r="AC389" s="120" t="s">
        <v>2596</v>
      </c>
      <c r="AD389" s="120" t="s">
        <v>2597</v>
      </c>
      <c r="AE389" s="120" t="s">
        <v>2598</v>
      </c>
      <c r="AF389" s="120" t="s">
        <v>2599</v>
      </c>
      <c r="AG389" s="120" t="s">
        <v>2600</v>
      </c>
      <c r="AH389" s="120" t="s">
        <v>2601</v>
      </c>
    </row>
    <row r="390" spans="1:34" x14ac:dyDescent="0.4">
      <c r="A390" s="120" t="s">
        <v>2602</v>
      </c>
      <c r="B390" s="120" t="s">
        <v>928</v>
      </c>
      <c r="C390" s="120">
        <v>275266</v>
      </c>
      <c r="D390" s="120" t="b">
        <v>1</v>
      </c>
      <c r="E390" s="120" t="b">
        <v>0</v>
      </c>
      <c r="F390" s="120" t="b">
        <v>0</v>
      </c>
      <c r="G390" s="120" t="b">
        <v>0</v>
      </c>
      <c r="H390" s="120" t="b">
        <v>0</v>
      </c>
      <c r="I390" s="120" t="b">
        <v>0</v>
      </c>
      <c r="J390" s="120" t="b">
        <v>0</v>
      </c>
      <c r="K390" s="120" t="b">
        <v>0</v>
      </c>
      <c r="L390" s="120" t="b">
        <v>0</v>
      </c>
      <c r="M390" s="120" t="b">
        <v>1</v>
      </c>
      <c r="N390" s="120" t="s">
        <v>2603</v>
      </c>
      <c r="O390" s="120" t="s">
        <v>2604</v>
      </c>
      <c r="P390" s="120" t="s">
        <v>2605</v>
      </c>
    </row>
    <row r="391" spans="1:34" x14ac:dyDescent="0.4">
      <c r="A391" s="120" t="s">
        <v>2606</v>
      </c>
      <c r="B391" s="120" t="s">
        <v>1278</v>
      </c>
      <c r="C391" s="120">
        <v>273768</v>
      </c>
      <c r="D391" s="120" t="b">
        <v>1</v>
      </c>
      <c r="E391" s="120" t="b">
        <v>0</v>
      </c>
      <c r="F391" s="120" t="b">
        <v>1</v>
      </c>
      <c r="G391" s="120" t="b">
        <v>0</v>
      </c>
      <c r="H391" s="120" t="b">
        <v>1</v>
      </c>
      <c r="I391" s="120" t="b">
        <v>0</v>
      </c>
      <c r="J391" s="120" t="b">
        <v>0</v>
      </c>
      <c r="K391" s="120" t="b">
        <v>1</v>
      </c>
      <c r="L391" s="120" t="b">
        <v>0</v>
      </c>
      <c r="M391" s="120" t="b">
        <v>0</v>
      </c>
      <c r="N391" s="120" t="s">
        <v>2607</v>
      </c>
      <c r="O391" s="120" t="s">
        <v>2608</v>
      </c>
      <c r="P391" s="120" t="s">
        <v>2609</v>
      </c>
    </row>
    <row r="392" spans="1:34" x14ac:dyDescent="0.4">
      <c r="A392" s="120" t="s">
        <v>2610</v>
      </c>
      <c r="B392" s="120" t="s">
        <v>900</v>
      </c>
      <c r="C392" s="120">
        <v>274024</v>
      </c>
      <c r="D392" s="120" t="b">
        <v>1</v>
      </c>
      <c r="E392" s="120" t="b">
        <v>0</v>
      </c>
      <c r="F392" s="120" t="b">
        <v>0</v>
      </c>
      <c r="G392" s="120" t="b">
        <v>0</v>
      </c>
      <c r="H392" s="120" t="b">
        <v>0</v>
      </c>
      <c r="I392" s="120" t="b">
        <v>0</v>
      </c>
      <c r="J392" s="120" t="b">
        <v>0</v>
      </c>
      <c r="K392" s="120" t="b">
        <v>0</v>
      </c>
      <c r="L392" s="120" t="b">
        <v>0</v>
      </c>
      <c r="M392" s="120" t="b">
        <v>1</v>
      </c>
    </row>
    <row r="393" spans="1:34" x14ac:dyDescent="0.4">
      <c r="A393" s="120" t="s">
        <v>523</v>
      </c>
      <c r="B393" s="120" t="s">
        <v>852</v>
      </c>
      <c r="C393" s="120">
        <v>273249</v>
      </c>
      <c r="D393" s="120" t="b">
        <v>1</v>
      </c>
      <c r="E393" s="120" t="b">
        <v>1</v>
      </c>
      <c r="F393" s="120" t="b">
        <v>0</v>
      </c>
      <c r="G393" s="120" t="b">
        <v>0</v>
      </c>
      <c r="H393" s="120" t="b">
        <v>0</v>
      </c>
      <c r="I393" s="120" t="b">
        <v>0</v>
      </c>
      <c r="J393" s="120" t="b">
        <v>0</v>
      </c>
      <c r="K393" s="120" t="b">
        <v>0</v>
      </c>
      <c r="L393" s="120" t="b">
        <v>0</v>
      </c>
      <c r="M393" s="120" t="b">
        <v>0</v>
      </c>
      <c r="N393" s="120" t="s">
        <v>842</v>
      </c>
      <c r="O393" s="120" t="s">
        <v>524</v>
      </c>
      <c r="P393" s="120" t="s">
        <v>2611</v>
      </c>
      <c r="Q393" s="120" t="s">
        <v>2612</v>
      </c>
      <c r="R393" s="120" t="s">
        <v>2613</v>
      </c>
      <c r="S393" s="120" t="s">
        <v>2056</v>
      </c>
      <c r="T393" s="120" t="s">
        <v>2614</v>
      </c>
      <c r="U393" s="120" t="s">
        <v>2615</v>
      </c>
      <c r="V393" s="120" t="s">
        <v>2616</v>
      </c>
      <c r="W393" s="120" t="s">
        <v>790</v>
      </c>
      <c r="X393" s="120" t="s">
        <v>2617</v>
      </c>
      <c r="Y393" s="120" t="s">
        <v>2618</v>
      </c>
      <c r="Z393" s="120" t="s">
        <v>2619</v>
      </c>
    </row>
    <row r="394" spans="1:34" x14ac:dyDescent="0.4">
      <c r="A394" s="120" t="s">
        <v>351</v>
      </c>
      <c r="B394" s="120" t="s">
        <v>935</v>
      </c>
      <c r="C394" s="120">
        <v>273719</v>
      </c>
      <c r="D394" s="120" t="b">
        <v>1</v>
      </c>
      <c r="E394" s="120" t="b">
        <v>1</v>
      </c>
      <c r="F394" s="120" t="b">
        <v>0</v>
      </c>
      <c r="G394" s="120" t="b">
        <v>1</v>
      </c>
      <c r="H394" s="120" t="b">
        <v>0</v>
      </c>
      <c r="I394" s="120" t="b">
        <v>0</v>
      </c>
      <c r="J394" s="120" t="b">
        <v>0</v>
      </c>
      <c r="K394" s="120" t="b">
        <v>1</v>
      </c>
      <c r="L394" s="120" t="b">
        <v>0</v>
      </c>
      <c r="M394" s="120" t="b">
        <v>0</v>
      </c>
      <c r="N394" s="120" t="s">
        <v>2620</v>
      </c>
      <c r="O394" s="120" t="s">
        <v>256</v>
      </c>
      <c r="P394" s="120" t="s">
        <v>1911</v>
      </c>
      <c r="Q394" s="120" t="s">
        <v>393</v>
      </c>
      <c r="R394" s="120" t="s">
        <v>1653</v>
      </c>
      <c r="S394" s="120" t="s">
        <v>1590</v>
      </c>
      <c r="T394" s="120" t="s">
        <v>1591</v>
      </c>
      <c r="U394" s="120" t="s">
        <v>257</v>
      </c>
      <c r="V394" s="120" t="s">
        <v>1651</v>
      </c>
    </row>
    <row r="395" spans="1:34" x14ac:dyDescent="0.4">
      <c r="A395" s="120" t="s">
        <v>2621</v>
      </c>
      <c r="B395" s="120" t="s">
        <v>900</v>
      </c>
      <c r="C395" s="120">
        <v>272092</v>
      </c>
      <c r="D395" s="120" t="b">
        <v>0</v>
      </c>
      <c r="E395" s="120" t="b">
        <v>0</v>
      </c>
      <c r="F395" s="120" t="b">
        <v>0</v>
      </c>
      <c r="G395" s="120" t="b">
        <v>0</v>
      </c>
      <c r="H395" s="120" t="b">
        <v>0</v>
      </c>
      <c r="I395" s="120" t="b">
        <v>0</v>
      </c>
      <c r="J395" s="120" t="b">
        <v>0</v>
      </c>
      <c r="K395" s="120" t="b">
        <v>0</v>
      </c>
      <c r="L395" s="120" t="b">
        <v>0</v>
      </c>
      <c r="M395" s="120" t="b">
        <v>0</v>
      </c>
      <c r="N395" s="120" t="s">
        <v>2622</v>
      </c>
      <c r="O395" s="120" t="s">
        <v>2623</v>
      </c>
      <c r="P395" s="120" t="s">
        <v>2624</v>
      </c>
    </row>
    <row r="396" spans="1:34" x14ac:dyDescent="0.4">
      <c r="A396" s="120" t="s">
        <v>376</v>
      </c>
      <c r="B396" s="120" t="s">
        <v>852</v>
      </c>
      <c r="C396" s="120">
        <v>270387</v>
      </c>
      <c r="D396" s="120" t="b">
        <v>1</v>
      </c>
      <c r="E396" s="120" t="b">
        <v>1</v>
      </c>
      <c r="F396" s="120" t="b">
        <v>0</v>
      </c>
      <c r="G396" s="120" t="b">
        <v>0</v>
      </c>
      <c r="H396" s="120" t="b">
        <v>0</v>
      </c>
      <c r="I396" s="120" t="b">
        <v>0</v>
      </c>
      <c r="J396" s="120" t="b">
        <v>0</v>
      </c>
      <c r="K396" s="120" t="b">
        <v>0</v>
      </c>
      <c r="L396" s="120" t="b">
        <v>0</v>
      </c>
      <c r="M396" s="120" t="b">
        <v>0</v>
      </c>
      <c r="N396" s="120" t="s">
        <v>2625</v>
      </c>
      <c r="O396" s="120" t="s">
        <v>525</v>
      </c>
      <c r="P396" s="120" t="s">
        <v>2626</v>
      </c>
      <c r="Q396" s="120" t="s">
        <v>260</v>
      </c>
      <c r="R396" s="120" t="s">
        <v>1660</v>
      </c>
      <c r="S396" s="120" t="s">
        <v>2627</v>
      </c>
      <c r="T396" s="120" t="s">
        <v>2628</v>
      </c>
      <c r="U396" s="120" t="s">
        <v>2629</v>
      </c>
      <c r="V396" s="120" t="s">
        <v>2630</v>
      </c>
      <c r="W396" s="120" t="s">
        <v>2631</v>
      </c>
      <c r="X396" s="120" t="s">
        <v>2632</v>
      </c>
      <c r="Y396" s="120" t="s">
        <v>2633</v>
      </c>
      <c r="Z396" s="120" t="s">
        <v>2634</v>
      </c>
      <c r="AA396" s="120" t="s">
        <v>2635</v>
      </c>
      <c r="AB396" s="120" t="s">
        <v>2636</v>
      </c>
    </row>
    <row r="397" spans="1:34" x14ac:dyDescent="0.4">
      <c r="A397" s="120" t="s">
        <v>2637</v>
      </c>
      <c r="B397" s="120" t="s">
        <v>843</v>
      </c>
      <c r="C397" s="120">
        <v>269827</v>
      </c>
      <c r="D397" s="120" t="b">
        <v>1</v>
      </c>
      <c r="E397" s="120" t="b">
        <v>1</v>
      </c>
      <c r="F397" s="120" t="b">
        <v>1</v>
      </c>
      <c r="G397" s="120" t="b">
        <v>0</v>
      </c>
      <c r="H397" s="120" t="b">
        <v>0</v>
      </c>
      <c r="I397" s="120" t="b">
        <v>0</v>
      </c>
      <c r="J397" s="120" t="b">
        <v>0</v>
      </c>
      <c r="K397" s="120" t="b">
        <v>0</v>
      </c>
      <c r="L397" s="120" t="b">
        <v>0</v>
      </c>
      <c r="M397" s="120" t="b">
        <v>1</v>
      </c>
      <c r="N397" s="120" t="s">
        <v>2638</v>
      </c>
      <c r="O397" s="120" t="s">
        <v>2639</v>
      </c>
      <c r="P397" s="120" t="s">
        <v>2640</v>
      </c>
    </row>
    <row r="398" spans="1:34" x14ac:dyDescent="0.4">
      <c r="A398" s="120" t="s">
        <v>526</v>
      </c>
      <c r="B398" s="120" t="s">
        <v>935</v>
      </c>
      <c r="C398" s="120">
        <v>269439</v>
      </c>
      <c r="D398" s="120" t="b">
        <v>1</v>
      </c>
      <c r="E398" s="120" t="b">
        <v>1</v>
      </c>
      <c r="F398" s="120" t="b">
        <v>0</v>
      </c>
      <c r="G398" s="120" t="b">
        <v>0</v>
      </c>
      <c r="H398" s="120" t="b">
        <v>0</v>
      </c>
      <c r="I398" s="120" t="b">
        <v>0</v>
      </c>
      <c r="J398" s="120" t="b">
        <v>0</v>
      </c>
      <c r="K398" s="120" t="b">
        <v>1</v>
      </c>
      <c r="L398" s="120" t="b">
        <v>0</v>
      </c>
      <c r="M398" s="120" t="b">
        <v>0</v>
      </c>
      <c r="N398" s="120" t="s">
        <v>2641</v>
      </c>
      <c r="O398" s="120" t="s">
        <v>176</v>
      </c>
      <c r="P398" s="120" t="s">
        <v>972</v>
      </c>
      <c r="Q398" s="120" t="s">
        <v>2642</v>
      </c>
      <c r="R398" s="120" t="s">
        <v>2643</v>
      </c>
      <c r="S398" s="120" t="s">
        <v>2644</v>
      </c>
      <c r="T398" s="120" t="s">
        <v>2645</v>
      </c>
    </row>
    <row r="399" spans="1:34" x14ac:dyDescent="0.4">
      <c r="A399" s="120" t="s">
        <v>425</v>
      </c>
      <c r="B399" s="120" t="s">
        <v>900</v>
      </c>
      <c r="C399" s="120">
        <v>268151</v>
      </c>
      <c r="D399" s="120" t="b">
        <v>0</v>
      </c>
      <c r="E399" s="120" t="b">
        <v>0</v>
      </c>
      <c r="F399" s="120" t="b">
        <v>0</v>
      </c>
      <c r="G399" s="120" t="b">
        <v>0</v>
      </c>
      <c r="H399" s="120" t="b">
        <v>0</v>
      </c>
      <c r="I399" s="120" t="b">
        <v>0</v>
      </c>
      <c r="J399" s="120" t="b">
        <v>0</v>
      </c>
      <c r="K399" s="120" t="b">
        <v>1</v>
      </c>
      <c r="L399" s="120" t="b">
        <v>0</v>
      </c>
      <c r="M399" s="120" t="b">
        <v>0</v>
      </c>
      <c r="N399" s="120" t="s">
        <v>2092</v>
      </c>
      <c r="O399" s="120" t="s">
        <v>237</v>
      </c>
      <c r="P399" s="120" t="s">
        <v>2350</v>
      </c>
      <c r="Q399" s="120" t="s">
        <v>448</v>
      </c>
      <c r="R399" s="120" t="s">
        <v>1566</v>
      </c>
    </row>
    <row r="400" spans="1:34" x14ac:dyDescent="0.4">
      <c r="A400" s="120" t="s">
        <v>437</v>
      </c>
      <c r="B400" s="120" t="s">
        <v>919</v>
      </c>
      <c r="C400" s="120">
        <v>269067</v>
      </c>
      <c r="D400" s="120" t="b">
        <v>1</v>
      </c>
      <c r="E400" s="120" t="b">
        <v>1</v>
      </c>
      <c r="F400" s="120" t="b">
        <v>0</v>
      </c>
      <c r="G400" s="120" t="b">
        <v>0</v>
      </c>
      <c r="H400" s="120" t="b">
        <v>0</v>
      </c>
      <c r="I400" s="120" t="b">
        <v>0</v>
      </c>
      <c r="J400" s="120" t="b">
        <v>0</v>
      </c>
      <c r="K400" s="120" t="b">
        <v>1</v>
      </c>
      <c r="L400" s="120" t="b">
        <v>0</v>
      </c>
      <c r="M400" s="120" t="b">
        <v>0</v>
      </c>
      <c r="N400" s="120" t="s">
        <v>842</v>
      </c>
      <c r="O400" s="120" t="s">
        <v>363</v>
      </c>
      <c r="P400" s="120" t="s">
        <v>1924</v>
      </c>
      <c r="Q400" s="120" t="s">
        <v>285</v>
      </c>
      <c r="R400" s="120" t="s">
        <v>1423</v>
      </c>
    </row>
    <row r="401" spans="1:34" x14ac:dyDescent="0.4">
      <c r="A401" s="120" t="s">
        <v>2646</v>
      </c>
      <c r="B401" s="120" t="s">
        <v>928</v>
      </c>
      <c r="C401" s="120">
        <v>267466</v>
      </c>
      <c r="D401" s="120" t="b">
        <v>0</v>
      </c>
      <c r="E401" s="120" t="b">
        <v>1</v>
      </c>
      <c r="F401" s="120" t="b">
        <v>0</v>
      </c>
      <c r="G401" s="120" t="b">
        <v>0</v>
      </c>
      <c r="H401" s="120" t="b">
        <v>0</v>
      </c>
      <c r="I401" s="120" t="b">
        <v>0</v>
      </c>
      <c r="J401" s="120" t="b">
        <v>0</v>
      </c>
      <c r="K401" s="120" t="b">
        <v>0</v>
      </c>
      <c r="L401" s="120" t="b">
        <v>0</v>
      </c>
      <c r="M401" s="120" t="b">
        <v>1</v>
      </c>
      <c r="N401" s="120" t="s">
        <v>842</v>
      </c>
      <c r="O401" s="120" t="s">
        <v>2647</v>
      </c>
      <c r="P401" s="120" t="s">
        <v>2648</v>
      </c>
      <c r="Q401" s="120" t="s">
        <v>2649</v>
      </c>
      <c r="R401" s="120" t="s">
        <v>2650</v>
      </c>
    </row>
    <row r="402" spans="1:34" x14ac:dyDescent="0.4">
      <c r="A402" s="120" t="s">
        <v>737</v>
      </c>
      <c r="B402" s="120" t="s">
        <v>928</v>
      </c>
      <c r="C402" s="120">
        <v>266614</v>
      </c>
      <c r="D402" s="120" t="b">
        <v>1</v>
      </c>
      <c r="E402" s="120" t="b">
        <v>0</v>
      </c>
      <c r="F402" s="120" t="b">
        <v>0</v>
      </c>
      <c r="G402" s="120" t="b">
        <v>0</v>
      </c>
      <c r="H402" s="120" t="b">
        <v>0</v>
      </c>
      <c r="I402" s="120" t="b">
        <v>0</v>
      </c>
      <c r="J402" s="120" t="b">
        <v>0</v>
      </c>
      <c r="K402" s="120" t="b">
        <v>0</v>
      </c>
      <c r="L402" s="120" t="b">
        <v>0</v>
      </c>
      <c r="M402" s="120" t="b">
        <v>1</v>
      </c>
      <c r="N402" s="120" t="s">
        <v>2651</v>
      </c>
      <c r="O402" s="120" t="s">
        <v>419</v>
      </c>
      <c r="P402" s="120" t="s">
        <v>1391</v>
      </c>
      <c r="Q402" s="120" t="s">
        <v>173</v>
      </c>
      <c r="R402" s="120" t="s">
        <v>1482</v>
      </c>
      <c r="S402" s="120" t="s">
        <v>272</v>
      </c>
      <c r="T402" s="120" t="s">
        <v>2652</v>
      </c>
      <c r="U402" s="120" t="s">
        <v>2653</v>
      </c>
      <c r="V402" s="120" t="s">
        <v>2654</v>
      </c>
      <c r="W402" s="120" t="s">
        <v>1573</v>
      </c>
      <c r="X402" s="120" t="s">
        <v>1574</v>
      </c>
      <c r="Y402" s="120" t="s">
        <v>1033</v>
      </c>
      <c r="Z402" s="120" t="s">
        <v>2655</v>
      </c>
    </row>
    <row r="403" spans="1:34" x14ac:dyDescent="0.4">
      <c r="A403" s="120" t="s">
        <v>2656</v>
      </c>
      <c r="B403" s="120" t="s">
        <v>963</v>
      </c>
      <c r="C403" s="120">
        <v>265792</v>
      </c>
      <c r="D403" s="120" t="b">
        <v>1</v>
      </c>
      <c r="E403" s="120" t="b">
        <v>1</v>
      </c>
      <c r="F403" s="120" t="b">
        <v>1</v>
      </c>
      <c r="G403" s="120" t="b">
        <v>0</v>
      </c>
      <c r="H403" s="120" t="b">
        <v>0</v>
      </c>
      <c r="I403" s="120" t="b">
        <v>0</v>
      </c>
      <c r="J403" s="120" t="b">
        <v>0</v>
      </c>
      <c r="K403" s="120" t="b">
        <v>1</v>
      </c>
      <c r="L403" s="120" t="b">
        <v>0</v>
      </c>
      <c r="M403" s="120" t="b">
        <v>0</v>
      </c>
      <c r="N403" s="120" t="s">
        <v>1251</v>
      </c>
      <c r="O403" s="120" t="s">
        <v>2657</v>
      </c>
      <c r="P403" s="120" t="s">
        <v>2658</v>
      </c>
      <c r="Q403" s="120" t="s">
        <v>2659</v>
      </c>
      <c r="R403" s="120" t="s">
        <v>2660</v>
      </c>
    </row>
    <row r="404" spans="1:34" x14ac:dyDescent="0.4">
      <c r="A404" s="120" t="s">
        <v>399</v>
      </c>
      <c r="B404" s="120" t="s">
        <v>852</v>
      </c>
      <c r="C404" s="120">
        <v>264238</v>
      </c>
      <c r="D404" s="120" t="b">
        <v>1</v>
      </c>
      <c r="E404" s="120" t="b">
        <v>1</v>
      </c>
      <c r="F404" s="120" t="b">
        <v>0</v>
      </c>
      <c r="G404" s="120" t="b">
        <v>0</v>
      </c>
      <c r="H404" s="120" t="b">
        <v>1</v>
      </c>
      <c r="I404" s="120" t="b">
        <v>0</v>
      </c>
      <c r="J404" s="120" t="b">
        <v>0</v>
      </c>
      <c r="K404" s="120" t="b">
        <v>1</v>
      </c>
      <c r="L404" s="120" t="b">
        <v>0</v>
      </c>
      <c r="M404" s="120" t="b">
        <v>0</v>
      </c>
    </row>
    <row r="405" spans="1:34" x14ac:dyDescent="0.4">
      <c r="A405" s="120" t="s">
        <v>2661</v>
      </c>
      <c r="B405" s="120" t="s">
        <v>935</v>
      </c>
      <c r="C405" s="120">
        <v>263222</v>
      </c>
      <c r="D405" s="120" t="b">
        <v>0</v>
      </c>
      <c r="E405" s="120" t="b">
        <v>1</v>
      </c>
      <c r="F405" s="120" t="b">
        <v>0</v>
      </c>
      <c r="G405" s="120" t="b">
        <v>0</v>
      </c>
      <c r="H405" s="120" t="b">
        <v>0</v>
      </c>
      <c r="I405" s="120" t="b">
        <v>0</v>
      </c>
      <c r="J405" s="120" t="b">
        <v>0</v>
      </c>
      <c r="K405" s="120" t="b">
        <v>0</v>
      </c>
      <c r="L405" s="120" t="b">
        <v>0</v>
      </c>
      <c r="M405" s="120" t="b">
        <v>1</v>
      </c>
    </row>
    <row r="406" spans="1:34" x14ac:dyDescent="0.4">
      <c r="A406" s="120" t="s">
        <v>2662</v>
      </c>
      <c r="B406" s="120" t="s">
        <v>872</v>
      </c>
      <c r="C406" s="120">
        <v>263220</v>
      </c>
      <c r="D406" s="120" t="b">
        <v>1</v>
      </c>
      <c r="E406" s="120" t="b">
        <v>1</v>
      </c>
      <c r="F406" s="120" t="b">
        <v>1</v>
      </c>
      <c r="G406" s="120" t="b">
        <v>0</v>
      </c>
      <c r="H406" s="120" t="b">
        <v>0</v>
      </c>
      <c r="I406" s="120" t="b">
        <v>0</v>
      </c>
      <c r="J406" s="120" t="b">
        <v>0</v>
      </c>
      <c r="K406" s="120" t="b">
        <v>0</v>
      </c>
      <c r="L406" s="120" t="b">
        <v>0</v>
      </c>
      <c r="M406" s="120" t="b">
        <v>0</v>
      </c>
    </row>
    <row r="407" spans="1:34" x14ac:dyDescent="0.4">
      <c r="A407" s="120" t="s">
        <v>2663</v>
      </c>
      <c r="B407" s="120" t="s">
        <v>1115</v>
      </c>
      <c r="C407" s="120">
        <v>262701</v>
      </c>
      <c r="D407" s="120" t="b">
        <v>0</v>
      </c>
      <c r="E407" s="120" t="b">
        <v>0</v>
      </c>
      <c r="F407" s="120" t="b">
        <v>0</v>
      </c>
      <c r="G407" s="120" t="b">
        <v>0</v>
      </c>
      <c r="H407" s="120" t="b">
        <v>0</v>
      </c>
      <c r="I407" s="120" t="b">
        <v>0</v>
      </c>
      <c r="J407" s="120" t="b">
        <v>0</v>
      </c>
      <c r="K407" s="120" t="b">
        <v>0</v>
      </c>
      <c r="L407" s="120" t="b">
        <v>0</v>
      </c>
      <c r="M407" s="120" t="b">
        <v>0</v>
      </c>
    </row>
    <row r="408" spans="1:34" x14ac:dyDescent="0.4">
      <c r="A408" s="120" t="s">
        <v>2664</v>
      </c>
      <c r="B408" s="120" t="s">
        <v>1278</v>
      </c>
      <c r="C408" s="120">
        <v>262497</v>
      </c>
      <c r="D408" s="120" t="b">
        <v>1</v>
      </c>
      <c r="E408" s="120" t="b">
        <v>1</v>
      </c>
      <c r="F408" s="120" t="b">
        <v>0</v>
      </c>
      <c r="G408" s="120" t="b">
        <v>0</v>
      </c>
      <c r="H408" s="120" t="b">
        <v>0</v>
      </c>
      <c r="I408" s="120" t="b">
        <v>0</v>
      </c>
      <c r="J408" s="120" t="b">
        <v>0</v>
      </c>
      <c r="K408" s="120" t="b">
        <v>0</v>
      </c>
      <c r="L408" s="120" t="b">
        <v>0</v>
      </c>
      <c r="M408" s="120" t="b">
        <v>1</v>
      </c>
    </row>
    <row r="409" spans="1:34" x14ac:dyDescent="0.4">
      <c r="A409" s="120" t="s">
        <v>2665</v>
      </c>
      <c r="B409" s="120" t="s">
        <v>852</v>
      </c>
      <c r="C409" s="120">
        <v>261688</v>
      </c>
      <c r="D409" s="120" t="b">
        <v>0</v>
      </c>
      <c r="E409" s="120" t="b">
        <v>0</v>
      </c>
      <c r="F409" s="120" t="b">
        <v>0</v>
      </c>
      <c r="G409" s="120" t="b">
        <v>0</v>
      </c>
      <c r="H409" s="120" t="b">
        <v>0</v>
      </c>
      <c r="I409" s="120" t="b">
        <v>0</v>
      </c>
      <c r="J409" s="120" t="b">
        <v>0</v>
      </c>
      <c r="K409" s="120" t="b">
        <v>0</v>
      </c>
      <c r="L409" s="120" t="b">
        <v>0</v>
      </c>
      <c r="M409" s="120" t="b">
        <v>0</v>
      </c>
    </row>
    <row r="410" spans="1:34" x14ac:dyDescent="0.4">
      <c r="A410" s="120" t="s">
        <v>527</v>
      </c>
      <c r="B410" s="120" t="s">
        <v>924</v>
      </c>
      <c r="C410" s="120">
        <v>264104</v>
      </c>
      <c r="D410" s="120" t="b">
        <v>1</v>
      </c>
      <c r="E410" s="120" t="b">
        <v>0</v>
      </c>
      <c r="F410" s="120" t="b">
        <v>0</v>
      </c>
      <c r="G410" s="120" t="b">
        <v>0</v>
      </c>
      <c r="H410" s="120" t="b">
        <v>0</v>
      </c>
      <c r="I410" s="120" t="b">
        <v>0</v>
      </c>
      <c r="J410" s="120" t="b">
        <v>0</v>
      </c>
      <c r="K410" s="120" t="b">
        <v>0</v>
      </c>
      <c r="L410" s="120" t="b">
        <v>0</v>
      </c>
      <c r="M410" s="120" t="b">
        <v>0</v>
      </c>
      <c r="N410" s="120" t="s">
        <v>842</v>
      </c>
      <c r="O410" s="120" t="s">
        <v>176</v>
      </c>
      <c r="P410" s="120" t="s">
        <v>972</v>
      </c>
      <c r="Q410" s="120" t="s">
        <v>2666</v>
      </c>
      <c r="R410" s="120" t="s">
        <v>2667</v>
      </c>
    </row>
    <row r="411" spans="1:34" x14ac:dyDescent="0.4">
      <c r="A411" s="120" t="s">
        <v>801</v>
      </c>
      <c r="B411" s="120" t="s">
        <v>928</v>
      </c>
      <c r="C411" s="120">
        <v>260429</v>
      </c>
      <c r="D411" s="120" t="b">
        <v>0</v>
      </c>
      <c r="E411" s="120" t="b">
        <v>1</v>
      </c>
      <c r="F411" s="120" t="b">
        <v>1</v>
      </c>
      <c r="G411" s="120" t="b">
        <v>0</v>
      </c>
      <c r="H411" s="120" t="b">
        <v>0</v>
      </c>
      <c r="I411" s="120" t="b">
        <v>0</v>
      </c>
      <c r="J411" s="120" t="b">
        <v>0</v>
      </c>
      <c r="K411" s="120" t="b">
        <v>0</v>
      </c>
      <c r="L411" s="120" t="b">
        <v>0</v>
      </c>
      <c r="M411" s="120" t="b">
        <v>0</v>
      </c>
      <c r="N411" s="120" t="s">
        <v>2668</v>
      </c>
      <c r="O411" s="120" t="s">
        <v>2669</v>
      </c>
      <c r="P411" s="120" t="s">
        <v>2670</v>
      </c>
      <c r="Q411" s="120" t="s">
        <v>2671</v>
      </c>
      <c r="R411" s="120" t="s">
        <v>2672</v>
      </c>
      <c r="S411" s="120" t="s">
        <v>1570</v>
      </c>
      <c r="T411" s="120" t="s">
        <v>2673</v>
      </c>
      <c r="U411" s="120" t="s">
        <v>466</v>
      </c>
      <c r="V411" s="120" t="s">
        <v>1567</v>
      </c>
      <c r="W411" s="120" t="s">
        <v>238</v>
      </c>
      <c r="X411" s="120" t="s">
        <v>1560</v>
      </c>
      <c r="Y411" s="120" t="s">
        <v>2674</v>
      </c>
      <c r="Z411" s="120" t="s">
        <v>2675</v>
      </c>
      <c r="AA411" s="120" t="s">
        <v>2676</v>
      </c>
      <c r="AB411" s="120" t="s">
        <v>2677</v>
      </c>
      <c r="AC411" s="120" t="s">
        <v>2678</v>
      </c>
      <c r="AD411" s="120" t="s">
        <v>2679</v>
      </c>
      <c r="AE411" s="120" t="s">
        <v>2680</v>
      </c>
      <c r="AF411" s="120" t="s">
        <v>2681</v>
      </c>
      <c r="AG411" s="120" t="s">
        <v>2682</v>
      </c>
      <c r="AH411" s="120" t="s">
        <v>2683</v>
      </c>
    </row>
    <row r="412" spans="1:34" x14ac:dyDescent="0.4">
      <c r="A412" s="120" t="s">
        <v>2684</v>
      </c>
      <c r="B412" s="120" t="s">
        <v>963</v>
      </c>
      <c r="C412" s="120">
        <v>260590</v>
      </c>
      <c r="D412" s="120" t="b">
        <v>1</v>
      </c>
      <c r="E412" s="120" t="b">
        <v>1</v>
      </c>
      <c r="F412" s="120" t="b">
        <v>0</v>
      </c>
      <c r="G412" s="120" t="b">
        <v>0</v>
      </c>
      <c r="H412" s="120" t="b">
        <v>0</v>
      </c>
      <c r="I412" s="120" t="b">
        <v>0</v>
      </c>
      <c r="J412" s="120" t="b">
        <v>0</v>
      </c>
      <c r="K412" s="120" t="b">
        <v>0</v>
      </c>
      <c r="L412" s="120" t="b">
        <v>0</v>
      </c>
      <c r="M412" s="120" t="b">
        <v>1</v>
      </c>
      <c r="N412" s="120" t="s">
        <v>874</v>
      </c>
      <c r="O412" s="120" t="s">
        <v>2685</v>
      </c>
      <c r="P412" s="120" t="s">
        <v>2686</v>
      </c>
      <c r="Q412" s="120" t="s">
        <v>2687</v>
      </c>
      <c r="R412" s="120" t="s">
        <v>2688</v>
      </c>
      <c r="S412" s="120" t="s">
        <v>2689</v>
      </c>
      <c r="T412" s="120" t="s">
        <v>2690</v>
      </c>
      <c r="U412" s="120" t="s">
        <v>2691</v>
      </c>
      <c r="V412" s="120" t="s">
        <v>2692</v>
      </c>
      <c r="W412" s="120" t="s">
        <v>2693</v>
      </c>
      <c r="X412" s="120" t="s">
        <v>2694</v>
      </c>
      <c r="Y412" s="120" t="s">
        <v>2695</v>
      </c>
      <c r="Z412" s="120" t="s">
        <v>2696</v>
      </c>
      <c r="AA412" s="120" t="s">
        <v>2697</v>
      </c>
      <c r="AB412" s="120" t="s">
        <v>2698</v>
      </c>
      <c r="AC412" s="120" t="s">
        <v>2699</v>
      </c>
      <c r="AD412" s="120" t="s">
        <v>2700</v>
      </c>
    </row>
    <row r="413" spans="1:34" x14ac:dyDescent="0.4">
      <c r="A413" s="120" t="s">
        <v>1002</v>
      </c>
      <c r="B413" s="120" t="s">
        <v>900</v>
      </c>
      <c r="C413" s="120">
        <v>261369</v>
      </c>
      <c r="D413" s="120" t="b">
        <v>1</v>
      </c>
      <c r="E413" s="120" t="b">
        <v>1</v>
      </c>
      <c r="F413" s="120" t="b">
        <v>0</v>
      </c>
      <c r="G413" s="120" t="b">
        <v>0</v>
      </c>
      <c r="H413" s="120" t="b">
        <v>0</v>
      </c>
      <c r="I413" s="120" t="b">
        <v>0</v>
      </c>
      <c r="J413" s="120" t="b">
        <v>0</v>
      </c>
      <c r="K413" s="120" t="b">
        <v>1</v>
      </c>
      <c r="L413" s="120" t="b">
        <v>0</v>
      </c>
      <c r="M413" s="120" t="b">
        <v>1</v>
      </c>
      <c r="N413" s="120" t="s">
        <v>2701</v>
      </c>
      <c r="O413" s="120" t="s">
        <v>1004</v>
      </c>
      <c r="P413" s="120" t="s">
        <v>1005</v>
      </c>
      <c r="Q413" s="120" t="s">
        <v>445</v>
      </c>
      <c r="R413" s="120" t="s">
        <v>1001</v>
      </c>
      <c r="S413" s="120" t="s">
        <v>937</v>
      </c>
      <c r="T413" s="120" t="s">
        <v>938</v>
      </c>
      <c r="U413" s="120" t="s">
        <v>943</v>
      </c>
      <c r="V413" s="120" t="s">
        <v>944</v>
      </c>
      <c r="W413" s="120" t="s">
        <v>416</v>
      </c>
      <c r="X413" s="120" t="s">
        <v>953</v>
      </c>
      <c r="Y413" s="120" t="s">
        <v>332</v>
      </c>
      <c r="Z413" s="120" t="s">
        <v>1006</v>
      </c>
      <c r="AA413" s="120" t="s">
        <v>941</v>
      </c>
      <c r="AB413" s="120" t="s">
        <v>942</v>
      </c>
      <c r="AC413" s="120" t="s">
        <v>951</v>
      </c>
      <c r="AD413" s="120" t="s">
        <v>952</v>
      </c>
      <c r="AE413" s="120" t="s">
        <v>939</v>
      </c>
      <c r="AF413" s="120" t="s">
        <v>940</v>
      </c>
      <c r="AG413" s="120" t="s">
        <v>947</v>
      </c>
      <c r="AH413" s="120" t="s">
        <v>948</v>
      </c>
    </row>
    <row r="414" spans="1:34" x14ac:dyDescent="0.4">
      <c r="A414" s="120" t="s">
        <v>528</v>
      </c>
      <c r="B414" s="120" t="s">
        <v>1278</v>
      </c>
      <c r="C414" s="120">
        <v>257486</v>
      </c>
      <c r="D414" s="120" t="b">
        <v>1</v>
      </c>
      <c r="E414" s="120" t="b">
        <v>1</v>
      </c>
      <c r="F414" s="120" t="b">
        <v>0</v>
      </c>
      <c r="G414" s="120" t="b">
        <v>0</v>
      </c>
      <c r="H414" s="120" t="b">
        <v>0</v>
      </c>
      <c r="I414" s="120" t="b">
        <v>0</v>
      </c>
      <c r="J414" s="120" t="b">
        <v>0</v>
      </c>
      <c r="K414" s="120" t="b">
        <v>0</v>
      </c>
      <c r="L414" s="120" t="b">
        <v>0</v>
      </c>
      <c r="M414" s="120" t="b">
        <v>1</v>
      </c>
      <c r="N414" s="120" t="s">
        <v>2702</v>
      </c>
      <c r="O414" s="120" t="s">
        <v>176</v>
      </c>
      <c r="P414" s="120" t="s">
        <v>972</v>
      </c>
    </row>
    <row r="415" spans="1:34" x14ac:dyDescent="0.4">
      <c r="A415" s="120" t="s">
        <v>281</v>
      </c>
      <c r="B415" s="120" t="s">
        <v>935</v>
      </c>
      <c r="C415" s="120">
        <v>257821</v>
      </c>
      <c r="D415" s="120" t="b">
        <v>1</v>
      </c>
      <c r="E415" s="120" t="b">
        <v>1</v>
      </c>
      <c r="F415" s="120" t="b">
        <v>0</v>
      </c>
      <c r="G415" s="120" t="b">
        <v>0</v>
      </c>
      <c r="H415" s="120" t="b">
        <v>0</v>
      </c>
      <c r="I415" s="120" t="b">
        <v>0</v>
      </c>
      <c r="J415" s="120" t="b">
        <v>0</v>
      </c>
      <c r="K415" s="120" t="b">
        <v>0</v>
      </c>
      <c r="L415" s="120" t="b">
        <v>0</v>
      </c>
      <c r="M415" s="120" t="b">
        <v>1</v>
      </c>
      <c r="N415" s="120" t="s">
        <v>2703</v>
      </c>
      <c r="O415" s="120" t="s">
        <v>520</v>
      </c>
      <c r="P415" s="120" t="s">
        <v>2527</v>
      </c>
      <c r="Q415" s="120" t="s">
        <v>446</v>
      </c>
      <c r="R415" s="120" t="s">
        <v>1372</v>
      </c>
      <c r="S415" s="120" t="s">
        <v>2530</v>
      </c>
      <c r="T415" s="120" t="s">
        <v>2531</v>
      </c>
      <c r="U415" s="120" t="s">
        <v>2588</v>
      </c>
      <c r="V415" s="120" t="s">
        <v>2589</v>
      </c>
      <c r="W415" s="120" t="s">
        <v>2704</v>
      </c>
      <c r="X415" s="120" t="s">
        <v>2705</v>
      </c>
      <c r="Y415" s="120" t="s">
        <v>588</v>
      </c>
      <c r="Z415" s="120" t="s">
        <v>2529</v>
      </c>
      <c r="AA415" s="120" t="s">
        <v>2535</v>
      </c>
      <c r="AB415" s="120" t="s">
        <v>2536</v>
      </c>
      <c r="AC415" s="120" t="s">
        <v>2706</v>
      </c>
      <c r="AD415" s="120" t="s">
        <v>2707</v>
      </c>
      <c r="AE415" s="120" t="s">
        <v>280</v>
      </c>
      <c r="AF415" s="120" t="s">
        <v>2708</v>
      </c>
    </row>
    <row r="416" spans="1:34" x14ac:dyDescent="0.4">
      <c r="A416" s="120" t="s">
        <v>616</v>
      </c>
      <c r="B416" s="120" t="s">
        <v>924</v>
      </c>
      <c r="C416" s="120">
        <v>258178</v>
      </c>
      <c r="D416" s="120" t="b">
        <v>1</v>
      </c>
      <c r="E416" s="120" t="b">
        <v>1</v>
      </c>
      <c r="F416" s="120" t="b">
        <v>0</v>
      </c>
      <c r="G416" s="120" t="b">
        <v>0</v>
      </c>
      <c r="H416" s="120" t="b">
        <v>0</v>
      </c>
      <c r="I416" s="120" t="b">
        <v>0</v>
      </c>
      <c r="J416" s="120" t="b">
        <v>0</v>
      </c>
      <c r="K416" s="120" t="b">
        <v>0</v>
      </c>
      <c r="L416" s="120" t="b">
        <v>0</v>
      </c>
      <c r="M416" s="120" t="b">
        <v>0</v>
      </c>
      <c r="N416" s="120" t="s">
        <v>842</v>
      </c>
      <c r="O416" s="120" t="s">
        <v>2709</v>
      </c>
      <c r="P416" s="120" t="s">
        <v>2710</v>
      </c>
      <c r="Q416" s="120" t="s">
        <v>2711</v>
      </c>
      <c r="R416" s="120" t="s">
        <v>2712</v>
      </c>
      <c r="S416" s="120" t="s">
        <v>2713</v>
      </c>
      <c r="T416" s="120" t="s">
        <v>2714</v>
      </c>
      <c r="U416" s="120" t="s">
        <v>2521</v>
      </c>
      <c r="V416" s="120" t="s">
        <v>2715</v>
      </c>
      <c r="W416" s="120" t="s">
        <v>2716</v>
      </c>
      <c r="X416" s="120" t="s">
        <v>2717</v>
      </c>
      <c r="Y416" s="120" t="s">
        <v>2718</v>
      </c>
      <c r="Z416" s="120" t="s">
        <v>2719</v>
      </c>
      <c r="AA416" s="120" t="s">
        <v>2720</v>
      </c>
      <c r="AB416" s="120" t="s">
        <v>2721</v>
      </c>
      <c r="AC416" s="120" t="s">
        <v>2722</v>
      </c>
      <c r="AD416" s="120" t="s">
        <v>2723</v>
      </c>
      <c r="AE416" s="120" t="s">
        <v>2724</v>
      </c>
      <c r="AF416" s="120" t="s">
        <v>2725</v>
      </c>
      <c r="AG416" s="120" t="s">
        <v>2726</v>
      </c>
      <c r="AH416" s="120" t="s">
        <v>2727</v>
      </c>
    </row>
    <row r="417" spans="1:34" x14ac:dyDescent="0.4">
      <c r="A417" s="120" t="s">
        <v>394</v>
      </c>
      <c r="B417" s="120" t="s">
        <v>935</v>
      </c>
      <c r="C417" s="120">
        <v>256612</v>
      </c>
      <c r="D417" s="120" t="b">
        <v>0</v>
      </c>
      <c r="E417" s="120" t="b">
        <v>0</v>
      </c>
      <c r="F417" s="120" t="b">
        <v>0</v>
      </c>
      <c r="G417" s="120" t="b">
        <v>1</v>
      </c>
      <c r="H417" s="120" t="b">
        <v>0</v>
      </c>
      <c r="I417" s="120" t="b">
        <v>0</v>
      </c>
      <c r="J417" s="120" t="b">
        <v>0</v>
      </c>
      <c r="K417" s="120" t="b">
        <v>0</v>
      </c>
      <c r="L417" s="120" t="b">
        <v>0</v>
      </c>
      <c r="M417" s="120" t="b">
        <v>1</v>
      </c>
      <c r="N417" s="120" t="s">
        <v>842</v>
      </c>
      <c r="O417" s="120" t="s">
        <v>294</v>
      </c>
      <c r="P417" s="120" t="s">
        <v>1707</v>
      </c>
      <c r="Q417" s="120" t="s">
        <v>474</v>
      </c>
      <c r="R417" s="120" t="s">
        <v>2010</v>
      </c>
      <c r="S417" s="120" t="s">
        <v>354</v>
      </c>
      <c r="T417" s="120" t="s">
        <v>1828</v>
      </c>
      <c r="U417" s="120" t="s">
        <v>2212</v>
      </c>
      <c r="V417" s="120" t="s">
        <v>2213</v>
      </c>
      <c r="W417" s="120" t="s">
        <v>632</v>
      </c>
      <c r="X417" s="120" t="s">
        <v>2728</v>
      </c>
      <c r="Y417" s="120" t="s">
        <v>767</v>
      </c>
      <c r="Z417" s="120" t="s">
        <v>2729</v>
      </c>
      <c r="AA417" s="120" t="s">
        <v>803</v>
      </c>
      <c r="AB417" s="120" t="s">
        <v>2730</v>
      </c>
    </row>
    <row r="418" spans="1:34" x14ac:dyDescent="0.4">
      <c r="A418" s="120" t="s">
        <v>778</v>
      </c>
      <c r="B418" s="120" t="s">
        <v>935</v>
      </c>
      <c r="C418" s="120">
        <v>256150</v>
      </c>
      <c r="D418" s="120" t="b">
        <v>0</v>
      </c>
      <c r="E418" s="120" t="b">
        <v>1</v>
      </c>
      <c r="F418" s="120" t="b">
        <v>0</v>
      </c>
      <c r="G418" s="120" t="b">
        <v>0</v>
      </c>
      <c r="H418" s="120" t="b">
        <v>0</v>
      </c>
      <c r="I418" s="120" t="b">
        <v>0</v>
      </c>
      <c r="J418" s="120" t="b">
        <v>0</v>
      </c>
      <c r="K418" s="120" t="b">
        <v>0</v>
      </c>
      <c r="L418" s="120" t="b">
        <v>0</v>
      </c>
      <c r="M418" s="120" t="b">
        <v>1</v>
      </c>
      <c r="N418" s="120" t="s">
        <v>842</v>
      </c>
      <c r="O418" s="120" t="s">
        <v>2731</v>
      </c>
      <c r="P418" s="120" t="s">
        <v>2732</v>
      </c>
      <c r="Q418" s="120" t="s">
        <v>2733</v>
      </c>
      <c r="R418" s="120" t="s">
        <v>2734</v>
      </c>
      <c r="S418" s="120" t="s">
        <v>496</v>
      </c>
      <c r="T418" s="120" t="s">
        <v>1714</v>
      </c>
      <c r="U418" s="120" t="s">
        <v>2735</v>
      </c>
      <c r="V418" s="120" t="s">
        <v>2736</v>
      </c>
      <c r="W418" s="120" t="s">
        <v>2737</v>
      </c>
      <c r="X418" s="120" t="s">
        <v>2738</v>
      </c>
      <c r="Y418" s="120" t="s">
        <v>2739</v>
      </c>
      <c r="Z418" s="120" t="s">
        <v>2740</v>
      </c>
    </row>
    <row r="419" spans="1:34" x14ac:dyDescent="0.4">
      <c r="A419" s="120" t="s">
        <v>815</v>
      </c>
      <c r="B419" s="120" t="s">
        <v>935</v>
      </c>
      <c r="C419" s="120">
        <v>255897</v>
      </c>
      <c r="D419" s="120" t="b">
        <v>0</v>
      </c>
      <c r="E419" s="120" t="b">
        <v>0</v>
      </c>
      <c r="F419" s="120" t="b">
        <v>0</v>
      </c>
      <c r="G419" s="120" t="b">
        <v>0</v>
      </c>
      <c r="H419" s="120" t="b">
        <v>0</v>
      </c>
      <c r="I419" s="120" t="b">
        <v>0</v>
      </c>
      <c r="J419" s="120" t="b">
        <v>0</v>
      </c>
      <c r="K419" s="120" t="b">
        <v>0</v>
      </c>
      <c r="L419" s="120" t="b">
        <v>0</v>
      </c>
      <c r="M419" s="120" t="b">
        <v>1</v>
      </c>
      <c r="N419" s="120" t="s">
        <v>1251</v>
      </c>
      <c r="O419" s="120" t="s">
        <v>2741</v>
      </c>
      <c r="P419" s="120" t="s">
        <v>2742</v>
      </c>
      <c r="Q419" s="120" t="s">
        <v>1192</v>
      </c>
      <c r="R419" s="120" t="s">
        <v>2743</v>
      </c>
      <c r="S419" s="120" t="s">
        <v>2744</v>
      </c>
      <c r="T419" s="120" t="s">
        <v>2745</v>
      </c>
      <c r="U419" s="120" t="s">
        <v>2352</v>
      </c>
      <c r="V419" s="120" t="s">
        <v>2353</v>
      </c>
      <c r="W419" s="120" t="s">
        <v>319</v>
      </c>
      <c r="X419" s="120" t="s">
        <v>985</v>
      </c>
    </row>
    <row r="420" spans="1:34" x14ac:dyDescent="0.4">
      <c r="A420" s="120" t="s">
        <v>2746</v>
      </c>
      <c r="B420" s="120" t="s">
        <v>900</v>
      </c>
      <c r="C420" s="120">
        <v>255598</v>
      </c>
      <c r="D420" s="120" t="b">
        <v>1</v>
      </c>
      <c r="E420" s="120" t="b">
        <v>1</v>
      </c>
      <c r="F420" s="120" t="b">
        <v>0</v>
      </c>
      <c r="G420" s="120" t="b">
        <v>0</v>
      </c>
      <c r="H420" s="120" t="b">
        <v>0</v>
      </c>
      <c r="I420" s="120" t="b">
        <v>0</v>
      </c>
      <c r="J420" s="120" t="b">
        <v>0</v>
      </c>
      <c r="K420" s="120" t="b">
        <v>1</v>
      </c>
      <c r="L420" s="120" t="b">
        <v>0</v>
      </c>
      <c r="M420" s="120" t="b">
        <v>1</v>
      </c>
      <c r="N420" s="120" t="s">
        <v>2747</v>
      </c>
      <c r="O420" s="120" t="s">
        <v>2748</v>
      </c>
      <c r="P420" s="120" t="s">
        <v>2749</v>
      </c>
    </row>
    <row r="421" spans="1:34" x14ac:dyDescent="0.4">
      <c r="A421" s="120" t="s">
        <v>386</v>
      </c>
      <c r="B421" s="120" t="s">
        <v>924</v>
      </c>
      <c r="C421" s="120">
        <v>256133</v>
      </c>
      <c r="D421" s="120" t="b">
        <v>1</v>
      </c>
      <c r="E421" s="120" t="b">
        <v>0</v>
      </c>
      <c r="F421" s="120" t="b">
        <v>1</v>
      </c>
      <c r="G421" s="120" t="b">
        <v>0</v>
      </c>
      <c r="H421" s="120" t="b">
        <v>1</v>
      </c>
      <c r="I421" s="120" t="b">
        <v>0</v>
      </c>
      <c r="J421" s="120" t="b">
        <v>0</v>
      </c>
      <c r="K421" s="120" t="b">
        <v>0</v>
      </c>
      <c r="L421" s="120" t="b">
        <v>0</v>
      </c>
      <c r="M421" s="120" t="b">
        <v>0</v>
      </c>
      <c r="N421" s="120" t="s">
        <v>842</v>
      </c>
      <c r="O421" s="120" t="s">
        <v>335</v>
      </c>
      <c r="P421" s="120" t="s">
        <v>2750</v>
      </c>
      <c r="Q421" s="120" t="s">
        <v>285</v>
      </c>
      <c r="R421" s="120" t="s">
        <v>1423</v>
      </c>
      <c r="S421" s="120" t="s">
        <v>421</v>
      </c>
      <c r="T421" s="120" t="s">
        <v>1418</v>
      </c>
      <c r="U421" s="120" t="s">
        <v>463</v>
      </c>
      <c r="V421" s="120" t="s">
        <v>1421</v>
      </c>
      <c r="W421" s="120" t="s">
        <v>179</v>
      </c>
      <c r="X421" s="120" t="s">
        <v>1424</v>
      </c>
      <c r="Y421" s="120" t="s">
        <v>456</v>
      </c>
      <c r="Z421" s="120" t="s">
        <v>1928</v>
      </c>
      <c r="AA421" s="120" t="s">
        <v>224</v>
      </c>
      <c r="AB421" s="120" t="s">
        <v>1416</v>
      </c>
    </row>
    <row r="422" spans="1:34" x14ac:dyDescent="0.4">
      <c r="A422" s="120" t="s">
        <v>374</v>
      </c>
      <c r="B422" s="120" t="s">
        <v>928</v>
      </c>
      <c r="C422" s="120">
        <v>255431</v>
      </c>
      <c r="D422" s="120" t="b">
        <v>1</v>
      </c>
      <c r="E422" s="120" t="b">
        <v>0</v>
      </c>
      <c r="F422" s="120" t="b">
        <v>0</v>
      </c>
      <c r="G422" s="120" t="b">
        <v>0</v>
      </c>
      <c r="H422" s="120" t="b">
        <v>1</v>
      </c>
      <c r="I422" s="120" t="b">
        <v>0</v>
      </c>
      <c r="J422" s="120" t="b">
        <v>0</v>
      </c>
      <c r="K422" s="120" t="b">
        <v>0</v>
      </c>
      <c r="L422" s="120" t="b">
        <v>0</v>
      </c>
      <c r="M422" s="120" t="b">
        <v>1</v>
      </c>
      <c r="N422" s="120" t="s">
        <v>2751</v>
      </c>
      <c r="O422" s="120" t="s">
        <v>303</v>
      </c>
      <c r="P422" s="120" t="s">
        <v>2752</v>
      </c>
      <c r="Q422" s="120" t="s">
        <v>304</v>
      </c>
      <c r="R422" s="120" t="s">
        <v>2064</v>
      </c>
      <c r="S422" s="120" t="s">
        <v>580</v>
      </c>
      <c r="T422" s="120" t="s">
        <v>2753</v>
      </c>
    </row>
    <row r="423" spans="1:34" x14ac:dyDescent="0.4">
      <c r="A423" s="120" t="s">
        <v>2754</v>
      </c>
      <c r="B423" s="120" t="s">
        <v>852</v>
      </c>
      <c r="C423" s="120">
        <v>255123</v>
      </c>
      <c r="D423" s="120" t="b">
        <v>1</v>
      </c>
      <c r="E423" s="120" t="b">
        <v>1</v>
      </c>
      <c r="F423" s="120" t="b">
        <v>0</v>
      </c>
      <c r="G423" s="120" t="b">
        <v>0</v>
      </c>
      <c r="H423" s="120" t="b">
        <v>0</v>
      </c>
      <c r="I423" s="120" t="b">
        <v>0</v>
      </c>
      <c r="J423" s="120" t="b">
        <v>0</v>
      </c>
      <c r="K423" s="120" t="b">
        <v>0</v>
      </c>
      <c r="L423" s="120" t="b">
        <v>0</v>
      </c>
      <c r="M423" s="120" t="b">
        <v>1</v>
      </c>
      <c r="N423" s="120" t="s">
        <v>2755</v>
      </c>
      <c r="O423" s="120" t="s">
        <v>1931</v>
      </c>
      <c r="P423" s="120" t="s">
        <v>2756</v>
      </c>
    </row>
    <row r="424" spans="1:34" x14ac:dyDescent="0.4">
      <c r="A424" s="120" t="s">
        <v>2757</v>
      </c>
      <c r="B424" s="120" t="s">
        <v>928</v>
      </c>
      <c r="C424" s="120">
        <v>254200</v>
      </c>
      <c r="D424" s="120" t="b">
        <v>0</v>
      </c>
      <c r="E424" s="120" t="b">
        <v>1</v>
      </c>
      <c r="F424" s="120" t="b">
        <v>0</v>
      </c>
      <c r="G424" s="120" t="b">
        <v>0</v>
      </c>
      <c r="H424" s="120" t="b">
        <v>0</v>
      </c>
      <c r="I424" s="120" t="b">
        <v>0</v>
      </c>
      <c r="J424" s="120" t="b">
        <v>1</v>
      </c>
      <c r="K424" s="120" t="b">
        <v>0</v>
      </c>
      <c r="L424" s="120" t="b">
        <v>0</v>
      </c>
      <c r="M424" s="120" t="b">
        <v>0</v>
      </c>
      <c r="N424" s="120" t="s">
        <v>2758</v>
      </c>
      <c r="O424" s="120" t="s">
        <v>1377</v>
      </c>
      <c r="P424" s="120" t="s">
        <v>1378</v>
      </c>
      <c r="Q424" s="120" t="s">
        <v>2759</v>
      </c>
      <c r="R424" s="120" t="s">
        <v>2760</v>
      </c>
      <c r="S424" s="120" t="s">
        <v>2761</v>
      </c>
      <c r="T424" s="120" t="s">
        <v>2762</v>
      </c>
      <c r="U424" s="120" t="s">
        <v>2763</v>
      </c>
      <c r="V424" s="120" t="s">
        <v>2764</v>
      </c>
      <c r="W424" s="120" t="s">
        <v>2765</v>
      </c>
      <c r="X424" s="120" t="s">
        <v>2766</v>
      </c>
      <c r="Y424" s="120" t="s">
        <v>2767</v>
      </c>
      <c r="Z424" s="120" t="s">
        <v>2768</v>
      </c>
    </row>
    <row r="425" spans="1:34" x14ac:dyDescent="0.4">
      <c r="A425" s="120" t="s">
        <v>779</v>
      </c>
      <c r="B425" s="120" t="s">
        <v>935</v>
      </c>
      <c r="C425" s="120">
        <v>252045</v>
      </c>
      <c r="D425" s="120" t="b">
        <v>0</v>
      </c>
      <c r="E425" s="120" t="b">
        <v>1</v>
      </c>
      <c r="F425" s="120" t="b">
        <v>0</v>
      </c>
      <c r="G425" s="120" t="b">
        <v>0</v>
      </c>
      <c r="H425" s="120" t="b">
        <v>0</v>
      </c>
      <c r="I425" s="120" t="b">
        <v>0</v>
      </c>
      <c r="J425" s="120" t="b">
        <v>0</v>
      </c>
      <c r="K425" s="120" t="b">
        <v>0</v>
      </c>
      <c r="L425" s="120" t="b">
        <v>0</v>
      </c>
      <c r="M425" s="120" t="b">
        <v>0</v>
      </c>
      <c r="N425" s="120" t="s">
        <v>842</v>
      </c>
      <c r="O425" s="120" t="s">
        <v>2769</v>
      </c>
      <c r="P425" s="120" t="s">
        <v>2770</v>
      </c>
      <c r="Q425" s="120" t="s">
        <v>2771</v>
      </c>
      <c r="R425" s="120" t="s">
        <v>2772</v>
      </c>
      <c r="S425" s="120" t="s">
        <v>521</v>
      </c>
      <c r="T425" s="120" t="s">
        <v>2441</v>
      </c>
      <c r="U425" s="120" t="s">
        <v>256</v>
      </c>
      <c r="V425" s="120" t="s">
        <v>1911</v>
      </c>
      <c r="W425" s="120" t="s">
        <v>2773</v>
      </c>
      <c r="X425" s="120" t="s">
        <v>2774</v>
      </c>
      <c r="Y425" s="120" t="s">
        <v>2775</v>
      </c>
      <c r="Z425" s="120" t="s">
        <v>2776</v>
      </c>
      <c r="AA425" s="120" t="s">
        <v>2777</v>
      </c>
      <c r="AB425" s="120" t="s">
        <v>2778</v>
      </c>
      <c r="AC425" s="120" t="s">
        <v>522</v>
      </c>
      <c r="AD425" s="120" t="s">
        <v>2578</v>
      </c>
      <c r="AE425" s="120" t="s">
        <v>2779</v>
      </c>
      <c r="AF425" s="120" t="s">
        <v>2780</v>
      </c>
      <c r="AG425" s="120" t="s">
        <v>2781</v>
      </c>
      <c r="AH425" s="120" t="s">
        <v>2782</v>
      </c>
    </row>
    <row r="426" spans="1:34" x14ac:dyDescent="0.4">
      <c r="A426" s="120" t="s">
        <v>2783</v>
      </c>
      <c r="B426" s="120" t="s">
        <v>1727</v>
      </c>
      <c r="C426" s="120">
        <v>252024</v>
      </c>
      <c r="D426" s="120" t="b">
        <v>1</v>
      </c>
      <c r="E426" s="120" t="b">
        <v>1</v>
      </c>
      <c r="F426" s="120" t="b">
        <v>1</v>
      </c>
      <c r="G426" s="120" t="b">
        <v>0</v>
      </c>
      <c r="H426" s="120" t="b">
        <v>0</v>
      </c>
      <c r="I426" s="120" t="b">
        <v>0</v>
      </c>
      <c r="J426" s="120" t="b">
        <v>0</v>
      </c>
      <c r="K426" s="120" t="b">
        <v>0</v>
      </c>
      <c r="L426" s="120" t="b">
        <v>0</v>
      </c>
      <c r="M426" s="120" t="b">
        <v>0</v>
      </c>
    </row>
    <row r="427" spans="1:34" x14ac:dyDescent="0.4">
      <c r="A427" s="120" t="s">
        <v>2784</v>
      </c>
      <c r="B427" s="120" t="s">
        <v>900</v>
      </c>
      <c r="C427" s="120">
        <v>251590</v>
      </c>
      <c r="D427" s="120" t="b">
        <v>0</v>
      </c>
      <c r="E427" s="120" t="b">
        <v>0</v>
      </c>
      <c r="F427" s="120" t="b">
        <v>0</v>
      </c>
      <c r="G427" s="120" t="b">
        <v>0</v>
      </c>
      <c r="H427" s="120" t="b">
        <v>0</v>
      </c>
      <c r="I427" s="120" t="b">
        <v>0</v>
      </c>
      <c r="J427" s="120" t="b">
        <v>0</v>
      </c>
      <c r="K427" s="120" t="b">
        <v>0</v>
      </c>
      <c r="L427" s="120" t="b">
        <v>0</v>
      </c>
      <c r="M427" s="120" t="b">
        <v>0</v>
      </c>
    </row>
    <row r="428" spans="1:34" x14ac:dyDescent="0.4">
      <c r="A428" s="120" t="s">
        <v>2785</v>
      </c>
      <c r="B428" s="120" t="s">
        <v>900</v>
      </c>
      <c r="C428" s="120">
        <v>249488</v>
      </c>
      <c r="D428" s="120" t="b">
        <v>1</v>
      </c>
      <c r="E428" s="120" t="b">
        <v>0</v>
      </c>
      <c r="F428" s="120" t="b">
        <v>0</v>
      </c>
      <c r="G428" s="120" t="b">
        <v>0</v>
      </c>
      <c r="H428" s="120" t="b">
        <v>1</v>
      </c>
      <c r="I428" s="120" t="b">
        <v>0</v>
      </c>
      <c r="J428" s="120" t="b">
        <v>0</v>
      </c>
      <c r="K428" s="120" t="b">
        <v>0</v>
      </c>
      <c r="L428" s="120" t="b">
        <v>0</v>
      </c>
      <c r="M428" s="120" t="b">
        <v>1</v>
      </c>
    </row>
    <row r="429" spans="1:34" x14ac:dyDescent="0.4">
      <c r="A429" s="120" t="s">
        <v>2786</v>
      </c>
      <c r="B429" s="120" t="s">
        <v>900</v>
      </c>
      <c r="C429" s="120">
        <v>248968</v>
      </c>
      <c r="D429" s="120" t="b">
        <v>1</v>
      </c>
      <c r="E429" s="120" t="b">
        <v>0</v>
      </c>
      <c r="F429" s="120" t="b">
        <v>0</v>
      </c>
      <c r="G429" s="120" t="b">
        <v>0</v>
      </c>
      <c r="H429" s="120" t="b">
        <v>0</v>
      </c>
      <c r="I429" s="120" t="b">
        <v>0</v>
      </c>
      <c r="J429" s="120" t="b">
        <v>0</v>
      </c>
      <c r="K429" s="120" t="b">
        <v>0</v>
      </c>
      <c r="L429" s="120" t="b">
        <v>0</v>
      </c>
      <c r="M429" s="120" t="b">
        <v>0</v>
      </c>
    </row>
    <row r="430" spans="1:34" x14ac:dyDescent="0.4">
      <c r="A430" s="120" t="s">
        <v>529</v>
      </c>
      <c r="B430" s="120" t="s">
        <v>1727</v>
      </c>
      <c r="C430" s="120">
        <v>249439</v>
      </c>
      <c r="D430" s="120" t="b">
        <v>0</v>
      </c>
      <c r="E430" s="120" t="b">
        <v>0</v>
      </c>
      <c r="F430" s="120" t="b">
        <v>0</v>
      </c>
      <c r="G430" s="120" t="b">
        <v>0</v>
      </c>
      <c r="H430" s="120" t="b">
        <v>0</v>
      </c>
      <c r="I430" s="120" t="b">
        <v>0</v>
      </c>
      <c r="J430" s="120" t="b">
        <v>0</v>
      </c>
      <c r="K430" s="120" t="b">
        <v>1</v>
      </c>
      <c r="L430" s="120" t="b">
        <v>0</v>
      </c>
      <c r="M430" s="120" t="b">
        <v>1</v>
      </c>
      <c r="N430" s="120" t="s">
        <v>842</v>
      </c>
      <c r="O430" s="120" t="s">
        <v>530</v>
      </c>
      <c r="P430" s="120" t="s">
        <v>2787</v>
      </c>
    </row>
    <row r="431" spans="1:34" x14ac:dyDescent="0.4">
      <c r="A431" s="120" t="s">
        <v>2788</v>
      </c>
      <c r="B431" s="120" t="s">
        <v>935</v>
      </c>
      <c r="C431" s="120">
        <v>248519</v>
      </c>
      <c r="D431" s="120" t="b">
        <v>0</v>
      </c>
      <c r="E431" s="120" t="b">
        <v>1</v>
      </c>
      <c r="F431" s="120" t="b">
        <v>0</v>
      </c>
      <c r="G431" s="120" t="b">
        <v>0</v>
      </c>
      <c r="H431" s="120" t="b">
        <v>0</v>
      </c>
      <c r="I431" s="120" t="b">
        <v>0</v>
      </c>
      <c r="J431" s="120" t="b">
        <v>1</v>
      </c>
      <c r="K431" s="120" t="b">
        <v>0</v>
      </c>
      <c r="L431" s="120" t="b">
        <v>0</v>
      </c>
      <c r="M431" s="120" t="b">
        <v>0</v>
      </c>
    </row>
    <row r="432" spans="1:34" x14ac:dyDescent="0.4">
      <c r="A432" s="120" t="s">
        <v>476</v>
      </c>
      <c r="B432" s="120" t="s">
        <v>900</v>
      </c>
      <c r="C432" s="120">
        <v>248121</v>
      </c>
      <c r="D432" s="120" t="b">
        <v>1</v>
      </c>
      <c r="E432" s="120" t="b">
        <v>1</v>
      </c>
      <c r="F432" s="120" t="b">
        <v>0</v>
      </c>
      <c r="G432" s="120" t="b">
        <v>0</v>
      </c>
      <c r="H432" s="120" t="b">
        <v>0</v>
      </c>
      <c r="I432" s="120" t="b">
        <v>0</v>
      </c>
      <c r="J432" s="120" t="b">
        <v>0</v>
      </c>
      <c r="K432" s="120" t="b">
        <v>0</v>
      </c>
      <c r="L432" s="120" t="b">
        <v>0</v>
      </c>
      <c r="M432" s="120" t="b">
        <v>0</v>
      </c>
      <c r="N432" s="120" t="s">
        <v>2789</v>
      </c>
      <c r="O432" s="120" t="s">
        <v>198</v>
      </c>
      <c r="P432" s="120" t="s">
        <v>1918</v>
      </c>
      <c r="Q432" s="120" t="s">
        <v>199</v>
      </c>
      <c r="R432" s="120" t="s">
        <v>1213</v>
      </c>
      <c r="S432" s="120" t="s">
        <v>282</v>
      </c>
      <c r="T432" s="120" t="s">
        <v>1214</v>
      </c>
    </row>
    <row r="433" spans="1:34" x14ac:dyDescent="0.4">
      <c r="A433" s="120" t="s">
        <v>320</v>
      </c>
      <c r="B433" s="120" t="s">
        <v>852</v>
      </c>
      <c r="C433" s="120">
        <v>248189</v>
      </c>
      <c r="D433" s="120" t="b">
        <v>0</v>
      </c>
      <c r="E433" s="120" t="b">
        <v>0</v>
      </c>
      <c r="F433" s="120" t="b">
        <v>0</v>
      </c>
      <c r="G433" s="120" t="b">
        <v>0</v>
      </c>
      <c r="H433" s="120" t="b">
        <v>0</v>
      </c>
      <c r="I433" s="120" t="b">
        <v>0</v>
      </c>
      <c r="J433" s="120" t="b">
        <v>0</v>
      </c>
      <c r="K433" s="120" t="b">
        <v>1</v>
      </c>
      <c r="L433" s="120" t="b">
        <v>0</v>
      </c>
      <c r="M433" s="120" t="b">
        <v>0</v>
      </c>
      <c r="N433" s="120" t="s">
        <v>842</v>
      </c>
      <c r="O433" s="120" t="s">
        <v>179</v>
      </c>
      <c r="P433" s="120" t="s">
        <v>1424</v>
      </c>
      <c r="Q433" s="120" t="s">
        <v>180</v>
      </c>
      <c r="R433" s="120" t="s">
        <v>996</v>
      </c>
    </row>
    <row r="434" spans="1:34" x14ac:dyDescent="0.4">
      <c r="A434" s="120" t="s">
        <v>411</v>
      </c>
      <c r="B434" s="120" t="s">
        <v>928</v>
      </c>
      <c r="C434" s="120">
        <v>247384</v>
      </c>
      <c r="D434" s="120" t="b">
        <v>1</v>
      </c>
      <c r="E434" s="120" t="b">
        <v>0</v>
      </c>
      <c r="F434" s="120" t="b">
        <v>0</v>
      </c>
      <c r="G434" s="120" t="b">
        <v>0</v>
      </c>
      <c r="H434" s="120" t="b">
        <v>0</v>
      </c>
      <c r="I434" s="120" t="b">
        <v>0</v>
      </c>
      <c r="J434" s="120" t="b">
        <v>0</v>
      </c>
      <c r="K434" s="120" t="b">
        <v>0</v>
      </c>
      <c r="L434" s="120" t="b">
        <v>0</v>
      </c>
      <c r="M434" s="120" t="b">
        <v>0</v>
      </c>
      <c r="N434" s="120" t="s">
        <v>2790</v>
      </c>
      <c r="O434" s="120" t="s">
        <v>177</v>
      </c>
      <c r="P434" s="120" t="s">
        <v>1139</v>
      </c>
      <c r="Q434" s="120" t="s">
        <v>178</v>
      </c>
      <c r="R434" s="120" t="s">
        <v>984</v>
      </c>
      <c r="S434" s="120" t="s">
        <v>319</v>
      </c>
      <c r="T434" s="120" t="s">
        <v>985</v>
      </c>
      <c r="U434" s="120" t="s">
        <v>986</v>
      </c>
      <c r="V434" s="120" t="s">
        <v>987</v>
      </c>
      <c r="W434" s="120" t="s">
        <v>989</v>
      </c>
      <c r="X434" s="120" t="s">
        <v>990</v>
      </c>
      <c r="Y434" s="120" t="s">
        <v>2791</v>
      </c>
      <c r="Z434" s="120" t="s">
        <v>2792</v>
      </c>
      <c r="AA434" s="120" t="s">
        <v>2793</v>
      </c>
      <c r="AB434" s="120" t="s">
        <v>2794</v>
      </c>
    </row>
    <row r="435" spans="1:34" x14ac:dyDescent="0.4">
      <c r="A435" s="120" t="s">
        <v>172</v>
      </c>
      <c r="B435" s="120" t="s">
        <v>919</v>
      </c>
      <c r="C435" s="120">
        <v>246886</v>
      </c>
      <c r="D435" s="120" t="b">
        <v>1</v>
      </c>
      <c r="E435" s="120" t="b">
        <v>0</v>
      </c>
      <c r="F435" s="120" t="b">
        <v>0</v>
      </c>
      <c r="G435" s="120" t="b">
        <v>0</v>
      </c>
      <c r="H435" s="120" t="b">
        <v>0</v>
      </c>
      <c r="I435" s="120" t="b">
        <v>0</v>
      </c>
      <c r="J435" s="120" t="b">
        <v>0</v>
      </c>
      <c r="K435" s="120" t="b">
        <v>0</v>
      </c>
      <c r="L435" s="120" t="b">
        <v>0</v>
      </c>
      <c r="M435" s="120" t="b">
        <v>0</v>
      </c>
      <c r="N435" s="120" t="s">
        <v>920</v>
      </c>
      <c r="O435" s="120" t="s">
        <v>171</v>
      </c>
      <c r="P435" s="120" t="s">
        <v>2795</v>
      </c>
      <c r="Q435" s="120" t="s">
        <v>317</v>
      </c>
      <c r="R435" s="120" t="s">
        <v>922</v>
      </c>
    </row>
    <row r="436" spans="1:34" x14ac:dyDescent="0.4">
      <c r="A436" s="120" t="s">
        <v>2629</v>
      </c>
      <c r="B436" s="120" t="s">
        <v>963</v>
      </c>
      <c r="C436" s="120">
        <v>247655</v>
      </c>
      <c r="D436" s="120" t="b">
        <v>1</v>
      </c>
      <c r="E436" s="120" t="b">
        <v>1</v>
      </c>
      <c r="F436" s="120" t="b">
        <v>0</v>
      </c>
      <c r="G436" s="120" t="b">
        <v>0</v>
      </c>
      <c r="H436" s="120" t="b">
        <v>0</v>
      </c>
      <c r="I436" s="120" t="b">
        <v>0</v>
      </c>
      <c r="J436" s="120" t="b">
        <v>0</v>
      </c>
      <c r="K436" s="120" t="b">
        <v>0</v>
      </c>
      <c r="L436" s="120" t="b">
        <v>0</v>
      </c>
      <c r="M436" s="120" t="b">
        <v>1</v>
      </c>
      <c r="N436" s="120" t="s">
        <v>2796</v>
      </c>
      <c r="O436" s="120" t="s">
        <v>2797</v>
      </c>
      <c r="P436" s="120" t="s">
        <v>2798</v>
      </c>
      <c r="Q436" s="120" t="s">
        <v>2799</v>
      </c>
      <c r="R436" s="120" t="s">
        <v>2800</v>
      </c>
    </row>
    <row r="437" spans="1:34" x14ac:dyDescent="0.4">
      <c r="A437" s="120" t="s">
        <v>2801</v>
      </c>
      <c r="B437" s="120" t="s">
        <v>935</v>
      </c>
      <c r="C437" s="120">
        <v>247861</v>
      </c>
      <c r="D437" s="120" t="b">
        <v>0</v>
      </c>
      <c r="E437" s="120" t="b">
        <v>0</v>
      </c>
      <c r="F437" s="120" t="b">
        <v>0</v>
      </c>
      <c r="G437" s="120" t="b">
        <v>0</v>
      </c>
      <c r="H437" s="120" t="b">
        <v>0</v>
      </c>
      <c r="I437" s="120" t="b">
        <v>0</v>
      </c>
      <c r="J437" s="120" t="b">
        <v>0</v>
      </c>
      <c r="K437" s="120" t="b">
        <v>1</v>
      </c>
      <c r="L437" s="120" t="b">
        <v>0</v>
      </c>
      <c r="M437" s="120" t="b">
        <v>0</v>
      </c>
      <c r="N437" s="120" t="s">
        <v>2802</v>
      </c>
      <c r="O437" s="120" t="s">
        <v>2803</v>
      </c>
      <c r="P437" s="120" t="s">
        <v>2804</v>
      </c>
    </row>
    <row r="438" spans="1:34" x14ac:dyDescent="0.4">
      <c r="A438" s="120" t="s">
        <v>438</v>
      </c>
      <c r="B438" s="120" t="s">
        <v>843</v>
      </c>
      <c r="C438" s="120">
        <v>246686</v>
      </c>
      <c r="D438" s="120" t="b">
        <v>1</v>
      </c>
      <c r="E438" s="120" t="b">
        <v>1</v>
      </c>
      <c r="F438" s="120" t="b">
        <v>0</v>
      </c>
      <c r="G438" s="120" t="b">
        <v>0</v>
      </c>
      <c r="H438" s="120" t="b">
        <v>0</v>
      </c>
      <c r="I438" s="120" t="b">
        <v>0</v>
      </c>
      <c r="J438" s="120" t="b">
        <v>0</v>
      </c>
      <c r="K438" s="120" t="b">
        <v>0</v>
      </c>
      <c r="L438" s="120" t="b">
        <v>0</v>
      </c>
      <c r="M438" s="120" t="b">
        <v>1</v>
      </c>
      <c r="N438" s="120" t="s">
        <v>2805</v>
      </c>
      <c r="O438" s="120" t="s">
        <v>2806</v>
      </c>
      <c r="P438" s="120" t="s">
        <v>2807</v>
      </c>
      <c r="Q438" s="120" t="s">
        <v>2808</v>
      </c>
      <c r="R438" s="120" t="s">
        <v>2809</v>
      </c>
      <c r="S438" s="120" t="s">
        <v>2810</v>
      </c>
      <c r="T438" s="120" t="s">
        <v>2811</v>
      </c>
      <c r="U438" s="120" t="s">
        <v>2812</v>
      </c>
      <c r="V438" s="120" t="s">
        <v>2813</v>
      </c>
      <c r="W438" s="120" t="s">
        <v>403</v>
      </c>
      <c r="X438" s="120" t="s">
        <v>2814</v>
      </c>
    </row>
    <row r="439" spans="1:34" x14ac:dyDescent="0.4">
      <c r="A439" s="120" t="s">
        <v>2815</v>
      </c>
      <c r="B439" s="120" t="s">
        <v>1278</v>
      </c>
      <c r="C439" s="120">
        <v>245404</v>
      </c>
      <c r="D439" s="120" t="b">
        <v>1</v>
      </c>
      <c r="E439" s="120" t="b">
        <v>0</v>
      </c>
      <c r="F439" s="120" t="b">
        <v>0</v>
      </c>
      <c r="G439" s="120" t="b">
        <v>0</v>
      </c>
      <c r="H439" s="120" t="b">
        <v>0</v>
      </c>
      <c r="I439" s="120" t="b">
        <v>0</v>
      </c>
      <c r="J439" s="120" t="b">
        <v>0</v>
      </c>
      <c r="K439" s="120" t="b">
        <v>0</v>
      </c>
      <c r="L439" s="120" t="b">
        <v>0</v>
      </c>
      <c r="M439" s="120" t="b">
        <v>0</v>
      </c>
    </row>
    <row r="440" spans="1:34" x14ac:dyDescent="0.4">
      <c r="A440" s="120" t="s">
        <v>2816</v>
      </c>
      <c r="B440" s="120" t="s">
        <v>900</v>
      </c>
      <c r="C440" s="120">
        <v>247435</v>
      </c>
      <c r="D440" s="120" t="b">
        <v>1</v>
      </c>
      <c r="E440" s="120" t="b">
        <v>1</v>
      </c>
      <c r="F440" s="120" t="b">
        <v>0</v>
      </c>
      <c r="G440" s="120" t="b">
        <v>0</v>
      </c>
      <c r="H440" s="120" t="b">
        <v>0</v>
      </c>
      <c r="I440" s="120" t="b">
        <v>0</v>
      </c>
      <c r="J440" s="120" t="b">
        <v>0</v>
      </c>
      <c r="K440" s="120" t="b">
        <v>0</v>
      </c>
      <c r="L440" s="120" t="b">
        <v>0</v>
      </c>
      <c r="M440" s="120" t="b">
        <v>1</v>
      </c>
    </row>
    <row r="441" spans="1:34" x14ac:dyDescent="0.4">
      <c r="A441" s="120" t="s">
        <v>2817</v>
      </c>
      <c r="B441" s="120" t="s">
        <v>843</v>
      </c>
      <c r="C441" s="120">
        <v>244528</v>
      </c>
      <c r="D441" s="120" t="b">
        <v>1</v>
      </c>
      <c r="E441" s="120" t="b">
        <v>0</v>
      </c>
      <c r="F441" s="120" t="b">
        <v>0</v>
      </c>
      <c r="G441" s="120" t="b">
        <v>0</v>
      </c>
      <c r="H441" s="120" t="b">
        <v>0</v>
      </c>
      <c r="I441" s="120" t="b">
        <v>0</v>
      </c>
      <c r="J441" s="120" t="b">
        <v>0</v>
      </c>
      <c r="K441" s="120" t="b">
        <v>0</v>
      </c>
      <c r="L441" s="120" t="b">
        <v>0</v>
      </c>
      <c r="M441" s="120" t="b">
        <v>0</v>
      </c>
    </row>
    <row r="442" spans="1:34" x14ac:dyDescent="0.4">
      <c r="A442" s="120" t="s">
        <v>2818</v>
      </c>
      <c r="B442" s="120" t="s">
        <v>900</v>
      </c>
      <c r="C442" s="120">
        <v>248128</v>
      </c>
      <c r="D442" s="120" t="b">
        <v>1</v>
      </c>
      <c r="E442" s="120" t="b">
        <v>0</v>
      </c>
      <c r="F442" s="120" t="b">
        <v>0</v>
      </c>
      <c r="G442" s="120" t="b">
        <v>0</v>
      </c>
      <c r="H442" s="120" t="b">
        <v>0</v>
      </c>
      <c r="I442" s="120" t="b">
        <v>0</v>
      </c>
      <c r="J442" s="120" t="b">
        <v>0</v>
      </c>
      <c r="K442" s="120" t="b">
        <v>0</v>
      </c>
      <c r="L442" s="120" t="b">
        <v>0</v>
      </c>
      <c r="M442" s="120" t="b">
        <v>0</v>
      </c>
    </row>
    <row r="443" spans="1:34" x14ac:dyDescent="0.4">
      <c r="A443" s="120" t="s">
        <v>2819</v>
      </c>
      <c r="B443" s="120" t="s">
        <v>852</v>
      </c>
      <c r="C443" s="120">
        <v>242255</v>
      </c>
      <c r="D443" s="120" t="b">
        <v>0</v>
      </c>
      <c r="E443" s="120" t="b">
        <v>1</v>
      </c>
      <c r="F443" s="120" t="b">
        <v>1</v>
      </c>
      <c r="G443" s="120" t="b">
        <v>0</v>
      </c>
      <c r="H443" s="120" t="b">
        <v>0</v>
      </c>
      <c r="I443" s="120" t="b">
        <v>0</v>
      </c>
      <c r="J443" s="120" t="b">
        <v>0</v>
      </c>
      <c r="K443" s="120" t="b">
        <v>1</v>
      </c>
      <c r="L443" s="120" t="b">
        <v>0</v>
      </c>
      <c r="M443" s="120" t="b">
        <v>0</v>
      </c>
      <c r="N443" s="120" t="s">
        <v>2820</v>
      </c>
      <c r="O443" s="120" t="s">
        <v>2821</v>
      </c>
      <c r="P443" s="120" t="s">
        <v>2822</v>
      </c>
    </row>
    <row r="444" spans="1:34" x14ac:dyDescent="0.4">
      <c r="A444" s="120" t="s">
        <v>2823</v>
      </c>
      <c r="B444" s="120" t="s">
        <v>935</v>
      </c>
      <c r="C444" s="120">
        <v>241768</v>
      </c>
      <c r="D444" s="120" t="b">
        <v>0</v>
      </c>
      <c r="E444" s="120" t="b">
        <v>0</v>
      </c>
      <c r="F444" s="120" t="b">
        <v>0</v>
      </c>
      <c r="G444" s="120" t="b">
        <v>0</v>
      </c>
      <c r="H444" s="120" t="b">
        <v>0</v>
      </c>
      <c r="I444" s="120" t="b">
        <v>0</v>
      </c>
      <c r="J444" s="120" t="b">
        <v>0</v>
      </c>
      <c r="K444" s="120" t="b">
        <v>0</v>
      </c>
      <c r="L444" s="120" t="b">
        <v>0</v>
      </c>
      <c r="M444" s="120" t="b">
        <v>1</v>
      </c>
    </row>
    <row r="445" spans="1:34" x14ac:dyDescent="0.4">
      <c r="A445" s="120" t="s">
        <v>2824</v>
      </c>
      <c r="B445" s="120" t="s">
        <v>935</v>
      </c>
      <c r="C445" s="120">
        <v>242343</v>
      </c>
      <c r="D445" s="120" t="b">
        <v>0</v>
      </c>
      <c r="E445" s="120" t="b">
        <v>1</v>
      </c>
      <c r="F445" s="120" t="b">
        <v>0</v>
      </c>
      <c r="G445" s="120" t="b">
        <v>0</v>
      </c>
      <c r="H445" s="120" t="b">
        <v>0</v>
      </c>
      <c r="I445" s="120" t="b">
        <v>0</v>
      </c>
      <c r="J445" s="120" t="b">
        <v>0</v>
      </c>
      <c r="K445" s="120" t="b">
        <v>0</v>
      </c>
      <c r="L445" s="120" t="b">
        <v>0</v>
      </c>
      <c r="M445" s="120" t="b">
        <v>1</v>
      </c>
      <c r="N445" s="120" t="s">
        <v>2825</v>
      </c>
      <c r="O445" s="120" t="s">
        <v>2826</v>
      </c>
      <c r="P445" s="120" t="s">
        <v>2827</v>
      </c>
    </row>
    <row r="446" spans="1:34" x14ac:dyDescent="0.4">
      <c r="A446" s="120" t="s">
        <v>2828</v>
      </c>
      <c r="B446" s="120" t="s">
        <v>2118</v>
      </c>
      <c r="C446" s="120">
        <v>241119</v>
      </c>
      <c r="D446" s="120" t="b">
        <v>0</v>
      </c>
      <c r="E446" s="120" t="b">
        <v>0</v>
      </c>
      <c r="F446" s="120" t="b">
        <v>1</v>
      </c>
      <c r="G446" s="120" t="b">
        <v>0</v>
      </c>
      <c r="H446" s="120" t="b">
        <v>0</v>
      </c>
      <c r="I446" s="120" t="b">
        <v>0</v>
      </c>
      <c r="J446" s="120" t="b">
        <v>0</v>
      </c>
      <c r="K446" s="120" t="b">
        <v>0</v>
      </c>
      <c r="L446" s="120" t="b">
        <v>0</v>
      </c>
      <c r="M446" s="120" t="b">
        <v>0</v>
      </c>
      <c r="N446" s="120" t="s">
        <v>874</v>
      </c>
      <c r="O446" s="120" t="s">
        <v>2829</v>
      </c>
      <c r="P446" s="120" t="s">
        <v>2830</v>
      </c>
      <c r="Q446" s="120" t="s">
        <v>2831</v>
      </c>
      <c r="R446" s="120" t="s">
        <v>2832</v>
      </c>
      <c r="S446" s="120" t="s">
        <v>2833</v>
      </c>
      <c r="T446" s="120" t="s">
        <v>2834</v>
      </c>
      <c r="U446" s="120" t="s">
        <v>2835</v>
      </c>
      <c r="V446" s="120" t="s">
        <v>2836</v>
      </c>
      <c r="W446" s="120" t="s">
        <v>2837</v>
      </c>
      <c r="X446" s="120" t="s">
        <v>2838</v>
      </c>
      <c r="Y446" s="120" t="s">
        <v>2839</v>
      </c>
      <c r="Z446" s="120" t="s">
        <v>2840</v>
      </c>
      <c r="AA446" s="120" t="s">
        <v>2841</v>
      </c>
      <c r="AB446" s="120" t="s">
        <v>2842</v>
      </c>
      <c r="AC446" s="120" t="s">
        <v>2843</v>
      </c>
      <c r="AD446" s="120" t="s">
        <v>2844</v>
      </c>
      <c r="AE446" s="120" t="s">
        <v>2845</v>
      </c>
      <c r="AF446" s="120" t="s">
        <v>2846</v>
      </c>
      <c r="AG446" s="120" t="s">
        <v>2847</v>
      </c>
      <c r="AH446" s="120" t="s">
        <v>2848</v>
      </c>
    </row>
    <row r="447" spans="1:34" x14ac:dyDescent="0.4">
      <c r="A447" s="120" t="s">
        <v>2849</v>
      </c>
      <c r="B447" s="120" t="s">
        <v>852</v>
      </c>
      <c r="C447" s="120">
        <v>241963</v>
      </c>
      <c r="D447" s="120" t="b">
        <v>0</v>
      </c>
      <c r="E447" s="120" t="b">
        <v>0</v>
      </c>
      <c r="F447" s="120" t="b">
        <v>0</v>
      </c>
      <c r="G447" s="120" t="b">
        <v>0</v>
      </c>
      <c r="H447" s="120" t="b">
        <v>0</v>
      </c>
      <c r="I447" s="120" t="b">
        <v>0</v>
      </c>
      <c r="J447" s="120" t="b">
        <v>0</v>
      </c>
      <c r="K447" s="120" t="b">
        <v>0</v>
      </c>
      <c r="L447" s="120" t="b">
        <v>0</v>
      </c>
      <c r="M447" s="120" t="b">
        <v>0</v>
      </c>
    </row>
    <row r="448" spans="1:34" x14ac:dyDescent="0.4">
      <c r="A448" s="120" t="s">
        <v>2850</v>
      </c>
      <c r="B448" s="120" t="s">
        <v>1278</v>
      </c>
      <c r="C448" s="120">
        <v>241136</v>
      </c>
      <c r="D448" s="120" t="b">
        <v>1</v>
      </c>
      <c r="E448" s="120" t="b">
        <v>0</v>
      </c>
      <c r="F448" s="120" t="b">
        <v>0</v>
      </c>
      <c r="G448" s="120" t="b">
        <v>0</v>
      </c>
      <c r="H448" s="120" t="b">
        <v>0</v>
      </c>
      <c r="I448" s="120" t="b">
        <v>0</v>
      </c>
      <c r="J448" s="120" t="b">
        <v>0</v>
      </c>
      <c r="K448" s="120" t="b">
        <v>0</v>
      </c>
      <c r="L448" s="120" t="b">
        <v>0</v>
      </c>
      <c r="M448" s="120" t="b">
        <v>0</v>
      </c>
    </row>
    <row r="449" spans="1:34" x14ac:dyDescent="0.4">
      <c r="A449" s="120" t="s">
        <v>531</v>
      </c>
      <c r="B449" s="120" t="s">
        <v>852</v>
      </c>
      <c r="C449" s="120">
        <v>240743</v>
      </c>
      <c r="D449" s="120" t="b">
        <v>0</v>
      </c>
      <c r="E449" s="120" t="b">
        <v>1</v>
      </c>
      <c r="F449" s="120" t="b">
        <v>0</v>
      </c>
      <c r="G449" s="120" t="b">
        <v>0</v>
      </c>
      <c r="H449" s="120" t="b">
        <v>0</v>
      </c>
      <c r="I449" s="120" t="b">
        <v>0</v>
      </c>
      <c r="J449" s="120" t="b">
        <v>0</v>
      </c>
      <c r="K449" s="120" t="b">
        <v>0</v>
      </c>
      <c r="L449" s="120" t="b">
        <v>0</v>
      </c>
      <c r="M449" s="120" t="b">
        <v>1</v>
      </c>
      <c r="N449" s="120" t="s">
        <v>842</v>
      </c>
      <c r="O449" s="120" t="s">
        <v>340</v>
      </c>
      <c r="P449" s="120" t="s">
        <v>1248</v>
      </c>
      <c r="Q449" s="120" t="s">
        <v>2851</v>
      </c>
      <c r="R449" s="120" t="s">
        <v>2852</v>
      </c>
      <c r="S449" s="120" t="s">
        <v>2853</v>
      </c>
      <c r="T449" s="120" t="s">
        <v>2854</v>
      </c>
      <c r="U449" s="120" t="s">
        <v>2855</v>
      </c>
      <c r="V449" s="120" t="s">
        <v>2856</v>
      </c>
      <c r="W449" s="120" t="s">
        <v>2748</v>
      </c>
      <c r="X449" s="120" t="s">
        <v>2749</v>
      </c>
    </row>
    <row r="450" spans="1:34" x14ac:dyDescent="0.4">
      <c r="A450" s="120" t="s">
        <v>439</v>
      </c>
      <c r="B450" s="120" t="s">
        <v>919</v>
      </c>
      <c r="C450" s="120">
        <v>239951</v>
      </c>
      <c r="D450" s="120" t="b">
        <v>1</v>
      </c>
      <c r="E450" s="120" t="b">
        <v>0</v>
      </c>
      <c r="F450" s="120" t="b">
        <v>1</v>
      </c>
      <c r="G450" s="120" t="b">
        <v>0</v>
      </c>
      <c r="H450" s="120" t="b">
        <v>0</v>
      </c>
      <c r="I450" s="120" t="b">
        <v>0</v>
      </c>
      <c r="J450" s="120" t="b">
        <v>0</v>
      </c>
      <c r="K450" s="120" t="b">
        <v>0</v>
      </c>
      <c r="L450" s="120" t="b">
        <v>0</v>
      </c>
      <c r="M450" s="120" t="b">
        <v>1</v>
      </c>
      <c r="N450" s="120" t="s">
        <v>2857</v>
      </c>
      <c r="O450" s="120" t="s">
        <v>198</v>
      </c>
      <c r="P450" s="120" t="s">
        <v>1918</v>
      </c>
      <c r="Q450" s="120" t="s">
        <v>312</v>
      </c>
      <c r="R450" s="120" t="s">
        <v>1215</v>
      </c>
      <c r="S450" s="120" t="s">
        <v>291</v>
      </c>
      <c r="T450" s="120" t="s">
        <v>1216</v>
      </c>
      <c r="U450" s="120" t="s">
        <v>408</v>
      </c>
      <c r="V450" s="120" t="s">
        <v>1217</v>
      </c>
      <c r="W450" s="120" t="s">
        <v>441</v>
      </c>
      <c r="X450" s="120" t="s">
        <v>1220</v>
      </c>
      <c r="Y450" s="120" t="s">
        <v>473</v>
      </c>
      <c r="Z450" s="120" t="s">
        <v>1222</v>
      </c>
      <c r="AA450" s="120" t="s">
        <v>486</v>
      </c>
      <c r="AB450" s="120" t="s">
        <v>1221</v>
      </c>
      <c r="AC450" s="120" t="s">
        <v>476</v>
      </c>
      <c r="AD450" s="120" t="s">
        <v>1219</v>
      </c>
      <c r="AE450" s="120" t="s">
        <v>282</v>
      </c>
      <c r="AF450" s="120" t="s">
        <v>1214</v>
      </c>
      <c r="AG450" s="120" t="s">
        <v>199</v>
      </c>
      <c r="AH450" s="120" t="s">
        <v>1213</v>
      </c>
    </row>
    <row r="451" spans="1:34" x14ac:dyDescent="0.4">
      <c r="A451" s="120" t="s">
        <v>484</v>
      </c>
      <c r="B451" s="120" t="s">
        <v>852</v>
      </c>
      <c r="C451" s="120">
        <v>240731</v>
      </c>
      <c r="D451" s="120" t="b">
        <v>1</v>
      </c>
      <c r="E451" s="120" t="b">
        <v>1</v>
      </c>
      <c r="F451" s="120" t="b">
        <v>0</v>
      </c>
      <c r="G451" s="120" t="b">
        <v>0</v>
      </c>
      <c r="H451" s="120" t="b">
        <v>0</v>
      </c>
      <c r="I451" s="120" t="b">
        <v>0</v>
      </c>
      <c r="J451" s="120" t="b">
        <v>0</v>
      </c>
      <c r="K451" s="120" t="b">
        <v>0</v>
      </c>
      <c r="L451" s="120" t="b">
        <v>0</v>
      </c>
      <c r="M451" s="120" t="b">
        <v>0</v>
      </c>
      <c r="N451" s="120" t="s">
        <v>2858</v>
      </c>
      <c r="O451" s="120" t="s">
        <v>2859</v>
      </c>
      <c r="P451" s="120" t="s">
        <v>2860</v>
      </c>
    </row>
    <row r="452" spans="1:34" x14ac:dyDescent="0.4">
      <c r="A452" s="120" t="s">
        <v>2861</v>
      </c>
      <c r="B452" s="120" t="s">
        <v>900</v>
      </c>
      <c r="C452" s="120">
        <v>240470</v>
      </c>
      <c r="D452" s="120" t="b">
        <v>1</v>
      </c>
      <c r="E452" s="120" t="b">
        <v>1</v>
      </c>
      <c r="F452" s="120" t="b">
        <v>0</v>
      </c>
      <c r="G452" s="120" t="b">
        <v>0</v>
      </c>
      <c r="H452" s="120" t="b">
        <v>0</v>
      </c>
      <c r="I452" s="120" t="b">
        <v>0</v>
      </c>
      <c r="J452" s="120" t="b">
        <v>0</v>
      </c>
      <c r="K452" s="120" t="b">
        <v>0</v>
      </c>
      <c r="L452" s="120" t="b">
        <v>0</v>
      </c>
      <c r="M452" s="120" t="b">
        <v>0</v>
      </c>
    </row>
    <row r="453" spans="1:34" x14ac:dyDescent="0.4">
      <c r="A453" s="120" t="s">
        <v>402</v>
      </c>
      <c r="B453" s="120" t="s">
        <v>852</v>
      </c>
      <c r="C453" s="120">
        <v>239257</v>
      </c>
      <c r="D453" s="120" t="b">
        <v>1</v>
      </c>
      <c r="E453" s="120" t="b">
        <v>0</v>
      </c>
      <c r="F453" s="120" t="b">
        <v>0</v>
      </c>
      <c r="G453" s="120" t="b">
        <v>0</v>
      </c>
      <c r="H453" s="120" t="b">
        <v>0</v>
      </c>
      <c r="I453" s="120" t="b">
        <v>0</v>
      </c>
      <c r="J453" s="120" t="b">
        <v>0</v>
      </c>
      <c r="K453" s="120" t="b">
        <v>1</v>
      </c>
      <c r="L453" s="120" t="b">
        <v>0</v>
      </c>
      <c r="M453" s="120" t="b">
        <v>0</v>
      </c>
      <c r="N453" s="120" t="s">
        <v>2862</v>
      </c>
      <c r="O453" s="120" t="s">
        <v>2863</v>
      </c>
      <c r="P453" s="120" t="s">
        <v>2864</v>
      </c>
      <c r="Q453" s="120" t="s">
        <v>2865</v>
      </c>
      <c r="R453" s="120" t="s">
        <v>2866</v>
      </c>
    </row>
    <row r="454" spans="1:34" x14ac:dyDescent="0.4">
      <c r="A454" s="120" t="s">
        <v>2867</v>
      </c>
      <c r="B454" s="120" t="s">
        <v>1784</v>
      </c>
      <c r="C454" s="120">
        <v>239686</v>
      </c>
      <c r="D454" s="120" t="b">
        <v>1</v>
      </c>
      <c r="E454" s="120" t="b">
        <v>0</v>
      </c>
      <c r="F454" s="120" t="b">
        <v>0</v>
      </c>
      <c r="G454" s="120" t="b">
        <v>0</v>
      </c>
      <c r="H454" s="120" t="b">
        <v>0</v>
      </c>
      <c r="I454" s="120" t="b">
        <v>0</v>
      </c>
      <c r="J454" s="120" t="b">
        <v>0</v>
      </c>
      <c r="K454" s="120" t="b">
        <v>0</v>
      </c>
      <c r="L454" s="120" t="b">
        <v>0</v>
      </c>
      <c r="M454" s="120" t="b">
        <v>1</v>
      </c>
    </row>
    <row r="455" spans="1:34" x14ac:dyDescent="0.4">
      <c r="A455" s="120" t="s">
        <v>2868</v>
      </c>
      <c r="B455" s="120" t="s">
        <v>963</v>
      </c>
      <c r="C455" s="120">
        <v>240272</v>
      </c>
      <c r="D455" s="120" t="b">
        <v>0</v>
      </c>
      <c r="E455" s="120" t="b">
        <v>1</v>
      </c>
      <c r="F455" s="120" t="b">
        <v>0</v>
      </c>
      <c r="G455" s="120" t="b">
        <v>0</v>
      </c>
      <c r="H455" s="120" t="b">
        <v>0</v>
      </c>
      <c r="I455" s="120" t="b">
        <v>0</v>
      </c>
      <c r="J455" s="120" t="b">
        <v>0</v>
      </c>
      <c r="K455" s="120" t="b">
        <v>1</v>
      </c>
      <c r="L455" s="120" t="b">
        <v>0</v>
      </c>
      <c r="M455" s="120" t="b">
        <v>1</v>
      </c>
      <c r="N455" s="120" t="s">
        <v>842</v>
      </c>
      <c r="O455" s="120" t="s">
        <v>2869</v>
      </c>
      <c r="P455" s="120" t="s">
        <v>2870</v>
      </c>
    </row>
    <row r="456" spans="1:34" x14ac:dyDescent="0.4">
      <c r="A456" s="120" t="s">
        <v>501</v>
      </c>
      <c r="B456" s="120" t="s">
        <v>935</v>
      </c>
      <c r="C456" s="120">
        <v>238723</v>
      </c>
      <c r="D456" s="120" t="b">
        <v>0</v>
      </c>
      <c r="E456" s="120" t="b">
        <v>1</v>
      </c>
      <c r="F456" s="120" t="b">
        <v>0</v>
      </c>
      <c r="G456" s="120" t="b">
        <v>1</v>
      </c>
      <c r="H456" s="120" t="b">
        <v>0</v>
      </c>
      <c r="I456" s="120" t="b">
        <v>0</v>
      </c>
      <c r="J456" s="120" t="b">
        <v>1</v>
      </c>
      <c r="K456" s="120" t="b">
        <v>0</v>
      </c>
      <c r="L456" s="120" t="b">
        <v>0</v>
      </c>
      <c r="M456" s="120" t="b">
        <v>1</v>
      </c>
      <c r="N456" s="120" t="s">
        <v>2871</v>
      </c>
      <c r="O456" s="120" t="s">
        <v>1998</v>
      </c>
      <c r="P456" s="120" t="s">
        <v>1999</v>
      </c>
      <c r="Q456" s="120" t="s">
        <v>1996</v>
      </c>
      <c r="R456" s="120" t="s">
        <v>1997</v>
      </c>
      <c r="S456" s="120" t="s">
        <v>587</v>
      </c>
      <c r="T456" s="120" t="s">
        <v>2528</v>
      </c>
      <c r="U456" s="120" t="s">
        <v>1990</v>
      </c>
      <c r="V456" s="120" t="s">
        <v>1991</v>
      </c>
      <c r="W456" s="120" t="s">
        <v>369</v>
      </c>
      <c r="X456" s="120" t="s">
        <v>1992</v>
      </c>
      <c r="Y456" s="120" t="s">
        <v>1994</v>
      </c>
      <c r="Z456" s="120" t="s">
        <v>1995</v>
      </c>
      <c r="AA456" s="120" t="s">
        <v>368</v>
      </c>
      <c r="AB456" s="120" t="s">
        <v>2532</v>
      </c>
      <c r="AC456" s="120" t="s">
        <v>497</v>
      </c>
      <c r="AD456" s="120" t="s">
        <v>2002</v>
      </c>
      <c r="AE456" s="120" t="s">
        <v>446</v>
      </c>
      <c r="AF456" s="120" t="s">
        <v>1372</v>
      </c>
      <c r="AG456" s="120" t="s">
        <v>409</v>
      </c>
      <c r="AH456" s="120" t="s">
        <v>1993</v>
      </c>
    </row>
    <row r="457" spans="1:34" x14ac:dyDescent="0.4">
      <c r="A457" s="120" t="s">
        <v>300</v>
      </c>
      <c r="B457" s="120" t="s">
        <v>900</v>
      </c>
      <c r="C457" s="120">
        <v>238563</v>
      </c>
      <c r="D457" s="120" t="b">
        <v>1</v>
      </c>
      <c r="E457" s="120" t="b">
        <v>1</v>
      </c>
      <c r="F457" s="120" t="b">
        <v>0</v>
      </c>
      <c r="G457" s="120" t="b">
        <v>0</v>
      </c>
      <c r="H457" s="120" t="b">
        <v>0</v>
      </c>
      <c r="I457" s="120" t="b">
        <v>0</v>
      </c>
      <c r="J457" s="120" t="b">
        <v>0</v>
      </c>
      <c r="K457" s="120" t="b">
        <v>0</v>
      </c>
      <c r="L457" s="120" t="b">
        <v>0</v>
      </c>
      <c r="M457" s="120" t="b">
        <v>0</v>
      </c>
      <c r="N457" s="120" t="s">
        <v>299</v>
      </c>
      <c r="O457" s="120" t="s">
        <v>299</v>
      </c>
      <c r="P457" s="120" t="s">
        <v>2872</v>
      </c>
    </row>
    <row r="458" spans="1:34" x14ac:dyDescent="0.4">
      <c r="A458" s="120" t="s">
        <v>533</v>
      </c>
      <c r="B458" s="120" t="s">
        <v>852</v>
      </c>
      <c r="C458" s="120">
        <v>238561</v>
      </c>
      <c r="D458" s="120" t="b">
        <v>1</v>
      </c>
      <c r="E458" s="120" t="b">
        <v>1</v>
      </c>
      <c r="F458" s="120" t="b">
        <v>0</v>
      </c>
      <c r="G458" s="120" t="b">
        <v>0</v>
      </c>
      <c r="H458" s="120" t="b">
        <v>0</v>
      </c>
      <c r="I458" s="120" t="b">
        <v>0</v>
      </c>
      <c r="J458" s="120" t="b">
        <v>0</v>
      </c>
      <c r="K458" s="120" t="b">
        <v>1</v>
      </c>
      <c r="L458" s="120" t="b">
        <v>0</v>
      </c>
      <c r="M458" s="120" t="b">
        <v>0</v>
      </c>
      <c r="N458" s="120" t="s">
        <v>2873</v>
      </c>
      <c r="O458" s="120" t="s">
        <v>2874</v>
      </c>
      <c r="P458" s="120" t="s">
        <v>2875</v>
      </c>
      <c r="Q458" s="120" t="s">
        <v>532</v>
      </c>
      <c r="R458" s="120" t="s">
        <v>2876</v>
      </c>
      <c r="S458" s="120" t="s">
        <v>2877</v>
      </c>
      <c r="T458" s="120" t="s">
        <v>2878</v>
      </c>
    </row>
    <row r="459" spans="1:34" x14ac:dyDescent="0.4">
      <c r="A459" s="120" t="s">
        <v>2431</v>
      </c>
      <c r="B459" s="120" t="s">
        <v>935</v>
      </c>
      <c r="C459" s="120">
        <v>237376</v>
      </c>
      <c r="D459" s="120" t="b">
        <v>1</v>
      </c>
      <c r="E459" s="120" t="b">
        <v>1</v>
      </c>
      <c r="F459" s="120" t="b">
        <v>0</v>
      </c>
      <c r="G459" s="120" t="b">
        <v>0</v>
      </c>
      <c r="H459" s="120" t="b">
        <v>0</v>
      </c>
      <c r="I459" s="120" t="b">
        <v>0</v>
      </c>
      <c r="J459" s="120" t="b">
        <v>1</v>
      </c>
      <c r="K459" s="120" t="b">
        <v>0</v>
      </c>
      <c r="L459" s="120" t="b">
        <v>0</v>
      </c>
      <c r="M459" s="120" t="b">
        <v>0</v>
      </c>
    </row>
    <row r="460" spans="1:34" x14ac:dyDescent="0.4">
      <c r="A460" s="120" t="s">
        <v>2879</v>
      </c>
      <c r="B460" s="120" t="s">
        <v>1334</v>
      </c>
      <c r="C460" s="120">
        <v>236311</v>
      </c>
      <c r="D460" s="120" t="b">
        <v>1</v>
      </c>
      <c r="E460" s="120" t="b">
        <v>1</v>
      </c>
      <c r="F460" s="120" t="b">
        <v>0</v>
      </c>
      <c r="G460" s="120" t="b">
        <v>0</v>
      </c>
      <c r="H460" s="120" t="b">
        <v>0</v>
      </c>
      <c r="I460" s="120" t="b">
        <v>0</v>
      </c>
      <c r="J460" s="120" t="b">
        <v>0</v>
      </c>
      <c r="K460" s="120" t="b">
        <v>1</v>
      </c>
      <c r="L460" s="120" t="b">
        <v>0</v>
      </c>
      <c r="M460" s="120" t="b">
        <v>1</v>
      </c>
      <c r="N460" s="120" t="s">
        <v>2880</v>
      </c>
      <c r="O460" s="120" t="s">
        <v>2881</v>
      </c>
      <c r="P460" s="120" t="s">
        <v>2882</v>
      </c>
      <c r="Q460" s="120" t="s">
        <v>2883</v>
      </c>
      <c r="R460" s="120" t="s">
        <v>2884</v>
      </c>
      <c r="S460" s="120" t="s">
        <v>2885</v>
      </c>
      <c r="T460" s="120" t="s">
        <v>2886</v>
      </c>
      <c r="U460" s="120" t="s">
        <v>2887</v>
      </c>
      <c r="V460" s="120" t="s">
        <v>2888</v>
      </c>
      <c r="W460" s="120" t="s">
        <v>2889</v>
      </c>
      <c r="X460" s="120" t="s">
        <v>2890</v>
      </c>
    </row>
    <row r="461" spans="1:34" x14ac:dyDescent="0.4">
      <c r="A461" s="120" t="s">
        <v>330</v>
      </c>
      <c r="B461" s="120" t="s">
        <v>935</v>
      </c>
      <c r="C461" s="120">
        <v>235950</v>
      </c>
      <c r="D461" s="120" t="b">
        <v>1</v>
      </c>
      <c r="E461" s="120" t="b">
        <v>0</v>
      </c>
      <c r="F461" s="120" t="b">
        <v>1</v>
      </c>
      <c r="G461" s="120" t="b">
        <v>0</v>
      </c>
      <c r="H461" s="120" t="b">
        <v>0</v>
      </c>
      <c r="I461" s="120" t="b">
        <v>0</v>
      </c>
      <c r="J461" s="120" t="b">
        <v>0</v>
      </c>
      <c r="K461" s="120" t="b">
        <v>0</v>
      </c>
      <c r="L461" s="120" t="b">
        <v>0</v>
      </c>
      <c r="M461" s="120" t="b">
        <v>1</v>
      </c>
      <c r="N461" s="120" t="s">
        <v>842</v>
      </c>
      <c r="O461" s="120" t="s">
        <v>187</v>
      </c>
      <c r="P461" s="120" t="s">
        <v>1363</v>
      </c>
      <c r="Q461" s="120" t="s">
        <v>329</v>
      </c>
      <c r="R461" s="120" t="s">
        <v>1597</v>
      </c>
      <c r="S461" s="120" t="s">
        <v>247</v>
      </c>
      <c r="T461" s="120" t="s">
        <v>1628</v>
      </c>
      <c r="U461" s="120" t="s">
        <v>250</v>
      </c>
      <c r="V461" s="120" t="s">
        <v>1076</v>
      </c>
      <c r="W461" s="120" t="s">
        <v>427</v>
      </c>
      <c r="X461" s="120" t="s">
        <v>1079</v>
      </c>
      <c r="Y461" s="120" t="s">
        <v>288</v>
      </c>
      <c r="Z461" s="120" t="s">
        <v>1082</v>
      </c>
      <c r="AA461" s="120" t="s">
        <v>461</v>
      </c>
      <c r="AB461" s="120" t="s">
        <v>1364</v>
      </c>
      <c r="AC461" s="120" t="s">
        <v>309</v>
      </c>
      <c r="AD461" s="120" t="s">
        <v>1077</v>
      </c>
    </row>
    <row r="462" spans="1:34" x14ac:dyDescent="0.4">
      <c r="A462" s="120" t="s">
        <v>344</v>
      </c>
      <c r="B462" s="120" t="s">
        <v>852</v>
      </c>
      <c r="C462" s="120">
        <v>234968</v>
      </c>
      <c r="D462" s="120" t="b">
        <v>0</v>
      </c>
      <c r="E462" s="120" t="b">
        <v>0</v>
      </c>
      <c r="F462" s="120" t="b">
        <v>0</v>
      </c>
      <c r="G462" s="120" t="b">
        <v>0</v>
      </c>
      <c r="H462" s="120" t="b">
        <v>0</v>
      </c>
      <c r="I462" s="120" t="b">
        <v>0</v>
      </c>
      <c r="J462" s="120" t="b">
        <v>0</v>
      </c>
      <c r="K462" s="120" t="b">
        <v>0</v>
      </c>
      <c r="L462" s="120" t="b">
        <v>0</v>
      </c>
      <c r="M462" s="120" t="b">
        <v>0</v>
      </c>
      <c r="N462" s="120" t="s">
        <v>2891</v>
      </c>
      <c r="O462" s="120" t="s">
        <v>234</v>
      </c>
      <c r="P462" s="120" t="s">
        <v>1552</v>
      </c>
      <c r="Q462" s="120" t="s">
        <v>233</v>
      </c>
      <c r="R462" s="120" t="s">
        <v>2114</v>
      </c>
    </row>
    <row r="463" spans="1:34" x14ac:dyDescent="0.4">
      <c r="A463" s="120" t="s">
        <v>2892</v>
      </c>
      <c r="B463" s="120" t="s">
        <v>1334</v>
      </c>
      <c r="C463" s="120">
        <v>233873</v>
      </c>
      <c r="D463" s="120" t="b">
        <v>1</v>
      </c>
      <c r="E463" s="120" t="b">
        <v>1</v>
      </c>
      <c r="F463" s="120" t="b">
        <v>0</v>
      </c>
      <c r="G463" s="120" t="b">
        <v>0</v>
      </c>
      <c r="H463" s="120" t="b">
        <v>0</v>
      </c>
      <c r="I463" s="120" t="b">
        <v>0</v>
      </c>
      <c r="J463" s="120" t="b">
        <v>0</v>
      </c>
      <c r="K463" s="120" t="b">
        <v>0</v>
      </c>
      <c r="L463" s="120" t="b">
        <v>0</v>
      </c>
      <c r="M463" s="120" t="b">
        <v>0</v>
      </c>
    </row>
    <row r="464" spans="1:34" x14ac:dyDescent="0.4">
      <c r="A464" s="120" t="s">
        <v>2893</v>
      </c>
      <c r="B464" s="120" t="s">
        <v>900</v>
      </c>
      <c r="C464" s="120">
        <v>233234</v>
      </c>
      <c r="D464" s="120" t="b">
        <v>1</v>
      </c>
      <c r="E464" s="120" t="b">
        <v>1</v>
      </c>
      <c r="F464" s="120" t="b">
        <v>0</v>
      </c>
      <c r="G464" s="120" t="b">
        <v>0</v>
      </c>
      <c r="H464" s="120" t="b">
        <v>0</v>
      </c>
      <c r="I464" s="120" t="b">
        <v>0</v>
      </c>
      <c r="J464" s="120" t="b">
        <v>0</v>
      </c>
      <c r="K464" s="120" t="b">
        <v>0</v>
      </c>
      <c r="L464" s="120" t="b">
        <v>0</v>
      </c>
      <c r="M464" s="120" t="b">
        <v>1</v>
      </c>
    </row>
    <row r="465" spans="1:34" x14ac:dyDescent="0.4">
      <c r="A465" s="120" t="s">
        <v>2894</v>
      </c>
      <c r="B465" s="120" t="s">
        <v>843</v>
      </c>
      <c r="C465" s="120">
        <v>234120</v>
      </c>
      <c r="D465" s="120" t="b">
        <v>1</v>
      </c>
      <c r="E465" s="120" t="b">
        <v>1</v>
      </c>
      <c r="F465" s="120" t="b">
        <v>0</v>
      </c>
      <c r="G465" s="120" t="b">
        <v>0</v>
      </c>
      <c r="H465" s="120" t="b">
        <v>0</v>
      </c>
      <c r="I465" s="120" t="b">
        <v>0</v>
      </c>
      <c r="J465" s="120" t="b">
        <v>0</v>
      </c>
      <c r="K465" s="120" t="b">
        <v>0</v>
      </c>
      <c r="L465" s="120" t="b">
        <v>0</v>
      </c>
      <c r="M465" s="120" t="b">
        <v>1</v>
      </c>
      <c r="N465" s="120" t="s">
        <v>842</v>
      </c>
      <c r="O465" s="120" t="s">
        <v>2895</v>
      </c>
      <c r="P465" s="120" t="s">
        <v>2896</v>
      </c>
      <c r="Q465" s="120" t="s">
        <v>2897</v>
      </c>
      <c r="R465" s="120" t="s">
        <v>2898</v>
      </c>
    </row>
    <row r="466" spans="1:34" x14ac:dyDescent="0.4">
      <c r="A466" s="120" t="s">
        <v>324</v>
      </c>
      <c r="B466" s="120" t="s">
        <v>935</v>
      </c>
      <c r="C466" s="120">
        <v>232525</v>
      </c>
      <c r="D466" s="120" t="b">
        <v>1</v>
      </c>
      <c r="E466" s="120" t="b">
        <v>0</v>
      </c>
      <c r="F466" s="120" t="b">
        <v>0</v>
      </c>
      <c r="G466" s="120" t="b">
        <v>0</v>
      </c>
      <c r="H466" s="120" t="b">
        <v>0</v>
      </c>
      <c r="I466" s="120" t="b">
        <v>0</v>
      </c>
      <c r="J466" s="120" t="b">
        <v>0</v>
      </c>
      <c r="K466" s="120" t="b">
        <v>0</v>
      </c>
      <c r="L466" s="120" t="b">
        <v>0</v>
      </c>
      <c r="M466" s="120" t="b">
        <v>0</v>
      </c>
      <c r="N466" s="120" t="s">
        <v>1263</v>
      </c>
      <c r="O466" s="120" t="s">
        <v>1264</v>
      </c>
      <c r="P466" s="120" t="s">
        <v>1265</v>
      </c>
      <c r="Q466" s="120" t="s">
        <v>323</v>
      </c>
      <c r="R466" s="120" t="s">
        <v>1287</v>
      </c>
      <c r="S466" s="120" t="s">
        <v>325</v>
      </c>
      <c r="T466" s="120" t="s">
        <v>1267</v>
      </c>
      <c r="U466" s="120" t="s">
        <v>1268</v>
      </c>
      <c r="V466" s="120" t="s">
        <v>1269</v>
      </c>
      <c r="W466" s="120" t="s">
        <v>442</v>
      </c>
      <c r="X466" s="120" t="s">
        <v>1270</v>
      </c>
    </row>
    <row r="467" spans="1:34" x14ac:dyDescent="0.4">
      <c r="A467" s="120" t="s">
        <v>2899</v>
      </c>
      <c r="B467" s="120" t="s">
        <v>963</v>
      </c>
      <c r="C467" s="120">
        <v>232036</v>
      </c>
      <c r="D467" s="120" t="b">
        <v>0</v>
      </c>
      <c r="E467" s="120" t="b">
        <v>0</v>
      </c>
      <c r="F467" s="120" t="b">
        <v>0</v>
      </c>
      <c r="G467" s="120" t="b">
        <v>0</v>
      </c>
      <c r="H467" s="120" t="b">
        <v>0</v>
      </c>
      <c r="I467" s="120" t="b">
        <v>0</v>
      </c>
      <c r="J467" s="120" t="b">
        <v>0</v>
      </c>
      <c r="K467" s="120" t="b">
        <v>1</v>
      </c>
      <c r="L467" s="120" t="b">
        <v>0</v>
      </c>
      <c r="M467" s="120" t="b">
        <v>1</v>
      </c>
      <c r="N467" s="120" t="s">
        <v>842</v>
      </c>
      <c r="O467" s="120" t="s">
        <v>2900</v>
      </c>
      <c r="P467" s="120" t="s">
        <v>2901</v>
      </c>
    </row>
    <row r="468" spans="1:34" x14ac:dyDescent="0.4">
      <c r="A468" s="120" t="s">
        <v>2902</v>
      </c>
      <c r="B468" s="120" t="s">
        <v>852</v>
      </c>
      <c r="C468" s="120">
        <v>233026</v>
      </c>
      <c r="D468" s="120" t="b">
        <v>1</v>
      </c>
      <c r="E468" s="120" t="b">
        <v>1</v>
      </c>
      <c r="F468" s="120" t="b">
        <v>1</v>
      </c>
      <c r="G468" s="120" t="b">
        <v>0</v>
      </c>
      <c r="H468" s="120" t="b">
        <v>0</v>
      </c>
      <c r="I468" s="120" t="b">
        <v>0</v>
      </c>
      <c r="J468" s="120" t="b">
        <v>0</v>
      </c>
      <c r="K468" s="120" t="b">
        <v>0</v>
      </c>
      <c r="L468" s="120" t="b">
        <v>0</v>
      </c>
      <c r="M468" s="120" t="b">
        <v>0</v>
      </c>
      <c r="N468" s="120" t="s">
        <v>2903</v>
      </c>
      <c r="O468" s="120" t="s">
        <v>2904</v>
      </c>
      <c r="P468" s="120" t="s">
        <v>2905</v>
      </c>
      <c r="Q468" s="120" t="s">
        <v>2906</v>
      </c>
      <c r="R468" s="120" t="s">
        <v>2907</v>
      </c>
    </row>
    <row r="469" spans="1:34" x14ac:dyDescent="0.4">
      <c r="A469" s="120" t="s">
        <v>2908</v>
      </c>
      <c r="B469" s="120" t="s">
        <v>924</v>
      </c>
      <c r="C469" s="120">
        <v>231147</v>
      </c>
      <c r="D469" s="120" t="b">
        <v>1</v>
      </c>
      <c r="E469" s="120" t="b">
        <v>1</v>
      </c>
      <c r="F469" s="120" t="b">
        <v>0</v>
      </c>
      <c r="G469" s="120" t="b">
        <v>0</v>
      </c>
      <c r="H469" s="120" t="b">
        <v>1</v>
      </c>
      <c r="I469" s="120" t="b">
        <v>0</v>
      </c>
      <c r="J469" s="120" t="b">
        <v>0</v>
      </c>
      <c r="K469" s="120" t="b">
        <v>1</v>
      </c>
      <c r="L469" s="120" t="b">
        <v>0</v>
      </c>
      <c r="M469" s="120" t="b">
        <v>0</v>
      </c>
    </row>
    <row r="470" spans="1:34" x14ac:dyDescent="0.4">
      <c r="A470" s="120" t="s">
        <v>2909</v>
      </c>
      <c r="B470" s="120" t="s">
        <v>900</v>
      </c>
      <c r="C470" s="120">
        <v>230894</v>
      </c>
      <c r="D470" s="120" t="b">
        <v>1</v>
      </c>
      <c r="E470" s="120" t="b">
        <v>0</v>
      </c>
      <c r="F470" s="120" t="b">
        <v>0</v>
      </c>
      <c r="G470" s="120" t="b">
        <v>0</v>
      </c>
      <c r="H470" s="120" t="b">
        <v>1</v>
      </c>
      <c r="I470" s="120" t="b">
        <v>0</v>
      </c>
      <c r="J470" s="120" t="b">
        <v>0</v>
      </c>
      <c r="K470" s="120" t="b">
        <v>0</v>
      </c>
      <c r="L470" s="120" t="b">
        <v>0</v>
      </c>
      <c r="M470" s="120" t="b">
        <v>1</v>
      </c>
      <c r="N470" s="120" t="s">
        <v>2910</v>
      </c>
      <c r="O470" s="120" t="s">
        <v>2911</v>
      </c>
      <c r="P470" s="120" t="s">
        <v>2912</v>
      </c>
    </row>
    <row r="471" spans="1:34" x14ac:dyDescent="0.4">
      <c r="A471" s="120" t="s">
        <v>532</v>
      </c>
      <c r="B471" s="120" t="s">
        <v>852</v>
      </c>
      <c r="C471" s="120">
        <v>230858</v>
      </c>
      <c r="D471" s="120" t="b">
        <v>1</v>
      </c>
      <c r="E471" s="120" t="b">
        <v>1</v>
      </c>
      <c r="F471" s="120" t="b">
        <v>0</v>
      </c>
      <c r="G471" s="120" t="b">
        <v>0</v>
      </c>
      <c r="H471" s="120" t="b">
        <v>0</v>
      </c>
      <c r="I471" s="120" t="b">
        <v>0</v>
      </c>
      <c r="J471" s="120" t="b">
        <v>0</v>
      </c>
      <c r="K471" s="120" t="b">
        <v>1</v>
      </c>
      <c r="L471" s="120" t="b">
        <v>0</v>
      </c>
      <c r="M471" s="120" t="b">
        <v>0</v>
      </c>
      <c r="N471" s="120" t="s">
        <v>2913</v>
      </c>
      <c r="O471" s="120" t="s">
        <v>533</v>
      </c>
      <c r="P471" s="120" t="s">
        <v>2914</v>
      </c>
      <c r="Q471" s="120" t="s">
        <v>2915</v>
      </c>
      <c r="R471" s="120" t="s">
        <v>2916</v>
      </c>
      <c r="S471" s="120" t="s">
        <v>2917</v>
      </c>
      <c r="T471" s="120" t="s">
        <v>2918</v>
      </c>
      <c r="U471" s="120" t="s">
        <v>243</v>
      </c>
      <c r="V471" s="120" t="s">
        <v>1584</v>
      </c>
      <c r="W471" s="120" t="s">
        <v>2919</v>
      </c>
      <c r="X471" s="120" t="s">
        <v>2920</v>
      </c>
      <c r="Y471" s="120" t="s">
        <v>2921</v>
      </c>
      <c r="Z471" s="120" t="s">
        <v>2922</v>
      </c>
      <c r="AA471" s="120" t="s">
        <v>2923</v>
      </c>
      <c r="AB471" s="120" t="s">
        <v>2924</v>
      </c>
      <c r="AC471" s="120" t="s">
        <v>780</v>
      </c>
      <c r="AD471" s="120" t="s">
        <v>2925</v>
      </c>
    </row>
    <row r="472" spans="1:34" x14ac:dyDescent="0.4">
      <c r="A472" s="120" t="s">
        <v>353</v>
      </c>
      <c r="B472" s="120" t="s">
        <v>852</v>
      </c>
      <c r="C472" s="120">
        <v>230244</v>
      </c>
      <c r="D472" s="120" t="b">
        <v>1</v>
      </c>
      <c r="E472" s="120" t="b">
        <v>0</v>
      </c>
      <c r="F472" s="120" t="b">
        <v>0</v>
      </c>
      <c r="G472" s="120" t="b">
        <v>0</v>
      </c>
      <c r="H472" s="120" t="b">
        <v>0</v>
      </c>
      <c r="I472" s="120" t="b">
        <v>0</v>
      </c>
      <c r="J472" s="120" t="b">
        <v>1</v>
      </c>
      <c r="K472" s="120" t="b">
        <v>0</v>
      </c>
      <c r="L472" s="120" t="b">
        <v>0</v>
      </c>
      <c r="M472" s="120" t="b">
        <v>0</v>
      </c>
      <c r="N472" s="120" t="s">
        <v>842</v>
      </c>
      <c r="O472" s="120" t="s">
        <v>209</v>
      </c>
      <c r="P472" s="120" t="s">
        <v>1295</v>
      </c>
      <c r="Q472" s="120" t="s">
        <v>208</v>
      </c>
      <c r="R472" s="120" t="s">
        <v>1138</v>
      </c>
      <c r="S472" s="120" t="s">
        <v>284</v>
      </c>
      <c r="T472" s="120" t="s">
        <v>1137</v>
      </c>
    </row>
    <row r="473" spans="1:34" x14ac:dyDescent="0.4">
      <c r="A473" s="120" t="s">
        <v>534</v>
      </c>
      <c r="B473" s="120" t="s">
        <v>935</v>
      </c>
      <c r="C473" s="120">
        <v>229965</v>
      </c>
      <c r="D473" s="120" t="b">
        <v>0</v>
      </c>
      <c r="E473" s="120" t="b">
        <v>0</v>
      </c>
      <c r="F473" s="120" t="b">
        <v>1</v>
      </c>
      <c r="G473" s="120" t="b">
        <v>0</v>
      </c>
      <c r="H473" s="120" t="b">
        <v>0</v>
      </c>
      <c r="I473" s="120" t="b">
        <v>0</v>
      </c>
      <c r="J473" s="120" t="b">
        <v>0</v>
      </c>
      <c r="K473" s="120" t="b">
        <v>0</v>
      </c>
      <c r="L473" s="120" t="b">
        <v>0</v>
      </c>
      <c r="M473" s="120" t="b">
        <v>0</v>
      </c>
      <c r="N473" s="120" t="s">
        <v>2926</v>
      </c>
      <c r="O473" s="120" t="s">
        <v>535</v>
      </c>
      <c r="P473" s="120" t="s">
        <v>2927</v>
      </c>
    </row>
    <row r="474" spans="1:34" x14ac:dyDescent="0.4">
      <c r="A474" s="120" t="s">
        <v>2928</v>
      </c>
      <c r="B474" s="120" t="s">
        <v>872</v>
      </c>
      <c r="C474" s="120">
        <v>230373</v>
      </c>
      <c r="D474" s="120" t="b">
        <v>1</v>
      </c>
      <c r="E474" s="120" t="b">
        <v>1</v>
      </c>
      <c r="F474" s="120" t="b">
        <v>1</v>
      </c>
      <c r="G474" s="120" t="b">
        <v>0</v>
      </c>
      <c r="H474" s="120" t="b">
        <v>0</v>
      </c>
      <c r="I474" s="120" t="b">
        <v>0</v>
      </c>
      <c r="J474" s="120" t="b">
        <v>0</v>
      </c>
      <c r="K474" s="120" t="b">
        <v>0</v>
      </c>
      <c r="L474" s="120" t="b">
        <v>0</v>
      </c>
      <c r="M474" s="120" t="b">
        <v>0</v>
      </c>
    </row>
    <row r="475" spans="1:34" x14ac:dyDescent="0.4">
      <c r="A475" s="120" t="s">
        <v>259</v>
      </c>
      <c r="B475" s="120" t="s">
        <v>928</v>
      </c>
      <c r="C475" s="120">
        <v>230006</v>
      </c>
      <c r="D475" s="120" t="b">
        <v>0</v>
      </c>
      <c r="E475" s="120" t="b">
        <v>1</v>
      </c>
      <c r="F475" s="120" t="b">
        <v>1</v>
      </c>
      <c r="G475" s="120" t="b">
        <v>0</v>
      </c>
      <c r="H475" s="120" t="b">
        <v>0</v>
      </c>
      <c r="I475" s="120" t="b">
        <v>0</v>
      </c>
      <c r="J475" s="120" t="b">
        <v>0</v>
      </c>
      <c r="K475" s="120" t="b">
        <v>0</v>
      </c>
      <c r="L475" s="120" t="b">
        <v>0</v>
      </c>
      <c r="M475" s="120" t="b">
        <v>1</v>
      </c>
      <c r="N475" s="120" t="s">
        <v>842</v>
      </c>
      <c r="O475" s="120" t="s">
        <v>258</v>
      </c>
      <c r="P475" s="120" t="s">
        <v>2929</v>
      </c>
      <c r="Q475" s="120" t="s">
        <v>2930</v>
      </c>
      <c r="R475" s="120" t="s">
        <v>2931</v>
      </c>
    </row>
    <row r="476" spans="1:34" x14ac:dyDescent="0.4">
      <c r="A476" s="120" t="s">
        <v>2932</v>
      </c>
      <c r="B476" s="120" t="s">
        <v>963</v>
      </c>
      <c r="C476" s="120">
        <v>230485</v>
      </c>
      <c r="D476" s="120" t="b">
        <v>0</v>
      </c>
      <c r="E476" s="120" t="b">
        <v>1</v>
      </c>
      <c r="F476" s="120" t="b">
        <v>0</v>
      </c>
      <c r="G476" s="120" t="b">
        <v>0</v>
      </c>
      <c r="H476" s="120" t="b">
        <v>1</v>
      </c>
      <c r="I476" s="120" t="b">
        <v>0</v>
      </c>
      <c r="J476" s="120" t="b">
        <v>0</v>
      </c>
      <c r="K476" s="120" t="b">
        <v>0</v>
      </c>
      <c r="L476" s="120" t="b">
        <v>0</v>
      </c>
      <c r="M476" s="120" t="b">
        <v>1</v>
      </c>
      <c r="N476" s="120" t="s">
        <v>2933</v>
      </c>
      <c r="O476" s="120" t="s">
        <v>2934</v>
      </c>
      <c r="P476" s="120" t="s">
        <v>2935</v>
      </c>
      <c r="Q476" s="120" t="s">
        <v>2936</v>
      </c>
      <c r="R476" s="120" t="s">
        <v>2937</v>
      </c>
      <c r="S476" s="120" t="s">
        <v>2938</v>
      </c>
      <c r="T476" s="120" t="s">
        <v>2939</v>
      </c>
      <c r="U476" s="120" t="s">
        <v>2940</v>
      </c>
      <c r="V476" s="120" t="s">
        <v>2941</v>
      </c>
      <c r="W476" s="120" t="s">
        <v>2942</v>
      </c>
      <c r="X476" s="120" t="s">
        <v>2943</v>
      </c>
      <c r="Y476" s="120" t="s">
        <v>2944</v>
      </c>
      <c r="Z476" s="120" t="s">
        <v>2945</v>
      </c>
      <c r="AA476" s="120" t="s">
        <v>2946</v>
      </c>
      <c r="AB476" s="120" t="s">
        <v>2947</v>
      </c>
      <c r="AC476" s="120" t="s">
        <v>2948</v>
      </c>
      <c r="AD476" s="120" t="s">
        <v>2949</v>
      </c>
      <c r="AE476" s="120" t="s">
        <v>2950</v>
      </c>
      <c r="AF476" s="120" t="s">
        <v>2951</v>
      </c>
      <c r="AG476" s="120" t="s">
        <v>2952</v>
      </c>
      <c r="AH476" s="120" t="s">
        <v>2953</v>
      </c>
    </row>
    <row r="477" spans="1:34" x14ac:dyDescent="0.4">
      <c r="A477" s="120" t="s">
        <v>2954</v>
      </c>
      <c r="B477" s="120" t="s">
        <v>928</v>
      </c>
      <c r="C477" s="120">
        <v>228874</v>
      </c>
      <c r="D477" s="120" t="b">
        <v>1</v>
      </c>
      <c r="E477" s="120" t="b">
        <v>1</v>
      </c>
      <c r="F477" s="120" t="b">
        <v>0</v>
      </c>
      <c r="G477" s="120" t="b">
        <v>0</v>
      </c>
      <c r="H477" s="120" t="b">
        <v>0</v>
      </c>
      <c r="I477" s="120" t="b">
        <v>0</v>
      </c>
      <c r="J477" s="120" t="b">
        <v>0</v>
      </c>
      <c r="K477" s="120" t="b">
        <v>0</v>
      </c>
      <c r="L477" s="120" t="b">
        <v>0</v>
      </c>
      <c r="M477" s="120" t="b">
        <v>1</v>
      </c>
      <c r="N477" s="120" t="s">
        <v>2955</v>
      </c>
      <c r="O477" s="120" t="s">
        <v>2956</v>
      </c>
      <c r="P477" s="120" t="s">
        <v>2957</v>
      </c>
      <c r="Q477" s="120" t="s">
        <v>2958</v>
      </c>
      <c r="R477" s="120" t="s">
        <v>2959</v>
      </c>
      <c r="S477" s="120" t="s">
        <v>2960</v>
      </c>
      <c r="T477" s="120" t="s">
        <v>2961</v>
      </c>
      <c r="U477" s="120" t="s">
        <v>2962</v>
      </c>
      <c r="V477" s="120" t="s">
        <v>2963</v>
      </c>
      <c r="W477" s="120" t="s">
        <v>2964</v>
      </c>
      <c r="X477" s="120" t="s">
        <v>2965</v>
      </c>
      <c r="Y477" s="120" t="s">
        <v>2966</v>
      </c>
      <c r="Z477" s="120" t="s">
        <v>2967</v>
      </c>
    </row>
    <row r="478" spans="1:34" x14ac:dyDescent="0.4">
      <c r="A478" s="120" t="s">
        <v>2968</v>
      </c>
      <c r="B478" s="120" t="s">
        <v>900</v>
      </c>
      <c r="C478" s="120">
        <v>228823</v>
      </c>
      <c r="D478" s="120" t="b">
        <v>1</v>
      </c>
      <c r="E478" s="120" t="b">
        <v>1</v>
      </c>
      <c r="F478" s="120" t="b">
        <v>0</v>
      </c>
      <c r="G478" s="120" t="b">
        <v>0</v>
      </c>
      <c r="H478" s="120" t="b">
        <v>1</v>
      </c>
      <c r="I478" s="120" t="b">
        <v>0</v>
      </c>
      <c r="J478" s="120" t="b">
        <v>0</v>
      </c>
      <c r="K478" s="120" t="b">
        <v>0</v>
      </c>
      <c r="L478" s="120" t="b">
        <v>0</v>
      </c>
      <c r="M478" s="120" t="b">
        <v>0</v>
      </c>
    </row>
    <row r="479" spans="1:34" x14ac:dyDescent="0.4">
      <c r="A479" s="120" t="s">
        <v>2969</v>
      </c>
      <c r="B479" s="120" t="s">
        <v>1446</v>
      </c>
      <c r="C479" s="120">
        <v>228282</v>
      </c>
      <c r="D479" s="120" t="b">
        <v>1</v>
      </c>
      <c r="E479" s="120" t="b">
        <v>1</v>
      </c>
      <c r="F479" s="120" t="b">
        <v>1</v>
      </c>
      <c r="G479" s="120" t="b">
        <v>0</v>
      </c>
      <c r="H479" s="120" t="b">
        <v>0</v>
      </c>
      <c r="I479" s="120" t="b">
        <v>0</v>
      </c>
      <c r="J479" s="120" t="b">
        <v>0</v>
      </c>
      <c r="K479" s="120" t="b">
        <v>0</v>
      </c>
      <c r="L479" s="120" t="b">
        <v>0</v>
      </c>
      <c r="M479" s="120" t="b">
        <v>0</v>
      </c>
      <c r="N479" s="120" t="s">
        <v>2970</v>
      </c>
      <c r="O479" s="120" t="s">
        <v>2971</v>
      </c>
      <c r="P479" s="120" t="s">
        <v>2972</v>
      </c>
      <c r="Q479" s="120" t="s">
        <v>2973</v>
      </c>
      <c r="R479" s="120" t="s">
        <v>2974</v>
      </c>
    </row>
    <row r="480" spans="1:34" x14ac:dyDescent="0.4">
      <c r="A480" s="120" t="s">
        <v>2975</v>
      </c>
      <c r="B480" s="120" t="s">
        <v>919</v>
      </c>
      <c r="C480" s="120">
        <v>226804</v>
      </c>
      <c r="D480" s="120" t="b">
        <v>1</v>
      </c>
      <c r="E480" s="120" t="b">
        <v>1</v>
      </c>
      <c r="F480" s="120" t="b">
        <v>0</v>
      </c>
      <c r="G480" s="120" t="b">
        <v>0</v>
      </c>
      <c r="H480" s="120" t="b">
        <v>0</v>
      </c>
      <c r="I480" s="120" t="b">
        <v>0</v>
      </c>
      <c r="J480" s="120" t="b">
        <v>0</v>
      </c>
      <c r="K480" s="120" t="b">
        <v>0</v>
      </c>
      <c r="L480" s="120" t="b">
        <v>0</v>
      </c>
      <c r="M480" s="120" t="b">
        <v>1</v>
      </c>
      <c r="N480" s="120" t="s">
        <v>842</v>
      </c>
      <c r="O480" s="120" t="s">
        <v>2976</v>
      </c>
      <c r="P480" s="120" t="s">
        <v>2977</v>
      </c>
    </row>
    <row r="481" spans="1:34" x14ac:dyDescent="0.4">
      <c r="A481" s="120" t="s">
        <v>2978</v>
      </c>
      <c r="B481" s="120" t="s">
        <v>935</v>
      </c>
      <c r="C481" s="120">
        <v>226458</v>
      </c>
      <c r="D481" s="120" t="b">
        <v>1</v>
      </c>
      <c r="E481" s="120" t="b">
        <v>1</v>
      </c>
      <c r="F481" s="120" t="b">
        <v>0</v>
      </c>
      <c r="G481" s="120" t="b">
        <v>0</v>
      </c>
      <c r="H481" s="120" t="b">
        <v>0</v>
      </c>
      <c r="I481" s="120" t="b">
        <v>0</v>
      </c>
      <c r="J481" s="120" t="b">
        <v>1</v>
      </c>
      <c r="K481" s="120" t="b">
        <v>0</v>
      </c>
      <c r="L481" s="120" t="b">
        <v>0</v>
      </c>
      <c r="M481" s="120" t="b">
        <v>1</v>
      </c>
      <c r="N481" s="120" t="s">
        <v>842</v>
      </c>
      <c r="O481" s="120" t="s">
        <v>2979</v>
      </c>
      <c r="P481" s="120" t="s">
        <v>2980</v>
      </c>
      <c r="Q481" s="120" t="s">
        <v>2981</v>
      </c>
      <c r="R481" s="120" t="s">
        <v>2982</v>
      </c>
      <c r="S481" s="120" t="s">
        <v>2983</v>
      </c>
      <c r="T481" s="120" t="s">
        <v>2984</v>
      </c>
      <c r="U481" s="120" t="s">
        <v>2985</v>
      </c>
      <c r="V481" s="120" t="s">
        <v>2986</v>
      </c>
    </row>
    <row r="482" spans="1:34" x14ac:dyDescent="0.4">
      <c r="A482" s="120" t="s">
        <v>2987</v>
      </c>
      <c r="B482" s="120" t="s">
        <v>900</v>
      </c>
      <c r="C482" s="120">
        <v>224644</v>
      </c>
      <c r="D482" s="120" t="b">
        <v>1</v>
      </c>
      <c r="E482" s="120" t="b">
        <v>1</v>
      </c>
      <c r="F482" s="120" t="b">
        <v>0</v>
      </c>
      <c r="G482" s="120" t="b">
        <v>0</v>
      </c>
      <c r="H482" s="120" t="b">
        <v>0</v>
      </c>
      <c r="I482" s="120" t="b">
        <v>0</v>
      </c>
      <c r="J482" s="120" t="b">
        <v>0</v>
      </c>
      <c r="K482" s="120" t="b">
        <v>0</v>
      </c>
      <c r="L482" s="120" t="b">
        <v>0</v>
      </c>
      <c r="M482" s="120" t="b">
        <v>0</v>
      </c>
    </row>
    <row r="483" spans="1:34" x14ac:dyDescent="0.4">
      <c r="A483" s="120" t="s">
        <v>2988</v>
      </c>
      <c r="B483" s="120" t="s">
        <v>919</v>
      </c>
      <c r="C483" s="120">
        <v>225407</v>
      </c>
      <c r="D483" s="120" t="b">
        <v>0</v>
      </c>
      <c r="E483" s="120" t="b">
        <v>0</v>
      </c>
      <c r="F483" s="120" t="b">
        <v>0</v>
      </c>
      <c r="G483" s="120" t="b">
        <v>0</v>
      </c>
      <c r="H483" s="120" t="b">
        <v>0</v>
      </c>
      <c r="I483" s="120" t="b">
        <v>0</v>
      </c>
      <c r="J483" s="120" t="b">
        <v>0</v>
      </c>
      <c r="K483" s="120" t="b">
        <v>0</v>
      </c>
      <c r="L483" s="120" t="b">
        <v>0</v>
      </c>
      <c r="M483" s="120" t="b">
        <v>0</v>
      </c>
    </row>
    <row r="484" spans="1:34" x14ac:dyDescent="0.4">
      <c r="A484" s="120" t="s">
        <v>536</v>
      </c>
      <c r="B484" s="120" t="s">
        <v>935</v>
      </c>
      <c r="C484" s="120">
        <v>224047</v>
      </c>
      <c r="D484" s="120" t="b">
        <v>1</v>
      </c>
      <c r="E484" s="120" t="b">
        <v>1</v>
      </c>
      <c r="F484" s="120" t="b">
        <v>0</v>
      </c>
      <c r="G484" s="120" t="b">
        <v>0</v>
      </c>
      <c r="H484" s="120" t="b">
        <v>0</v>
      </c>
      <c r="I484" s="120" t="b">
        <v>0</v>
      </c>
      <c r="J484" s="120" t="b">
        <v>0</v>
      </c>
      <c r="K484" s="120" t="b">
        <v>0</v>
      </c>
      <c r="L484" s="120" t="b">
        <v>0</v>
      </c>
      <c r="M484" s="120" t="b">
        <v>0</v>
      </c>
      <c r="N484" s="120" t="s">
        <v>1179</v>
      </c>
      <c r="O484" s="120" t="s">
        <v>537</v>
      </c>
      <c r="P484" s="120" t="s">
        <v>2989</v>
      </c>
      <c r="Q484" s="120" t="s">
        <v>547</v>
      </c>
      <c r="R484" s="120" t="s">
        <v>2990</v>
      </c>
      <c r="S484" s="120" t="s">
        <v>548</v>
      </c>
      <c r="T484" s="120" t="s">
        <v>2991</v>
      </c>
      <c r="U484" s="120" t="s">
        <v>500</v>
      </c>
      <c r="V484" s="120" t="s">
        <v>1243</v>
      </c>
      <c r="W484" s="120" t="s">
        <v>677</v>
      </c>
      <c r="X484" s="120" t="s">
        <v>2992</v>
      </c>
      <c r="Y484" s="120" t="s">
        <v>499</v>
      </c>
      <c r="Z484" s="120" t="s">
        <v>2051</v>
      </c>
      <c r="AA484" s="120" t="s">
        <v>245</v>
      </c>
      <c r="AB484" s="120" t="s">
        <v>1589</v>
      </c>
      <c r="AC484" s="120" t="s">
        <v>2993</v>
      </c>
      <c r="AD484" s="120" t="s">
        <v>2994</v>
      </c>
      <c r="AE484" s="120" t="s">
        <v>2083</v>
      </c>
      <c r="AF484" s="120" t="s">
        <v>2084</v>
      </c>
      <c r="AG484" s="120" t="s">
        <v>592</v>
      </c>
      <c r="AH484" s="120" t="s">
        <v>2995</v>
      </c>
    </row>
    <row r="485" spans="1:34" x14ac:dyDescent="0.4">
      <c r="A485" s="120" t="s">
        <v>2996</v>
      </c>
      <c r="B485" s="120" t="s">
        <v>900</v>
      </c>
      <c r="C485" s="120">
        <v>223631</v>
      </c>
      <c r="D485" s="120" t="b">
        <v>1</v>
      </c>
      <c r="E485" s="120" t="b">
        <v>1</v>
      </c>
      <c r="F485" s="120" t="b">
        <v>1</v>
      </c>
      <c r="G485" s="120" t="b">
        <v>0</v>
      </c>
      <c r="H485" s="120" t="b">
        <v>1</v>
      </c>
      <c r="I485" s="120" t="b">
        <v>0</v>
      </c>
      <c r="J485" s="120" t="b">
        <v>0</v>
      </c>
      <c r="K485" s="120" t="b">
        <v>0</v>
      </c>
      <c r="L485" s="120" t="b">
        <v>0</v>
      </c>
      <c r="M485" s="120" t="b">
        <v>0</v>
      </c>
    </row>
    <row r="486" spans="1:34" x14ac:dyDescent="0.4">
      <c r="A486" s="120" t="s">
        <v>2997</v>
      </c>
      <c r="B486" s="120" t="s">
        <v>900</v>
      </c>
      <c r="C486" s="120">
        <v>224563</v>
      </c>
      <c r="D486" s="120" t="b">
        <v>1</v>
      </c>
      <c r="E486" s="120" t="b">
        <v>0</v>
      </c>
      <c r="F486" s="120" t="b">
        <v>0</v>
      </c>
      <c r="G486" s="120" t="b">
        <v>0</v>
      </c>
      <c r="H486" s="120" t="b">
        <v>0</v>
      </c>
      <c r="I486" s="120" t="b">
        <v>0</v>
      </c>
      <c r="J486" s="120" t="b">
        <v>0</v>
      </c>
      <c r="K486" s="120" t="b">
        <v>0</v>
      </c>
      <c r="L486" s="120" t="b">
        <v>0</v>
      </c>
      <c r="M486" s="120" t="b">
        <v>0</v>
      </c>
      <c r="N486" s="120" t="s">
        <v>2998</v>
      </c>
      <c r="O486" s="120" t="s">
        <v>2999</v>
      </c>
      <c r="P486" s="120" t="s">
        <v>3000</v>
      </c>
      <c r="Q486" s="120" t="s">
        <v>3001</v>
      </c>
      <c r="R486" s="120" t="s">
        <v>3002</v>
      </c>
      <c r="S486" s="120" t="s">
        <v>3003</v>
      </c>
      <c r="T486" s="120" t="s">
        <v>3004</v>
      </c>
    </row>
    <row r="487" spans="1:34" x14ac:dyDescent="0.4">
      <c r="A487" s="120" t="s">
        <v>3005</v>
      </c>
      <c r="B487" s="120" t="s">
        <v>900</v>
      </c>
      <c r="C487" s="120">
        <v>222659</v>
      </c>
      <c r="D487" s="120" t="b">
        <v>0</v>
      </c>
      <c r="E487" s="120" t="b">
        <v>0</v>
      </c>
      <c r="F487" s="120" t="b">
        <v>0</v>
      </c>
      <c r="G487" s="120" t="b">
        <v>0</v>
      </c>
      <c r="H487" s="120" t="b">
        <v>0</v>
      </c>
      <c r="I487" s="120" t="b">
        <v>0</v>
      </c>
      <c r="J487" s="120" t="b">
        <v>0</v>
      </c>
      <c r="K487" s="120" t="b">
        <v>0</v>
      </c>
      <c r="L487" s="120" t="b">
        <v>0</v>
      </c>
      <c r="M487" s="120" t="b">
        <v>0</v>
      </c>
    </row>
    <row r="488" spans="1:34" x14ac:dyDescent="0.4">
      <c r="A488" s="120" t="s">
        <v>3006</v>
      </c>
      <c r="B488" s="120" t="s">
        <v>935</v>
      </c>
      <c r="C488" s="120">
        <v>222388</v>
      </c>
      <c r="D488" s="120" t="b">
        <v>0</v>
      </c>
      <c r="E488" s="120" t="b">
        <v>1</v>
      </c>
      <c r="F488" s="120" t="b">
        <v>1</v>
      </c>
      <c r="G488" s="120" t="b">
        <v>0</v>
      </c>
      <c r="H488" s="120" t="b">
        <v>0</v>
      </c>
      <c r="I488" s="120" t="b">
        <v>0</v>
      </c>
      <c r="J488" s="120" t="b">
        <v>0</v>
      </c>
      <c r="K488" s="120" t="b">
        <v>0</v>
      </c>
      <c r="L488" s="120" t="b">
        <v>0</v>
      </c>
      <c r="M488" s="120" t="b">
        <v>1</v>
      </c>
      <c r="N488" s="120" t="s">
        <v>3007</v>
      </c>
      <c r="O488" s="120" t="s">
        <v>3008</v>
      </c>
      <c r="P488" s="120" t="s">
        <v>3009</v>
      </c>
      <c r="Q488" s="120" t="s">
        <v>873</v>
      </c>
      <c r="R488" s="120" t="s">
        <v>3010</v>
      </c>
    </row>
    <row r="489" spans="1:34" x14ac:dyDescent="0.4">
      <c r="A489" s="120" t="s">
        <v>3011</v>
      </c>
      <c r="B489" s="120" t="s">
        <v>928</v>
      </c>
      <c r="C489" s="120">
        <v>221459</v>
      </c>
      <c r="D489" s="120" t="b">
        <v>0</v>
      </c>
      <c r="E489" s="120" t="b">
        <v>0</v>
      </c>
      <c r="F489" s="120" t="b">
        <v>1</v>
      </c>
      <c r="G489" s="120" t="b">
        <v>0</v>
      </c>
      <c r="H489" s="120" t="b">
        <v>0</v>
      </c>
      <c r="I489" s="120" t="b">
        <v>0</v>
      </c>
      <c r="J489" s="120" t="b">
        <v>0</v>
      </c>
      <c r="K489" s="120" t="b">
        <v>0</v>
      </c>
      <c r="L489" s="120" t="b">
        <v>0</v>
      </c>
      <c r="M489" s="120" t="b">
        <v>0</v>
      </c>
    </row>
    <row r="490" spans="1:34" x14ac:dyDescent="0.4">
      <c r="A490" s="120" t="s">
        <v>3012</v>
      </c>
      <c r="B490" s="120" t="s">
        <v>852</v>
      </c>
      <c r="C490" s="120">
        <v>221352</v>
      </c>
      <c r="D490" s="120" t="b">
        <v>0</v>
      </c>
      <c r="E490" s="120" t="b">
        <v>1</v>
      </c>
      <c r="F490" s="120" t="b">
        <v>0</v>
      </c>
      <c r="G490" s="120" t="b">
        <v>0</v>
      </c>
      <c r="H490" s="120" t="b">
        <v>0</v>
      </c>
      <c r="I490" s="120" t="b">
        <v>0</v>
      </c>
      <c r="J490" s="120" t="b">
        <v>1</v>
      </c>
      <c r="K490" s="120" t="b">
        <v>0</v>
      </c>
      <c r="L490" s="120" t="b">
        <v>0</v>
      </c>
      <c r="M490" s="120" t="b">
        <v>0</v>
      </c>
      <c r="N490" s="120" t="s">
        <v>842</v>
      </c>
      <c r="O490" s="120" t="s">
        <v>3013</v>
      </c>
      <c r="P490" s="120" t="s">
        <v>3014</v>
      </c>
    </row>
    <row r="491" spans="1:34" x14ac:dyDescent="0.4">
      <c r="A491" s="120" t="s">
        <v>453</v>
      </c>
      <c r="B491" s="120" t="s">
        <v>963</v>
      </c>
      <c r="C491" s="120">
        <v>219677</v>
      </c>
      <c r="D491" s="120" t="b">
        <v>1</v>
      </c>
      <c r="E491" s="120" t="b">
        <v>1</v>
      </c>
      <c r="F491" s="120" t="b">
        <v>0</v>
      </c>
      <c r="G491" s="120" t="b">
        <v>0</v>
      </c>
      <c r="H491" s="120" t="b">
        <v>0</v>
      </c>
      <c r="I491" s="120" t="b">
        <v>0</v>
      </c>
      <c r="J491" s="120" t="b">
        <v>0</v>
      </c>
      <c r="K491" s="120" t="b">
        <v>1</v>
      </c>
      <c r="L491" s="120" t="b">
        <v>0</v>
      </c>
      <c r="M491" s="120" t="b">
        <v>0</v>
      </c>
      <c r="N491" s="120" t="s">
        <v>3015</v>
      </c>
      <c r="O491" s="120" t="s">
        <v>483</v>
      </c>
      <c r="P491" s="120" t="s">
        <v>1779</v>
      </c>
      <c r="Q491" s="120" t="s">
        <v>270</v>
      </c>
      <c r="R491" s="120" t="s">
        <v>3016</v>
      </c>
    </row>
    <row r="492" spans="1:34" x14ac:dyDescent="0.4">
      <c r="A492" s="120" t="s">
        <v>388</v>
      </c>
      <c r="B492" s="120" t="s">
        <v>900</v>
      </c>
      <c r="C492" s="120">
        <v>221687</v>
      </c>
      <c r="D492" s="120" t="b">
        <v>0</v>
      </c>
      <c r="E492" s="120" t="b">
        <v>1</v>
      </c>
      <c r="F492" s="120" t="b">
        <v>0</v>
      </c>
      <c r="G492" s="120" t="b">
        <v>0</v>
      </c>
      <c r="H492" s="120" t="b">
        <v>0</v>
      </c>
      <c r="I492" s="120" t="b">
        <v>0</v>
      </c>
      <c r="J492" s="120" t="b">
        <v>0</v>
      </c>
      <c r="K492" s="120" t="b">
        <v>0</v>
      </c>
      <c r="L492" s="120" t="b">
        <v>0</v>
      </c>
      <c r="M492" s="120" t="b">
        <v>0</v>
      </c>
      <c r="N492" s="120" t="s">
        <v>1379</v>
      </c>
      <c r="O492" s="120" t="s">
        <v>214</v>
      </c>
      <c r="P492" s="120" t="s">
        <v>1534</v>
      </c>
      <c r="Q492" s="120" t="s">
        <v>215</v>
      </c>
      <c r="R492" s="120" t="s">
        <v>1182</v>
      </c>
      <c r="S492" s="120" t="s">
        <v>194</v>
      </c>
      <c r="T492" s="120" t="s">
        <v>1380</v>
      </c>
      <c r="U492" s="120" t="s">
        <v>239</v>
      </c>
      <c r="V492" s="120" t="s">
        <v>1186</v>
      </c>
      <c r="W492" s="120" t="s">
        <v>382</v>
      </c>
      <c r="X492" s="120" t="s">
        <v>1183</v>
      </c>
      <c r="Y492" s="120" t="s">
        <v>240</v>
      </c>
      <c r="Z492" s="120" t="s">
        <v>1187</v>
      </c>
      <c r="AA492" s="120" t="s">
        <v>462</v>
      </c>
      <c r="AB492" s="120" t="s">
        <v>1381</v>
      </c>
      <c r="AC492" s="120" t="s">
        <v>255</v>
      </c>
      <c r="AD492" s="120" t="s">
        <v>1188</v>
      </c>
      <c r="AE492" s="120" t="s">
        <v>493</v>
      </c>
      <c r="AF492" s="120" t="s">
        <v>1382</v>
      </c>
    </row>
    <row r="493" spans="1:34" x14ac:dyDescent="0.4">
      <c r="A493" s="120" t="s">
        <v>356</v>
      </c>
      <c r="B493" s="120" t="s">
        <v>1278</v>
      </c>
      <c r="C493" s="120">
        <v>219352</v>
      </c>
      <c r="D493" s="120" t="b">
        <v>1</v>
      </c>
      <c r="E493" s="120" t="b">
        <v>1</v>
      </c>
      <c r="F493" s="120" t="b">
        <v>0</v>
      </c>
      <c r="G493" s="120" t="b">
        <v>0</v>
      </c>
      <c r="H493" s="120" t="b">
        <v>0</v>
      </c>
      <c r="I493" s="120" t="b">
        <v>0</v>
      </c>
      <c r="J493" s="120" t="b">
        <v>0</v>
      </c>
      <c r="K493" s="120" t="b">
        <v>0</v>
      </c>
      <c r="L493" s="120" t="b">
        <v>0</v>
      </c>
      <c r="M493" s="120" t="b">
        <v>1</v>
      </c>
      <c r="N493" s="120" t="s">
        <v>3017</v>
      </c>
      <c r="O493" s="120" t="s">
        <v>3018</v>
      </c>
      <c r="P493" s="120" t="s">
        <v>3019</v>
      </c>
      <c r="Q493" s="120" t="s">
        <v>3020</v>
      </c>
      <c r="R493" s="120" t="s">
        <v>3021</v>
      </c>
      <c r="S493" s="120" t="s">
        <v>3022</v>
      </c>
      <c r="T493" s="120" t="s">
        <v>3023</v>
      </c>
    </row>
    <row r="494" spans="1:34" x14ac:dyDescent="0.4">
      <c r="A494" s="120" t="s">
        <v>489</v>
      </c>
      <c r="B494" s="120" t="s">
        <v>928</v>
      </c>
      <c r="C494" s="120">
        <v>217437</v>
      </c>
      <c r="D494" s="120" t="b">
        <v>1</v>
      </c>
      <c r="E494" s="120" t="b">
        <v>1</v>
      </c>
      <c r="F494" s="120" t="b">
        <v>0</v>
      </c>
      <c r="G494" s="120" t="b">
        <v>0</v>
      </c>
      <c r="H494" s="120" t="b">
        <v>0</v>
      </c>
      <c r="I494" s="120" t="b">
        <v>0</v>
      </c>
      <c r="J494" s="120" t="b">
        <v>0</v>
      </c>
      <c r="K494" s="120" t="b">
        <v>0</v>
      </c>
      <c r="L494" s="120" t="b">
        <v>0</v>
      </c>
      <c r="M494" s="120" t="b">
        <v>0</v>
      </c>
      <c r="N494" s="120" t="s">
        <v>874</v>
      </c>
      <c r="O494" s="120" t="s">
        <v>3024</v>
      </c>
      <c r="P494" s="120" t="s">
        <v>3025</v>
      </c>
      <c r="Q494" s="120" t="s">
        <v>418</v>
      </c>
      <c r="R494" s="120" t="s">
        <v>1583</v>
      </c>
      <c r="S494" s="120" t="s">
        <v>2525</v>
      </c>
      <c r="T494" s="120" t="s">
        <v>3026</v>
      </c>
      <c r="U494" s="120" t="s">
        <v>1319</v>
      </c>
      <c r="V494" s="120" t="s">
        <v>3027</v>
      </c>
    </row>
    <row r="495" spans="1:34" x14ac:dyDescent="0.4">
      <c r="A495" s="120" t="s">
        <v>375</v>
      </c>
      <c r="B495" s="120" t="s">
        <v>935</v>
      </c>
      <c r="C495" s="120">
        <v>217715</v>
      </c>
      <c r="D495" s="120" t="b">
        <v>0</v>
      </c>
      <c r="E495" s="120" t="b">
        <v>0</v>
      </c>
      <c r="F495" s="120" t="b">
        <v>0</v>
      </c>
      <c r="G495" s="120" t="b">
        <v>0</v>
      </c>
      <c r="H495" s="120" t="b">
        <v>0</v>
      </c>
      <c r="I495" s="120" t="b">
        <v>0</v>
      </c>
      <c r="J495" s="120" t="b">
        <v>0</v>
      </c>
      <c r="K495" s="120" t="b">
        <v>1</v>
      </c>
      <c r="L495" s="120" t="b">
        <v>0</v>
      </c>
      <c r="M495" s="120" t="b">
        <v>1</v>
      </c>
      <c r="N495" s="120" t="s">
        <v>3028</v>
      </c>
      <c r="O495" s="120" t="s">
        <v>310</v>
      </c>
      <c r="P495" s="120" t="s">
        <v>1712</v>
      </c>
      <c r="Q495" s="120" t="s">
        <v>311</v>
      </c>
      <c r="R495" s="120" t="s">
        <v>2082</v>
      </c>
      <c r="S495" s="120" t="s">
        <v>2083</v>
      </c>
      <c r="T495" s="120" t="s">
        <v>2084</v>
      </c>
      <c r="U495" s="120" t="s">
        <v>354</v>
      </c>
      <c r="V495" s="120" t="s">
        <v>1828</v>
      </c>
      <c r="W495" s="120" t="s">
        <v>269</v>
      </c>
      <c r="X495" s="120" t="s">
        <v>2338</v>
      </c>
      <c r="Y495" s="120" t="s">
        <v>492</v>
      </c>
      <c r="Z495" s="120" t="s">
        <v>2091</v>
      </c>
      <c r="AA495" s="120" t="s">
        <v>666</v>
      </c>
      <c r="AB495" s="120" t="s">
        <v>3029</v>
      </c>
      <c r="AC495" s="120" t="s">
        <v>500</v>
      </c>
      <c r="AD495" s="120" t="s">
        <v>1243</v>
      </c>
      <c r="AE495" s="120" t="s">
        <v>1142</v>
      </c>
      <c r="AF495" s="120" t="s">
        <v>1143</v>
      </c>
      <c r="AG495" s="120" t="s">
        <v>482</v>
      </c>
      <c r="AH495" s="120" t="s">
        <v>1769</v>
      </c>
    </row>
    <row r="496" spans="1:34" x14ac:dyDescent="0.4">
      <c r="A496" s="120" t="s">
        <v>3030</v>
      </c>
      <c r="B496" s="120" t="s">
        <v>900</v>
      </c>
      <c r="C496" s="120">
        <v>217612</v>
      </c>
      <c r="D496" s="120" t="b">
        <v>0</v>
      </c>
      <c r="E496" s="120" t="b">
        <v>0</v>
      </c>
      <c r="F496" s="120" t="b">
        <v>0</v>
      </c>
      <c r="G496" s="120" t="b">
        <v>0</v>
      </c>
      <c r="H496" s="120" t="b">
        <v>0</v>
      </c>
      <c r="I496" s="120" t="b">
        <v>0</v>
      </c>
      <c r="J496" s="120" t="b">
        <v>0</v>
      </c>
      <c r="K496" s="120" t="b">
        <v>0</v>
      </c>
      <c r="L496" s="120" t="b">
        <v>0</v>
      </c>
      <c r="M496" s="120" t="b">
        <v>0</v>
      </c>
    </row>
    <row r="497" spans="1:34" x14ac:dyDescent="0.4">
      <c r="A497" s="120" t="s">
        <v>3031</v>
      </c>
      <c r="B497" s="120" t="s">
        <v>928</v>
      </c>
      <c r="C497" s="120">
        <v>217079</v>
      </c>
      <c r="D497" s="120" t="b">
        <v>0</v>
      </c>
      <c r="E497" s="120" t="b">
        <v>1</v>
      </c>
      <c r="F497" s="120" t="b">
        <v>1</v>
      </c>
      <c r="G497" s="120" t="b">
        <v>0</v>
      </c>
      <c r="H497" s="120" t="b">
        <v>0</v>
      </c>
      <c r="I497" s="120" t="b">
        <v>0</v>
      </c>
      <c r="J497" s="120" t="b">
        <v>1</v>
      </c>
      <c r="K497" s="120" t="b">
        <v>0</v>
      </c>
      <c r="L497" s="120" t="b">
        <v>0</v>
      </c>
      <c r="M497" s="120" t="b">
        <v>0</v>
      </c>
      <c r="N497" s="120" t="s">
        <v>3032</v>
      </c>
      <c r="O497" s="120" t="s">
        <v>3033</v>
      </c>
      <c r="P497" s="120" t="s">
        <v>3034</v>
      </c>
      <c r="Q497" s="120" t="s">
        <v>3035</v>
      </c>
      <c r="R497" s="120" t="s">
        <v>3036</v>
      </c>
      <c r="S497" s="120" t="s">
        <v>3037</v>
      </c>
      <c r="T497" s="120" t="s">
        <v>3038</v>
      </c>
      <c r="U497" s="120" t="s">
        <v>3039</v>
      </c>
      <c r="V497" s="120" t="s">
        <v>3040</v>
      </c>
      <c r="W497" s="120" t="s">
        <v>3041</v>
      </c>
      <c r="X497" s="120" t="s">
        <v>3042</v>
      </c>
    </row>
    <row r="498" spans="1:34" x14ac:dyDescent="0.4">
      <c r="A498" s="120" t="s">
        <v>3043</v>
      </c>
      <c r="B498" s="120" t="s">
        <v>872</v>
      </c>
      <c r="C498" s="120">
        <v>217147</v>
      </c>
      <c r="D498" s="120" t="b">
        <v>0</v>
      </c>
      <c r="E498" s="120" t="b">
        <v>0</v>
      </c>
      <c r="F498" s="120" t="b">
        <v>0</v>
      </c>
      <c r="G498" s="120" t="b">
        <v>0</v>
      </c>
      <c r="H498" s="120" t="b">
        <v>0</v>
      </c>
      <c r="I498" s="120" t="b">
        <v>0</v>
      </c>
      <c r="J498" s="120" t="b">
        <v>0</v>
      </c>
      <c r="K498" s="120" t="b">
        <v>0</v>
      </c>
      <c r="L498" s="120" t="b">
        <v>0</v>
      </c>
      <c r="M498" s="120" t="b">
        <v>0</v>
      </c>
      <c r="N498" s="120" t="s">
        <v>842</v>
      </c>
      <c r="O498" s="120" t="s">
        <v>3044</v>
      </c>
      <c r="P498" s="120" t="s">
        <v>3045</v>
      </c>
      <c r="Q498" s="120" t="s">
        <v>3046</v>
      </c>
      <c r="R498" s="120" t="s">
        <v>3047</v>
      </c>
      <c r="S498" s="120" t="s">
        <v>3048</v>
      </c>
      <c r="T498" s="120" t="s">
        <v>3049</v>
      </c>
      <c r="U498" s="120" t="s">
        <v>3050</v>
      </c>
      <c r="V498" s="120" t="s">
        <v>3051</v>
      </c>
      <c r="W498" s="120" t="s">
        <v>3052</v>
      </c>
      <c r="X498" s="120" t="s">
        <v>3053</v>
      </c>
      <c r="Y498" s="120" t="s">
        <v>3054</v>
      </c>
      <c r="Z498" s="120" t="s">
        <v>3055</v>
      </c>
      <c r="AA498" s="120" t="s">
        <v>3056</v>
      </c>
      <c r="AB498" s="120" t="s">
        <v>3057</v>
      </c>
      <c r="AC498" s="120" t="s">
        <v>1509</v>
      </c>
      <c r="AD498" s="120" t="s">
        <v>1510</v>
      </c>
      <c r="AE498" s="120" t="s">
        <v>3058</v>
      </c>
      <c r="AF498" s="120" t="s">
        <v>3059</v>
      </c>
      <c r="AG498" s="120" t="s">
        <v>3060</v>
      </c>
      <c r="AH498" s="120" t="s">
        <v>3061</v>
      </c>
    </row>
    <row r="499" spans="1:34" x14ac:dyDescent="0.4">
      <c r="A499" s="120" t="s">
        <v>538</v>
      </c>
      <c r="B499" s="120" t="s">
        <v>935</v>
      </c>
      <c r="C499" s="120">
        <v>216636</v>
      </c>
      <c r="D499" s="120" t="b">
        <v>1</v>
      </c>
      <c r="E499" s="120" t="b">
        <v>0</v>
      </c>
      <c r="F499" s="120" t="b">
        <v>0</v>
      </c>
      <c r="G499" s="120" t="b">
        <v>1</v>
      </c>
      <c r="H499" s="120" t="b">
        <v>0</v>
      </c>
      <c r="I499" s="120" t="b">
        <v>0</v>
      </c>
      <c r="J499" s="120" t="b">
        <v>1</v>
      </c>
      <c r="K499" s="120" t="b">
        <v>0</v>
      </c>
      <c r="L499" s="120" t="b">
        <v>0</v>
      </c>
      <c r="M499" s="120" t="b">
        <v>1</v>
      </c>
      <c r="N499" s="120" t="s">
        <v>3062</v>
      </c>
      <c r="O499" s="120" t="s">
        <v>539</v>
      </c>
      <c r="P499" s="120" t="s">
        <v>3063</v>
      </c>
      <c r="Q499" s="120" t="s">
        <v>666</v>
      </c>
      <c r="R499" s="120" t="s">
        <v>3029</v>
      </c>
      <c r="S499" s="120" t="s">
        <v>3064</v>
      </c>
      <c r="T499" s="120" t="s">
        <v>3065</v>
      </c>
      <c r="U499" s="120" t="s">
        <v>3066</v>
      </c>
      <c r="V499" s="120" t="s">
        <v>3067</v>
      </c>
    </row>
    <row r="500" spans="1:34" x14ac:dyDescent="0.4">
      <c r="A500" s="120" t="s">
        <v>3068</v>
      </c>
      <c r="B500" s="120" t="s">
        <v>1446</v>
      </c>
      <c r="C500" s="120">
        <v>216734</v>
      </c>
      <c r="D500" s="120" t="b">
        <v>1</v>
      </c>
      <c r="E500" s="120" t="b">
        <v>1</v>
      </c>
      <c r="F500" s="120" t="b">
        <v>0</v>
      </c>
      <c r="G500" s="120" t="b">
        <v>0</v>
      </c>
      <c r="H500" s="120" t="b">
        <v>0</v>
      </c>
      <c r="I500" s="120" t="b">
        <v>0</v>
      </c>
      <c r="J500" s="120" t="b">
        <v>0</v>
      </c>
      <c r="K500" s="120" t="b">
        <v>0</v>
      </c>
      <c r="L500" s="120" t="b">
        <v>0</v>
      </c>
      <c r="M500" s="120" t="b">
        <v>1</v>
      </c>
    </row>
    <row r="501" spans="1:34" x14ac:dyDescent="0.4">
      <c r="A501" s="120" t="s">
        <v>540</v>
      </c>
      <c r="B501" s="120" t="s">
        <v>1115</v>
      </c>
      <c r="C501" s="120">
        <v>216586</v>
      </c>
      <c r="D501" s="120" t="b">
        <v>1</v>
      </c>
      <c r="E501" s="120" t="b">
        <v>1</v>
      </c>
      <c r="F501" s="120" t="b">
        <v>0</v>
      </c>
      <c r="G501" s="120" t="b">
        <v>0</v>
      </c>
      <c r="H501" s="120" t="b">
        <v>0</v>
      </c>
      <c r="I501" s="120" t="b">
        <v>0</v>
      </c>
      <c r="J501" s="120" t="b">
        <v>0</v>
      </c>
      <c r="K501" s="120" t="b">
        <v>0</v>
      </c>
      <c r="L501" s="120" t="b">
        <v>0</v>
      </c>
      <c r="M501" s="120" t="b">
        <v>1</v>
      </c>
      <c r="N501" s="120" t="s">
        <v>842</v>
      </c>
      <c r="O501" s="120" t="s">
        <v>541</v>
      </c>
      <c r="P501" s="120" t="s">
        <v>3069</v>
      </c>
    </row>
    <row r="502" spans="1:34" x14ac:dyDescent="0.4">
      <c r="A502" s="120" t="s">
        <v>542</v>
      </c>
      <c r="B502" s="120" t="s">
        <v>963</v>
      </c>
      <c r="C502" s="120">
        <v>216215</v>
      </c>
      <c r="D502" s="120" t="b">
        <v>1</v>
      </c>
      <c r="E502" s="120" t="b">
        <v>1</v>
      </c>
      <c r="F502" s="120" t="b">
        <v>0</v>
      </c>
      <c r="G502" s="120" t="b">
        <v>0</v>
      </c>
      <c r="H502" s="120" t="b">
        <v>0</v>
      </c>
      <c r="I502" s="120" t="b">
        <v>0</v>
      </c>
      <c r="J502" s="120" t="b">
        <v>0</v>
      </c>
      <c r="K502" s="120" t="b">
        <v>0</v>
      </c>
      <c r="L502" s="120" t="b">
        <v>0</v>
      </c>
      <c r="M502" s="120" t="b">
        <v>1</v>
      </c>
      <c r="N502" s="120" t="s">
        <v>3070</v>
      </c>
      <c r="O502" s="120" t="s">
        <v>183</v>
      </c>
      <c r="P502" s="120" t="s">
        <v>1398</v>
      </c>
      <c r="Q502" s="120" t="s">
        <v>204</v>
      </c>
      <c r="R502" s="120" t="s">
        <v>1487</v>
      </c>
      <c r="S502" s="120" t="s">
        <v>226</v>
      </c>
      <c r="T502" s="120" t="s">
        <v>1247</v>
      </c>
      <c r="U502" s="120" t="s">
        <v>289</v>
      </c>
      <c r="V502" s="120" t="s">
        <v>3071</v>
      </c>
      <c r="W502" s="120" t="s">
        <v>2385</v>
      </c>
      <c r="X502" s="120" t="s">
        <v>2386</v>
      </c>
      <c r="Y502" s="120" t="s">
        <v>543</v>
      </c>
      <c r="Z502" s="120" t="s">
        <v>3072</v>
      </c>
    </row>
    <row r="503" spans="1:34" x14ac:dyDescent="0.4">
      <c r="A503" s="120" t="s">
        <v>3073</v>
      </c>
      <c r="B503" s="120" t="s">
        <v>963</v>
      </c>
      <c r="C503" s="120">
        <v>215844</v>
      </c>
      <c r="D503" s="120" t="b">
        <v>0</v>
      </c>
      <c r="E503" s="120" t="b">
        <v>0</v>
      </c>
      <c r="F503" s="120" t="b">
        <v>0</v>
      </c>
      <c r="G503" s="120" t="b">
        <v>0</v>
      </c>
      <c r="H503" s="120" t="b">
        <v>0</v>
      </c>
      <c r="I503" s="120" t="b">
        <v>0</v>
      </c>
      <c r="J503" s="120" t="b">
        <v>0</v>
      </c>
      <c r="K503" s="120" t="b">
        <v>0</v>
      </c>
      <c r="L503" s="120" t="b">
        <v>0</v>
      </c>
      <c r="M503" s="120" t="b">
        <v>0</v>
      </c>
    </row>
    <row r="504" spans="1:34" x14ac:dyDescent="0.4">
      <c r="A504" s="120" t="s">
        <v>3074</v>
      </c>
      <c r="B504" s="120" t="s">
        <v>1278</v>
      </c>
      <c r="C504" s="120">
        <v>214143</v>
      </c>
      <c r="D504" s="120" t="b">
        <v>0</v>
      </c>
      <c r="E504" s="120" t="b">
        <v>1</v>
      </c>
      <c r="F504" s="120" t="b">
        <v>0</v>
      </c>
      <c r="G504" s="120" t="b">
        <v>0</v>
      </c>
      <c r="H504" s="120" t="b">
        <v>0</v>
      </c>
      <c r="I504" s="120" t="b">
        <v>0</v>
      </c>
      <c r="J504" s="120" t="b">
        <v>0</v>
      </c>
      <c r="K504" s="120" t="b">
        <v>0</v>
      </c>
      <c r="L504" s="120" t="b">
        <v>0</v>
      </c>
      <c r="M504" s="120" t="b">
        <v>0</v>
      </c>
      <c r="N504" s="120" t="s">
        <v>842</v>
      </c>
      <c r="O504" s="120" t="s">
        <v>3075</v>
      </c>
      <c r="P504" s="120" t="s">
        <v>3076</v>
      </c>
    </row>
    <row r="505" spans="1:34" x14ac:dyDescent="0.4">
      <c r="A505" s="120" t="s">
        <v>371</v>
      </c>
      <c r="B505" s="120" t="s">
        <v>963</v>
      </c>
      <c r="C505" s="120">
        <v>213673</v>
      </c>
      <c r="D505" s="120" t="b">
        <v>0</v>
      </c>
      <c r="E505" s="120" t="b">
        <v>0</v>
      </c>
      <c r="F505" s="120" t="b">
        <v>0</v>
      </c>
      <c r="G505" s="120" t="b">
        <v>0</v>
      </c>
      <c r="H505" s="120" t="b">
        <v>0</v>
      </c>
      <c r="I505" s="120" t="b">
        <v>0</v>
      </c>
      <c r="J505" s="120" t="b">
        <v>0</v>
      </c>
      <c r="K505" s="120" t="b">
        <v>0</v>
      </c>
      <c r="L505" s="120" t="b">
        <v>0</v>
      </c>
      <c r="M505" s="120" t="b">
        <v>1</v>
      </c>
      <c r="N505" s="120" t="s">
        <v>842</v>
      </c>
      <c r="O505" s="120" t="s">
        <v>2049</v>
      </c>
      <c r="P505" s="120" t="s">
        <v>2050</v>
      </c>
      <c r="Q505" s="120" t="s">
        <v>370</v>
      </c>
      <c r="R505" s="120" t="s">
        <v>1239</v>
      </c>
      <c r="S505" s="120" t="s">
        <v>235</v>
      </c>
      <c r="T505" s="120" t="s">
        <v>1236</v>
      </c>
      <c r="U505" s="120" t="s">
        <v>236</v>
      </c>
      <c r="V505" s="120" t="s">
        <v>1362</v>
      </c>
      <c r="W505" s="120" t="s">
        <v>345</v>
      </c>
      <c r="X505" s="120" t="s">
        <v>1237</v>
      </c>
      <c r="Y505" s="120" t="s">
        <v>465</v>
      </c>
      <c r="Z505" s="120" t="s">
        <v>1241</v>
      </c>
      <c r="AA505" s="120" t="s">
        <v>387</v>
      </c>
      <c r="AB505" s="120" t="s">
        <v>1238</v>
      </c>
      <c r="AC505" s="120" t="s">
        <v>212</v>
      </c>
      <c r="AD505" s="120" t="s">
        <v>1242</v>
      </c>
      <c r="AE505" s="120" t="s">
        <v>545</v>
      </c>
      <c r="AF505" s="120" t="s">
        <v>3077</v>
      </c>
      <c r="AG505" s="120" t="s">
        <v>327</v>
      </c>
      <c r="AH505" s="120" t="s">
        <v>1340</v>
      </c>
    </row>
    <row r="506" spans="1:34" x14ac:dyDescent="0.4">
      <c r="A506" s="120" t="s">
        <v>3078</v>
      </c>
      <c r="B506" s="120" t="s">
        <v>935</v>
      </c>
      <c r="C506" s="120">
        <v>212834</v>
      </c>
      <c r="D506" s="120" t="b">
        <v>1</v>
      </c>
      <c r="E506" s="120" t="b">
        <v>1</v>
      </c>
      <c r="F506" s="120" t="b">
        <v>0</v>
      </c>
      <c r="G506" s="120" t="b">
        <v>1</v>
      </c>
      <c r="H506" s="120" t="b">
        <v>0</v>
      </c>
      <c r="I506" s="120" t="b">
        <v>0</v>
      </c>
      <c r="J506" s="120" t="b">
        <v>0</v>
      </c>
      <c r="K506" s="120" t="b">
        <v>0</v>
      </c>
      <c r="L506" s="120" t="b">
        <v>0</v>
      </c>
      <c r="M506" s="120" t="b">
        <v>1</v>
      </c>
    </row>
    <row r="507" spans="1:34" x14ac:dyDescent="0.4">
      <c r="A507" s="120" t="s">
        <v>3079</v>
      </c>
      <c r="B507" s="120" t="s">
        <v>900</v>
      </c>
      <c r="C507" s="120">
        <v>212263</v>
      </c>
      <c r="D507" s="120" t="b">
        <v>1</v>
      </c>
      <c r="E507" s="120" t="b">
        <v>0</v>
      </c>
      <c r="F507" s="120" t="b">
        <v>0</v>
      </c>
      <c r="G507" s="120" t="b">
        <v>0</v>
      </c>
      <c r="H507" s="120" t="b">
        <v>1</v>
      </c>
      <c r="I507" s="120" t="b">
        <v>0</v>
      </c>
      <c r="J507" s="120" t="b">
        <v>0</v>
      </c>
      <c r="K507" s="120" t="b">
        <v>0</v>
      </c>
      <c r="L507" s="120" t="b">
        <v>0</v>
      </c>
      <c r="M507" s="120" t="b">
        <v>0</v>
      </c>
    </row>
    <row r="508" spans="1:34" x14ac:dyDescent="0.4">
      <c r="A508" s="120" t="s">
        <v>3080</v>
      </c>
      <c r="B508" s="120" t="s">
        <v>1784</v>
      </c>
      <c r="C508" s="120">
        <v>211685</v>
      </c>
      <c r="D508" s="120" t="b">
        <v>1</v>
      </c>
      <c r="E508" s="120" t="b">
        <v>0</v>
      </c>
      <c r="F508" s="120" t="b">
        <v>0</v>
      </c>
      <c r="G508" s="120" t="b">
        <v>0</v>
      </c>
      <c r="H508" s="120" t="b">
        <v>0</v>
      </c>
      <c r="I508" s="120" t="b">
        <v>0</v>
      </c>
      <c r="J508" s="120" t="b">
        <v>0</v>
      </c>
      <c r="K508" s="120" t="b">
        <v>0</v>
      </c>
      <c r="L508" s="120" t="b">
        <v>0</v>
      </c>
      <c r="M508" s="120" t="b">
        <v>1</v>
      </c>
      <c r="N508" s="120" t="s">
        <v>3081</v>
      </c>
      <c r="O508" s="120" t="s">
        <v>3082</v>
      </c>
      <c r="P508" s="120" t="s">
        <v>3083</v>
      </c>
    </row>
    <row r="509" spans="1:34" x14ac:dyDescent="0.4">
      <c r="A509" s="120" t="s">
        <v>470</v>
      </c>
      <c r="B509" s="120" t="s">
        <v>1334</v>
      </c>
      <c r="C509" s="120">
        <v>211057</v>
      </c>
      <c r="D509" s="120" t="b">
        <v>1</v>
      </c>
      <c r="E509" s="120" t="b">
        <v>0</v>
      </c>
      <c r="F509" s="120" t="b">
        <v>0</v>
      </c>
      <c r="G509" s="120" t="b">
        <v>0</v>
      </c>
      <c r="H509" s="120" t="b">
        <v>1</v>
      </c>
      <c r="I509" s="120" t="b">
        <v>0</v>
      </c>
      <c r="J509" s="120" t="b">
        <v>1</v>
      </c>
      <c r="K509" s="120" t="b">
        <v>0</v>
      </c>
      <c r="L509" s="120" t="b">
        <v>0</v>
      </c>
      <c r="M509" s="120" t="b">
        <v>1</v>
      </c>
      <c r="N509" s="120" t="s">
        <v>3084</v>
      </c>
      <c r="O509" s="120" t="s">
        <v>3085</v>
      </c>
      <c r="P509" s="120" t="s">
        <v>3086</v>
      </c>
      <c r="Q509" s="120" t="s">
        <v>3087</v>
      </c>
      <c r="R509" s="120" t="s">
        <v>3088</v>
      </c>
    </row>
    <row r="510" spans="1:34" x14ac:dyDescent="0.4">
      <c r="A510" s="120" t="s">
        <v>3089</v>
      </c>
      <c r="B510" s="120" t="s">
        <v>900</v>
      </c>
      <c r="C510" s="120">
        <v>210906</v>
      </c>
      <c r="D510" s="120" t="b">
        <v>1</v>
      </c>
      <c r="E510" s="120" t="b">
        <v>0</v>
      </c>
      <c r="F510" s="120" t="b">
        <v>1</v>
      </c>
      <c r="G510" s="120" t="b">
        <v>0</v>
      </c>
      <c r="H510" s="120" t="b">
        <v>1</v>
      </c>
      <c r="I510" s="120" t="b">
        <v>0</v>
      </c>
      <c r="J510" s="120" t="b">
        <v>0</v>
      </c>
      <c r="K510" s="120" t="b">
        <v>0</v>
      </c>
      <c r="L510" s="120" t="b">
        <v>0</v>
      </c>
      <c r="M510" s="120" t="b">
        <v>1</v>
      </c>
      <c r="N510" s="120" t="s">
        <v>3090</v>
      </c>
      <c r="O510" s="120" t="s">
        <v>3091</v>
      </c>
      <c r="P510" s="120" t="s">
        <v>3092</v>
      </c>
    </row>
    <row r="511" spans="1:34" x14ac:dyDescent="0.4">
      <c r="A511" s="120" t="s">
        <v>3093</v>
      </c>
      <c r="B511" s="120" t="s">
        <v>928</v>
      </c>
      <c r="C511" s="120">
        <v>210725</v>
      </c>
      <c r="D511" s="120" t="b">
        <v>0</v>
      </c>
      <c r="E511" s="120" t="b">
        <v>0</v>
      </c>
      <c r="F511" s="120" t="b">
        <v>0</v>
      </c>
      <c r="G511" s="120" t="b">
        <v>0</v>
      </c>
      <c r="H511" s="120" t="b">
        <v>0</v>
      </c>
      <c r="I511" s="120" t="b">
        <v>0</v>
      </c>
      <c r="J511" s="120" t="b">
        <v>0</v>
      </c>
      <c r="K511" s="120" t="b">
        <v>0</v>
      </c>
      <c r="L511" s="120" t="b">
        <v>0</v>
      </c>
      <c r="M511" s="120" t="b">
        <v>0</v>
      </c>
      <c r="N511" s="120" t="s">
        <v>2034</v>
      </c>
      <c r="O511" s="120" t="s">
        <v>3094</v>
      </c>
      <c r="P511" s="120" t="s">
        <v>3095</v>
      </c>
      <c r="Q511" s="120" t="s">
        <v>3096</v>
      </c>
      <c r="R511" s="120" t="s">
        <v>3097</v>
      </c>
      <c r="S511" s="120" t="s">
        <v>3098</v>
      </c>
      <c r="T511" s="120" t="s">
        <v>3099</v>
      </c>
      <c r="U511" s="120" t="s">
        <v>1475</v>
      </c>
      <c r="V511" s="120" t="s">
        <v>3100</v>
      </c>
      <c r="W511" s="120" t="s">
        <v>2362</v>
      </c>
      <c r="X511" s="120" t="s">
        <v>3101</v>
      </c>
      <c r="Y511" s="120" t="s">
        <v>2055</v>
      </c>
      <c r="Z511" s="120" t="s">
        <v>3102</v>
      </c>
    </row>
    <row r="512" spans="1:34" x14ac:dyDescent="0.4">
      <c r="A512" s="120" t="s">
        <v>3103</v>
      </c>
      <c r="B512" s="120" t="s">
        <v>935</v>
      </c>
      <c r="C512" s="120">
        <v>210078</v>
      </c>
      <c r="D512" s="120" t="b">
        <v>0</v>
      </c>
      <c r="E512" s="120" t="b">
        <v>1</v>
      </c>
      <c r="F512" s="120" t="b">
        <v>0</v>
      </c>
      <c r="G512" s="120" t="b">
        <v>0</v>
      </c>
      <c r="H512" s="120" t="b">
        <v>0</v>
      </c>
      <c r="I512" s="120" t="b">
        <v>0</v>
      </c>
      <c r="J512" s="120" t="b">
        <v>1</v>
      </c>
      <c r="K512" s="120" t="b">
        <v>0</v>
      </c>
      <c r="L512" s="120" t="b">
        <v>0</v>
      </c>
      <c r="M512" s="120" t="b">
        <v>0</v>
      </c>
      <c r="N512" s="120" t="s">
        <v>3104</v>
      </c>
      <c r="O512" s="120" t="s">
        <v>1377</v>
      </c>
      <c r="P512" s="120" t="s">
        <v>1378</v>
      </c>
      <c r="Q512" s="120" t="s">
        <v>3105</v>
      </c>
      <c r="R512" s="120" t="s">
        <v>3106</v>
      </c>
    </row>
    <row r="513" spans="1:34" x14ac:dyDescent="0.4">
      <c r="A513" s="120" t="s">
        <v>999</v>
      </c>
      <c r="B513" s="120" t="s">
        <v>900</v>
      </c>
      <c r="C513" s="120">
        <v>210148</v>
      </c>
      <c r="D513" s="120" t="b">
        <v>1</v>
      </c>
      <c r="E513" s="120" t="b">
        <v>1</v>
      </c>
      <c r="F513" s="120" t="b">
        <v>0</v>
      </c>
      <c r="G513" s="120" t="b">
        <v>0</v>
      </c>
      <c r="H513" s="120" t="b">
        <v>0</v>
      </c>
      <c r="I513" s="120" t="b">
        <v>0</v>
      </c>
      <c r="J513" s="120" t="b">
        <v>0</v>
      </c>
      <c r="K513" s="120" t="b">
        <v>1</v>
      </c>
      <c r="L513" s="120" t="b">
        <v>0</v>
      </c>
      <c r="M513" s="120" t="b">
        <v>1</v>
      </c>
      <c r="N513" s="120" t="s">
        <v>998</v>
      </c>
      <c r="O513" s="120" t="s">
        <v>1002</v>
      </c>
      <c r="P513" s="120" t="s">
        <v>1003</v>
      </c>
      <c r="Q513" s="120" t="s">
        <v>937</v>
      </c>
      <c r="R513" s="120" t="s">
        <v>938</v>
      </c>
      <c r="S513" s="120" t="s">
        <v>947</v>
      </c>
      <c r="T513" s="120" t="s">
        <v>948</v>
      </c>
      <c r="U513" s="120" t="s">
        <v>954</v>
      </c>
      <c r="V513" s="120" t="s">
        <v>955</v>
      </c>
      <c r="W513" s="120" t="s">
        <v>332</v>
      </c>
      <c r="X513" s="120" t="s">
        <v>1006</v>
      </c>
      <c r="Y513" s="120" t="s">
        <v>331</v>
      </c>
      <c r="Z513" s="120" t="s">
        <v>1327</v>
      </c>
      <c r="AA513" s="120" t="s">
        <v>384</v>
      </c>
      <c r="AB513" s="120" t="s">
        <v>1366</v>
      </c>
      <c r="AC513" s="120" t="s">
        <v>445</v>
      </c>
      <c r="AD513" s="120" t="s">
        <v>1001</v>
      </c>
      <c r="AE513" s="120" t="s">
        <v>941</v>
      </c>
      <c r="AF513" s="120" t="s">
        <v>942</v>
      </c>
      <c r="AG513" s="120" t="s">
        <v>939</v>
      </c>
      <c r="AH513" s="120" t="s">
        <v>940</v>
      </c>
    </row>
    <row r="514" spans="1:34" x14ac:dyDescent="0.4">
      <c r="A514" s="120" t="s">
        <v>391</v>
      </c>
      <c r="B514" s="120" t="s">
        <v>935</v>
      </c>
      <c r="C514" s="120">
        <v>209901</v>
      </c>
      <c r="D514" s="120" t="b">
        <v>0</v>
      </c>
      <c r="E514" s="120" t="b">
        <v>0</v>
      </c>
      <c r="F514" s="120" t="b">
        <v>1</v>
      </c>
      <c r="G514" s="120" t="b">
        <v>0</v>
      </c>
      <c r="H514" s="120" t="b">
        <v>0</v>
      </c>
      <c r="I514" s="120" t="b">
        <v>0</v>
      </c>
      <c r="J514" s="120" t="b">
        <v>0</v>
      </c>
      <c r="K514" s="120" t="b">
        <v>0</v>
      </c>
      <c r="L514" s="120" t="b">
        <v>0</v>
      </c>
      <c r="M514" s="120" t="b">
        <v>0</v>
      </c>
    </row>
    <row r="515" spans="1:34" x14ac:dyDescent="0.4">
      <c r="A515" s="120" t="s">
        <v>3107</v>
      </c>
      <c r="B515" s="120" t="s">
        <v>919</v>
      </c>
      <c r="C515" s="120">
        <v>211744</v>
      </c>
      <c r="D515" s="120" t="b">
        <v>0</v>
      </c>
      <c r="E515" s="120" t="b">
        <v>0</v>
      </c>
      <c r="F515" s="120" t="b">
        <v>0</v>
      </c>
      <c r="G515" s="120" t="b">
        <v>0</v>
      </c>
      <c r="H515" s="120" t="b">
        <v>0</v>
      </c>
      <c r="I515" s="120" t="b">
        <v>0</v>
      </c>
      <c r="J515" s="120" t="b">
        <v>0</v>
      </c>
      <c r="K515" s="120" t="b">
        <v>0</v>
      </c>
      <c r="L515" s="120" t="b">
        <v>0</v>
      </c>
      <c r="M515" s="120" t="b">
        <v>0</v>
      </c>
    </row>
    <row r="516" spans="1:34" x14ac:dyDescent="0.4">
      <c r="A516" s="120" t="s">
        <v>3108</v>
      </c>
      <c r="B516" s="120" t="s">
        <v>963</v>
      </c>
      <c r="C516" s="120">
        <v>208947</v>
      </c>
      <c r="D516" s="120" t="b">
        <v>1</v>
      </c>
      <c r="E516" s="120" t="b">
        <v>1</v>
      </c>
      <c r="F516" s="120" t="b">
        <v>1</v>
      </c>
      <c r="G516" s="120" t="b">
        <v>1</v>
      </c>
      <c r="H516" s="120" t="b">
        <v>1</v>
      </c>
      <c r="I516" s="120" t="b">
        <v>0</v>
      </c>
      <c r="J516" s="120" t="b">
        <v>1</v>
      </c>
      <c r="K516" s="120" t="b">
        <v>1</v>
      </c>
      <c r="L516" s="120" t="b">
        <v>0</v>
      </c>
      <c r="M516" s="120" t="b">
        <v>1</v>
      </c>
      <c r="N516" s="120" t="s">
        <v>3109</v>
      </c>
      <c r="O516" s="120" t="s">
        <v>3110</v>
      </c>
      <c r="P516" s="120" t="s">
        <v>3111</v>
      </c>
      <c r="Q516" s="120" t="s">
        <v>3112</v>
      </c>
      <c r="R516" s="120" t="s">
        <v>3113</v>
      </c>
      <c r="S516" s="120" t="s">
        <v>3114</v>
      </c>
      <c r="T516" s="120" t="s">
        <v>3115</v>
      </c>
      <c r="U516" s="120" t="s">
        <v>3116</v>
      </c>
      <c r="V516" s="120" t="s">
        <v>3117</v>
      </c>
    </row>
    <row r="517" spans="1:34" x14ac:dyDescent="0.4">
      <c r="A517" s="120" t="s">
        <v>738</v>
      </c>
      <c r="B517" s="120" t="s">
        <v>928</v>
      </c>
      <c r="C517" s="120">
        <v>208581</v>
      </c>
      <c r="D517" s="120" t="b">
        <v>0</v>
      </c>
      <c r="E517" s="120" t="b">
        <v>1</v>
      </c>
      <c r="F517" s="120" t="b">
        <v>0</v>
      </c>
      <c r="G517" s="120" t="b">
        <v>0</v>
      </c>
      <c r="H517" s="120" t="b">
        <v>0</v>
      </c>
      <c r="I517" s="120" t="b">
        <v>0</v>
      </c>
      <c r="J517" s="120" t="b">
        <v>0</v>
      </c>
      <c r="K517" s="120" t="b">
        <v>1</v>
      </c>
      <c r="L517" s="120" t="b">
        <v>0</v>
      </c>
      <c r="M517" s="120" t="b">
        <v>0</v>
      </c>
      <c r="N517" s="120" t="s">
        <v>3118</v>
      </c>
      <c r="O517" s="120" t="s">
        <v>3119</v>
      </c>
      <c r="P517" s="120" t="s">
        <v>3120</v>
      </c>
      <c r="Q517" s="120" t="s">
        <v>739</v>
      </c>
      <c r="R517" s="120" t="s">
        <v>3121</v>
      </c>
      <c r="S517" s="120" t="s">
        <v>1111</v>
      </c>
      <c r="T517" s="120" t="s">
        <v>3122</v>
      </c>
      <c r="U517" s="120" t="s">
        <v>1113</v>
      </c>
      <c r="V517" s="120" t="s">
        <v>1114</v>
      </c>
      <c r="W517" s="120" t="s">
        <v>2193</v>
      </c>
      <c r="X517" s="120" t="s">
        <v>3123</v>
      </c>
      <c r="Y517" s="120" t="s">
        <v>223</v>
      </c>
      <c r="Z517" s="120" t="s">
        <v>1461</v>
      </c>
      <c r="AA517" s="120" t="s">
        <v>1659</v>
      </c>
      <c r="AB517" s="120" t="s">
        <v>3124</v>
      </c>
      <c r="AC517" s="120" t="s">
        <v>260</v>
      </c>
      <c r="AD517" s="120" t="s">
        <v>1660</v>
      </c>
      <c r="AE517" s="120" t="s">
        <v>193</v>
      </c>
      <c r="AF517" s="120" t="s">
        <v>1180</v>
      </c>
    </row>
    <row r="518" spans="1:34" x14ac:dyDescent="0.4">
      <c r="A518" s="120" t="s">
        <v>535</v>
      </c>
      <c r="B518" s="120" t="s">
        <v>935</v>
      </c>
      <c r="C518" s="120">
        <v>208428</v>
      </c>
      <c r="D518" s="120" t="b">
        <v>0</v>
      </c>
      <c r="E518" s="120" t="b">
        <v>1</v>
      </c>
      <c r="F518" s="120" t="b">
        <v>0</v>
      </c>
      <c r="G518" s="120" t="b">
        <v>1</v>
      </c>
      <c r="H518" s="120" t="b">
        <v>0</v>
      </c>
      <c r="I518" s="120" t="b">
        <v>0</v>
      </c>
      <c r="J518" s="120" t="b">
        <v>0</v>
      </c>
      <c r="K518" s="120" t="b">
        <v>0</v>
      </c>
      <c r="L518" s="120" t="b">
        <v>0</v>
      </c>
      <c r="M518" s="120" t="b">
        <v>1</v>
      </c>
      <c r="N518" s="120" t="s">
        <v>842</v>
      </c>
      <c r="O518" s="120" t="s">
        <v>3125</v>
      </c>
      <c r="P518" s="120" t="s">
        <v>3126</v>
      </c>
      <c r="Q518" s="120" t="s">
        <v>534</v>
      </c>
      <c r="R518" s="120" t="s">
        <v>3127</v>
      </c>
      <c r="S518" s="120" t="s">
        <v>734</v>
      </c>
      <c r="T518" s="120" t="s">
        <v>3128</v>
      </c>
    </row>
    <row r="519" spans="1:34" x14ac:dyDescent="0.4">
      <c r="A519" s="120" t="s">
        <v>543</v>
      </c>
      <c r="B519" s="120" t="s">
        <v>963</v>
      </c>
      <c r="C519" s="120">
        <v>208288</v>
      </c>
      <c r="D519" s="120" t="b">
        <v>1</v>
      </c>
      <c r="E519" s="120" t="b">
        <v>1</v>
      </c>
      <c r="F519" s="120" t="b">
        <v>0</v>
      </c>
      <c r="G519" s="120" t="b">
        <v>1</v>
      </c>
      <c r="H519" s="120" t="b">
        <v>0</v>
      </c>
      <c r="I519" s="120" t="b">
        <v>0</v>
      </c>
      <c r="J519" s="120" t="b">
        <v>0</v>
      </c>
      <c r="K519" s="120" t="b">
        <v>0</v>
      </c>
      <c r="L519" s="120" t="b">
        <v>0</v>
      </c>
      <c r="M519" s="120" t="b">
        <v>1</v>
      </c>
      <c r="N519" s="120" t="s">
        <v>3129</v>
      </c>
      <c r="O519" s="120" t="s">
        <v>415</v>
      </c>
      <c r="P519" s="120" t="s">
        <v>1341</v>
      </c>
      <c r="Q519" s="120" t="s">
        <v>497</v>
      </c>
      <c r="R519" s="120" t="s">
        <v>2002</v>
      </c>
      <c r="S519" s="120" t="s">
        <v>1998</v>
      </c>
      <c r="T519" s="120" t="s">
        <v>1999</v>
      </c>
      <c r="U519" s="120" t="s">
        <v>409</v>
      </c>
      <c r="V519" s="120" t="s">
        <v>1993</v>
      </c>
      <c r="W519" s="120" t="s">
        <v>3130</v>
      </c>
      <c r="X519" s="120" t="s">
        <v>3131</v>
      </c>
      <c r="Y519" s="120" t="s">
        <v>446</v>
      </c>
      <c r="Z519" s="120" t="s">
        <v>1372</v>
      </c>
      <c r="AA519" s="120" t="s">
        <v>1996</v>
      </c>
      <c r="AB519" s="120" t="s">
        <v>1997</v>
      </c>
      <c r="AC519" s="120" t="s">
        <v>587</v>
      </c>
      <c r="AD519" s="120" t="s">
        <v>2528</v>
      </c>
      <c r="AE519" s="120" t="s">
        <v>501</v>
      </c>
      <c r="AF519" s="120" t="s">
        <v>2003</v>
      </c>
      <c r="AG519" s="120" t="s">
        <v>369</v>
      </c>
      <c r="AH519" s="120" t="s">
        <v>1992</v>
      </c>
    </row>
    <row r="520" spans="1:34" x14ac:dyDescent="0.4">
      <c r="A520" s="120" t="s">
        <v>3132</v>
      </c>
      <c r="B520" s="120" t="s">
        <v>928</v>
      </c>
      <c r="C520" s="120">
        <v>209233</v>
      </c>
      <c r="D520" s="120" t="b">
        <v>1</v>
      </c>
      <c r="E520" s="120" t="b">
        <v>0</v>
      </c>
      <c r="F520" s="120" t="b">
        <v>1</v>
      </c>
      <c r="G520" s="120" t="b">
        <v>0</v>
      </c>
      <c r="H520" s="120" t="b">
        <v>0</v>
      </c>
      <c r="I520" s="120" t="b">
        <v>0</v>
      </c>
      <c r="J520" s="120" t="b">
        <v>0</v>
      </c>
      <c r="K520" s="120" t="b">
        <v>0</v>
      </c>
      <c r="L520" s="120" t="b">
        <v>0</v>
      </c>
      <c r="M520" s="120" t="b">
        <v>0</v>
      </c>
    </row>
    <row r="521" spans="1:34" x14ac:dyDescent="0.4">
      <c r="A521" s="120" t="s">
        <v>201</v>
      </c>
      <c r="B521" s="120" t="s">
        <v>852</v>
      </c>
      <c r="C521" s="120">
        <v>206069</v>
      </c>
      <c r="D521" s="120" t="b">
        <v>1</v>
      </c>
      <c r="E521" s="120" t="b">
        <v>1</v>
      </c>
      <c r="F521" s="120" t="b">
        <v>0</v>
      </c>
      <c r="G521" s="120" t="b">
        <v>1</v>
      </c>
      <c r="H521" s="120" t="b">
        <v>0</v>
      </c>
      <c r="I521" s="120" t="b">
        <v>0</v>
      </c>
      <c r="J521" s="120" t="b">
        <v>0</v>
      </c>
      <c r="K521" s="120" t="b">
        <v>0</v>
      </c>
      <c r="L521" s="120" t="b">
        <v>0</v>
      </c>
      <c r="M521" s="120" t="b">
        <v>1</v>
      </c>
      <c r="N521" s="120" t="s">
        <v>3133</v>
      </c>
      <c r="O521" s="120" t="s">
        <v>3134</v>
      </c>
      <c r="P521" s="120" t="s">
        <v>3135</v>
      </c>
      <c r="Q521" s="120" t="s">
        <v>3136</v>
      </c>
      <c r="R521" s="120" t="s">
        <v>3137</v>
      </c>
      <c r="S521" s="120" t="s">
        <v>3138</v>
      </c>
      <c r="T521" s="120" t="s">
        <v>3139</v>
      </c>
      <c r="U521" s="120" t="s">
        <v>200</v>
      </c>
      <c r="V521" s="120" t="s">
        <v>3140</v>
      </c>
      <c r="W521" s="120" t="s">
        <v>3141</v>
      </c>
      <c r="X521" s="120" t="s">
        <v>3142</v>
      </c>
      <c r="Y521" s="120" t="s">
        <v>3143</v>
      </c>
      <c r="Z521" s="120" t="s">
        <v>3144</v>
      </c>
      <c r="AA521" s="120" t="s">
        <v>3145</v>
      </c>
      <c r="AB521" s="120" t="s">
        <v>3146</v>
      </c>
      <c r="AC521" s="120" t="s">
        <v>3147</v>
      </c>
      <c r="AD521" s="120" t="s">
        <v>3148</v>
      </c>
      <c r="AE521" s="120" t="s">
        <v>568</v>
      </c>
      <c r="AF521" s="120" t="s">
        <v>3149</v>
      </c>
      <c r="AG521" s="120" t="s">
        <v>3150</v>
      </c>
      <c r="AH521" s="120" t="s">
        <v>3151</v>
      </c>
    </row>
    <row r="522" spans="1:34" x14ac:dyDescent="0.4">
      <c r="A522" s="120" t="s">
        <v>3152</v>
      </c>
      <c r="B522" s="120" t="s">
        <v>1784</v>
      </c>
      <c r="C522" s="120">
        <v>205998</v>
      </c>
      <c r="D522" s="120" t="b">
        <v>1</v>
      </c>
      <c r="E522" s="120" t="b">
        <v>1</v>
      </c>
      <c r="F522" s="120" t="b">
        <v>0</v>
      </c>
      <c r="G522" s="120" t="b">
        <v>0</v>
      </c>
      <c r="H522" s="120" t="b">
        <v>0</v>
      </c>
      <c r="I522" s="120" t="b">
        <v>0</v>
      </c>
      <c r="J522" s="120" t="b">
        <v>0</v>
      </c>
      <c r="K522" s="120" t="b">
        <v>0</v>
      </c>
      <c r="L522" s="120" t="b">
        <v>0</v>
      </c>
      <c r="M522" s="120" t="b">
        <v>0</v>
      </c>
    </row>
    <row r="523" spans="1:34" x14ac:dyDescent="0.4">
      <c r="A523" s="120" t="s">
        <v>327</v>
      </c>
      <c r="B523" s="120" t="s">
        <v>963</v>
      </c>
      <c r="C523" s="120">
        <v>206496</v>
      </c>
      <c r="D523" s="120" t="b">
        <v>0</v>
      </c>
      <c r="E523" s="120" t="b">
        <v>0</v>
      </c>
      <c r="F523" s="120" t="b">
        <v>0</v>
      </c>
      <c r="G523" s="120" t="b">
        <v>0</v>
      </c>
      <c r="H523" s="120" t="b">
        <v>0</v>
      </c>
      <c r="I523" s="120" t="b">
        <v>0</v>
      </c>
      <c r="J523" s="120" t="b">
        <v>1</v>
      </c>
      <c r="K523" s="120" t="b">
        <v>0</v>
      </c>
      <c r="L523" s="120" t="b">
        <v>0</v>
      </c>
      <c r="M523" s="120" t="b">
        <v>1</v>
      </c>
      <c r="N523" s="120" t="s">
        <v>3153</v>
      </c>
      <c r="O523" s="120" t="s">
        <v>1767</v>
      </c>
      <c r="P523" s="120" t="s">
        <v>1768</v>
      </c>
      <c r="Q523" s="120" t="s">
        <v>444</v>
      </c>
      <c r="R523" s="120" t="s">
        <v>1342</v>
      </c>
      <c r="S523" s="120" t="s">
        <v>2535</v>
      </c>
      <c r="T523" s="120" t="s">
        <v>2536</v>
      </c>
      <c r="U523" s="120" t="s">
        <v>3154</v>
      </c>
      <c r="V523" s="120" t="s">
        <v>3155</v>
      </c>
      <c r="W523" s="120" t="s">
        <v>212</v>
      </c>
      <c r="X523" s="120" t="s">
        <v>1242</v>
      </c>
      <c r="Y523" s="120" t="s">
        <v>588</v>
      </c>
      <c r="Z523" s="120" t="s">
        <v>2529</v>
      </c>
      <c r="AA523" s="120" t="s">
        <v>326</v>
      </c>
      <c r="AB523" s="120" t="s">
        <v>2542</v>
      </c>
      <c r="AC523" s="120" t="s">
        <v>371</v>
      </c>
      <c r="AD523" s="120" t="s">
        <v>1240</v>
      </c>
      <c r="AE523" s="120" t="s">
        <v>545</v>
      </c>
      <c r="AF523" s="120" t="s">
        <v>3077</v>
      </c>
      <c r="AG523" s="120" t="s">
        <v>3156</v>
      </c>
      <c r="AH523" s="120" t="s">
        <v>3157</v>
      </c>
    </row>
    <row r="524" spans="1:34" x14ac:dyDescent="0.4">
      <c r="A524" s="120" t="s">
        <v>3158</v>
      </c>
      <c r="B524" s="120" t="s">
        <v>843</v>
      </c>
      <c r="C524" s="120">
        <v>206873</v>
      </c>
      <c r="D524" s="120" t="b">
        <v>0</v>
      </c>
      <c r="E524" s="120" t="b">
        <v>0</v>
      </c>
      <c r="F524" s="120" t="b">
        <v>0</v>
      </c>
      <c r="G524" s="120" t="b">
        <v>0</v>
      </c>
      <c r="H524" s="120" t="b">
        <v>0</v>
      </c>
      <c r="I524" s="120" t="b">
        <v>0</v>
      </c>
      <c r="J524" s="120" t="b">
        <v>0</v>
      </c>
      <c r="K524" s="120" t="b">
        <v>0</v>
      </c>
      <c r="L524" s="120" t="b">
        <v>0</v>
      </c>
      <c r="M524" s="120" t="b">
        <v>0</v>
      </c>
      <c r="N524" s="120" t="s">
        <v>842</v>
      </c>
      <c r="O524" s="120" t="s">
        <v>3159</v>
      </c>
      <c r="P524" s="120" t="s">
        <v>3160</v>
      </c>
      <c r="Q524" s="120" t="s">
        <v>3161</v>
      </c>
      <c r="R524" s="120" t="s">
        <v>3162</v>
      </c>
      <c r="S524" s="120" t="s">
        <v>3163</v>
      </c>
      <c r="T524" s="120" t="s">
        <v>3164</v>
      </c>
    </row>
    <row r="525" spans="1:34" x14ac:dyDescent="0.4">
      <c r="A525" s="120" t="s">
        <v>3165</v>
      </c>
      <c r="B525" s="120" t="s">
        <v>924</v>
      </c>
      <c r="C525" s="120">
        <v>205792</v>
      </c>
      <c r="D525" s="120" t="b">
        <v>1</v>
      </c>
      <c r="E525" s="120" t="b">
        <v>0</v>
      </c>
      <c r="F525" s="120" t="b">
        <v>1</v>
      </c>
      <c r="G525" s="120" t="b">
        <v>0</v>
      </c>
      <c r="H525" s="120" t="b">
        <v>1</v>
      </c>
      <c r="I525" s="120" t="b">
        <v>0</v>
      </c>
      <c r="J525" s="120" t="b">
        <v>0</v>
      </c>
      <c r="K525" s="120" t="b">
        <v>0</v>
      </c>
      <c r="L525" s="120" t="b">
        <v>0</v>
      </c>
      <c r="M525" s="120" t="b">
        <v>0</v>
      </c>
      <c r="N525" s="120" t="s">
        <v>842</v>
      </c>
      <c r="O525" s="120" t="s">
        <v>3166</v>
      </c>
      <c r="P525" s="120" t="s">
        <v>3167</v>
      </c>
    </row>
    <row r="526" spans="1:34" x14ac:dyDescent="0.4">
      <c r="A526" s="120" t="s">
        <v>3168</v>
      </c>
      <c r="B526" s="120" t="s">
        <v>900</v>
      </c>
      <c r="C526" s="120">
        <v>0</v>
      </c>
      <c r="D526" s="120" t="b">
        <v>0</v>
      </c>
      <c r="E526" s="120" t="b">
        <v>0</v>
      </c>
      <c r="F526" s="120" t="b">
        <v>0</v>
      </c>
      <c r="G526" s="120" t="b">
        <v>0</v>
      </c>
      <c r="H526" s="120" t="b">
        <v>0</v>
      </c>
      <c r="I526" s="120" t="b">
        <v>0</v>
      </c>
      <c r="J526" s="120" t="b">
        <v>0</v>
      </c>
      <c r="K526" s="120" t="b">
        <v>0</v>
      </c>
      <c r="L526" s="120" t="b">
        <v>0</v>
      </c>
      <c r="M526" s="120" t="b">
        <v>0</v>
      </c>
      <c r="N526" s="120" t="s">
        <v>3169</v>
      </c>
      <c r="O526" s="120" t="s">
        <v>347</v>
      </c>
      <c r="P526" s="120" t="s">
        <v>1578</v>
      </c>
      <c r="Q526" s="120" t="s">
        <v>3170</v>
      </c>
      <c r="R526" s="120" t="s">
        <v>3171</v>
      </c>
    </row>
    <row r="527" spans="1:34" x14ac:dyDescent="0.4">
      <c r="A527" s="120" t="s">
        <v>3172</v>
      </c>
      <c r="B527" s="120" t="s">
        <v>935</v>
      </c>
      <c r="C527" s="120">
        <v>205494</v>
      </c>
      <c r="D527" s="120" t="b">
        <v>0</v>
      </c>
      <c r="E527" s="120" t="b">
        <v>0</v>
      </c>
      <c r="F527" s="120" t="b">
        <v>1</v>
      </c>
      <c r="G527" s="120" t="b">
        <v>0</v>
      </c>
      <c r="H527" s="120" t="b">
        <v>0</v>
      </c>
      <c r="I527" s="120" t="b">
        <v>0</v>
      </c>
      <c r="J527" s="120" t="b">
        <v>0</v>
      </c>
      <c r="K527" s="120" t="b">
        <v>0</v>
      </c>
      <c r="L527" s="120" t="b">
        <v>0</v>
      </c>
      <c r="M527" s="120" t="b">
        <v>0</v>
      </c>
    </row>
    <row r="528" spans="1:34" x14ac:dyDescent="0.4">
      <c r="A528" s="120" t="s">
        <v>352</v>
      </c>
      <c r="B528" s="120" t="s">
        <v>900</v>
      </c>
      <c r="C528" s="120">
        <v>205230</v>
      </c>
      <c r="D528" s="120" t="b">
        <v>1</v>
      </c>
      <c r="E528" s="120" t="b">
        <v>1</v>
      </c>
      <c r="F528" s="120" t="b">
        <v>0</v>
      </c>
      <c r="G528" s="120" t="b">
        <v>0</v>
      </c>
      <c r="H528" s="120" t="b">
        <v>0</v>
      </c>
      <c r="I528" s="120" t="b">
        <v>0</v>
      </c>
      <c r="J528" s="120" t="b">
        <v>0</v>
      </c>
      <c r="K528" s="120" t="b">
        <v>0</v>
      </c>
      <c r="L528" s="120" t="b">
        <v>0</v>
      </c>
      <c r="M528" s="120" t="b">
        <v>0</v>
      </c>
      <c r="N528" s="120" t="s">
        <v>3173</v>
      </c>
      <c r="O528" s="120" t="s">
        <v>3174</v>
      </c>
      <c r="P528" s="120" t="s">
        <v>3175</v>
      </c>
      <c r="Q528" s="120" t="s">
        <v>3176</v>
      </c>
      <c r="R528" s="120" t="s">
        <v>3177</v>
      </c>
    </row>
    <row r="529" spans="1:34" x14ac:dyDescent="0.4">
      <c r="A529" s="120" t="s">
        <v>2507</v>
      </c>
      <c r="B529" s="120" t="s">
        <v>935</v>
      </c>
      <c r="C529" s="120">
        <v>204221</v>
      </c>
      <c r="D529" s="120" t="b">
        <v>0</v>
      </c>
      <c r="E529" s="120" t="b">
        <v>1</v>
      </c>
      <c r="F529" s="120" t="b">
        <v>1</v>
      </c>
      <c r="G529" s="120" t="b">
        <v>0</v>
      </c>
      <c r="H529" s="120" t="b">
        <v>0</v>
      </c>
      <c r="I529" s="120" t="b">
        <v>0</v>
      </c>
      <c r="J529" s="120" t="b">
        <v>0</v>
      </c>
      <c r="K529" s="120" t="b">
        <v>0</v>
      </c>
      <c r="L529" s="120" t="b">
        <v>0</v>
      </c>
      <c r="M529" s="120" t="b">
        <v>1</v>
      </c>
    </row>
    <row r="530" spans="1:34" x14ac:dyDescent="0.4">
      <c r="A530" s="120" t="s">
        <v>2739</v>
      </c>
      <c r="B530" s="120" t="s">
        <v>935</v>
      </c>
      <c r="C530" s="120">
        <v>204451</v>
      </c>
      <c r="D530" s="120" t="b">
        <v>0</v>
      </c>
      <c r="E530" s="120" t="b">
        <v>1</v>
      </c>
      <c r="F530" s="120" t="b">
        <v>0</v>
      </c>
      <c r="G530" s="120" t="b">
        <v>0</v>
      </c>
      <c r="H530" s="120" t="b">
        <v>0</v>
      </c>
      <c r="I530" s="120" t="b">
        <v>0</v>
      </c>
      <c r="J530" s="120" t="b">
        <v>0</v>
      </c>
      <c r="K530" s="120" t="b">
        <v>0</v>
      </c>
      <c r="L530" s="120" t="b">
        <v>0</v>
      </c>
      <c r="M530" s="120" t="b">
        <v>1</v>
      </c>
    </row>
    <row r="531" spans="1:34" x14ac:dyDescent="0.4">
      <c r="A531" s="120" t="s">
        <v>430</v>
      </c>
      <c r="B531" s="120" t="s">
        <v>935</v>
      </c>
      <c r="C531" s="120">
        <v>203942</v>
      </c>
      <c r="D531" s="120" t="b">
        <v>0</v>
      </c>
      <c r="E531" s="120" t="b">
        <v>1</v>
      </c>
      <c r="F531" s="120" t="b">
        <v>1</v>
      </c>
      <c r="G531" s="120" t="b">
        <v>0</v>
      </c>
      <c r="H531" s="120" t="b">
        <v>0</v>
      </c>
      <c r="I531" s="120" t="b">
        <v>0</v>
      </c>
      <c r="J531" s="120" t="b">
        <v>0</v>
      </c>
      <c r="K531" s="120" t="b">
        <v>0</v>
      </c>
      <c r="L531" s="120" t="b">
        <v>0</v>
      </c>
      <c r="M531" s="120" t="b">
        <v>1</v>
      </c>
      <c r="N531" s="120" t="s">
        <v>3178</v>
      </c>
      <c r="O531" s="120" t="s">
        <v>354</v>
      </c>
      <c r="P531" s="120" t="s">
        <v>1828</v>
      </c>
    </row>
    <row r="532" spans="1:34" x14ac:dyDescent="0.4">
      <c r="A532" s="120" t="s">
        <v>382</v>
      </c>
      <c r="B532" s="120" t="s">
        <v>928</v>
      </c>
      <c r="C532" s="120">
        <v>203374</v>
      </c>
      <c r="D532" s="120" t="b">
        <v>1</v>
      </c>
      <c r="E532" s="120" t="b">
        <v>1</v>
      </c>
      <c r="F532" s="120" t="b">
        <v>0</v>
      </c>
      <c r="G532" s="120" t="b">
        <v>0</v>
      </c>
      <c r="H532" s="120" t="b">
        <v>0</v>
      </c>
      <c r="I532" s="120" t="b">
        <v>0</v>
      </c>
      <c r="J532" s="120" t="b">
        <v>0</v>
      </c>
      <c r="K532" s="120" t="b">
        <v>0</v>
      </c>
      <c r="L532" s="120" t="b">
        <v>0</v>
      </c>
      <c r="M532" s="120" t="b">
        <v>0</v>
      </c>
      <c r="N532" s="120" t="s">
        <v>3179</v>
      </c>
      <c r="O532" s="120" t="s">
        <v>214</v>
      </c>
      <c r="P532" s="120" t="s">
        <v>1534</v>
      </c>
      <c r="Q532" s="120" t="s">
        <v>215</v>
      </c>
      <c r="R532" s="120" t="s">
        <v>1182</v>
      </c>
      <c r="S532" s="120" t="s">
        <v>194</v>
      </c>
      <c r="T532" s="120" t="s">
        <v>1380</v>
      </c>
      <c r="U532" s="120" t="s">
        <v>239</v>
      </c>
      <c r="V532" s="120" t="s">
        <v>1186</v>
      </c>
      <c r="W532" s="120" t="s">
        <v>388</v>
      </c>
      <c r="X532" s="120" t="s">
        <v>1185</v>
      </c>
      <c r="Y532" s="120" t="s">
        <v>240</v>
      </c>
      <c r="Z532" s="120" t="s">
        <v>1187</v>
      </c>
      <c r="AA532" s="120" t="s">
        <v>462</v>
      </c>
      <c r="AB532" s="120" t="s">
        <v>1381</v>
      </c>
      <c r="AC532" s="120" t="s">
        <v>255</v>
      </c>
      <c r="AD532" s="120" t="s">
        <v>1188</v>
      </c>
      <c r="AE532" s="120" t="s">
        <v>195</v>
      </c>
      <c r="AF532" s="120" t="s">
        <v>1181</v>
      </c>
      <c r="AG532" s="120" t="s">
        <v>493</v>
      </c>
      <c r="AH532" s="120" t="s">
        <v>1382</v>
      </c>
    </row>
    <row r="533" spans="1:34" x14ac:dyDescent="0.4">
      <c r="A533" s="120" t="s">
        <v>378</v>
      </c>
      <c r="B533" s="120" t="s">
        <v>1446</v>
      </c>
      <c r="C533" s="120">
        <v>202655</v>
      </c>
      <c r="D533" s="120" t="b">
        <v>1</v>
      </c>
      <c r="E533" s="120" t="b">
        <v>1</v>
      </c>
      <c r="F533" s="120" t="b">
        <v>0</v>
      </c>
      <c r="G533" s="120" t="b">
        <v>1</v>
      </c>
      <c r="H533" s="120" t="b">
        <v>1</v>
      </c>
      <c r="I533" s="120" t="b">
        <v>0</v>
      </c>
      <c r="J533" s="120" t="b">
        <v>0</v>
      </c>
      <c r="K533" s="120" t="b">
        <v>0</v>
      </c>
      <c r="L533" s="120" t="b">
        <v>0</v>
      </c>
      <c r="M533" s="120" t="b">
        <v>1</v>
      </c>
    </row>
    <row r="534" spans="1:34" x14ac:dyDescent="0.4">
      <c r="A534" s="120" t="s">
        <v>3180</v>
      </c>
      <c r="B534" s="120" t="s">
        <v>963</v>
      </c>
      <c r="C534" s="120">
        <v>203198</v>
      </c>
      <c r="D534" s="120" t="b">
        <v>0</v>
      </c>
      <c r="E534" s="120" t="b">
        <v>0</v>
      </c>
      <c r="F534" s="120" t="b">
        <v>1</v>
      </c>
      <c r="G534" s="120" t="b">
        <v>0</v>
      </c>
      <c r="H534" s="120" t="b">
        <v>0</v>
      </c>
      <c r="I534" s="120" t="b">
        <v>0</v>
      </c>
      <c r="J534" s="120" t="b">
        <v>0</v>
      </c>
      <c r="K534" s="120" t="b">
        <v>0</v>
      </c>
      <c r="L534" s="120" t="b">
        <v>0</v>
      </c>
      <c r="M534" s="120" t="b">
        <v>0</v>
      </c>
    </row>
    <row r="535" spans="1:34" x14ac:dyDescent="0.4">
      <c r="A535" s="120" t="s">
        <v>3181</v>
      </c>
      <c r="B535" s="120" t="s">
        <v>935</v>
      </c>
      <c r="C535" s="120">
        <v>202085</v>
      </c>
      <c r="D535" s="120" t="b">
        <v>0</v>
      </c>
      <c r="E535" s="120" t="b">
        <v>1</v>
      </c>
      <c r="F535" s="120" t="b">
        <v>0</v>
      </c>
      <c r="G535" s="120" t="b">
        <v>0</v>
      </c>
      <c r="H535" s="120" t="b">
        <v>0</v>
      </c>
      <c r="I535" s="120" t="b">
        <v>0</v>
      </c>
      <c r="J535" s="120" t="b">
        <v>0</v>
      </c>
      <c r="K535" s="120" t="b">
        <v>1</v>
      </c>
      <c r="L535" s="120" t="b">
        <v>0</v>
      </c>
      <c r="M535" s="120" t="b">
        <v>1</v>
      </c>
    </row>
    <row r="536" spans="1:34" x14ac:dyDescent="0.4">
      <c r="A536" s="120" t="s">
        <v>3182</v>
      </c>
      <c r="B536" s="120" t="s">
        <v>963</v>
      </c>
      <c r="C536" s="120">
        <v>201332</v>
      </c>
      <c r="D536" s="120" t="b">
        <v>0</v>
      </c>
      <c r="E536" s="120" t="b">
        <v>0</v>
      </c>
      <c r="F536" s="120" t="b">
        <v>1</v>
      </c>
      <c r="G536" s="120" t="b">
        <v>0</v>
      </c>
      <c r="H536" s="120" t="b">
        <v>0</v>
      </c>
      <c r="I536" s="120" t="b">
        <v>0</v>
      </c>
      <c r="J536" s="120" t="b">
        <v>0</v>
      </c>
      <c r="K536" s="120" t="b">
        <v>0</v>
      </c>
      <c r="L536" s="120" t="b">
        <v>0</v>
      </c>
      <c r="M536" s="120" t="b">
        <v>0</v>
      </c>
      <c r="N536" s="120" t="s">
        <v>842</v>
      </c>
      <c r="O536" s="120" t="s">
        <v>3183</v>
      </c>
      <c r="P536" s="120" t="s">
        <v>3184</v>
      </c>
      <c r="Q536" s="120" t="s">
        <v>3185</v>
      </c>
      <c r="R536" s="120" t="s">
        <v>3186</v>
      </c>
      <c r="S536" s="120" t="s">
        <v>3187</v>
      </c>
      <c r="T536" s="120" t="s">
        <v>3188</v>
      </c>
    </row>
    <row r="537" spans="1:34" x14ac:dyDescent="0.4">
      <c r="A537" s="120" t="s">
        <v>3189</v>
      </c>
      <c r="B537" s="120" t="s">
        <v>1334</v>
      </c>
      <c r="C537" s="120">
        <v>200545</v>
      </c>
      <c r="D537" s="120" t="b">
        <v>0</v>
      </c>
      <c r="E537" s="120" t="b">
        <v>1</v>
      </c>
      <c r="F537" s="120" t="b">
        <v>0</v>
      </c>
      <c r="G537" s="120" t="b">
        <v>0</v>
      </c>
      <c r="H537" s="120" t="b">
        <v>0</v>
      </c>
      <c r="I537" s="120" t="b">
        <v>0</v>
      </c>
      <c r="J537" s="120" t="b">
        <v>0</v>
      </c>
      <c r="K537" s="120" t="b">
        <v>0</v>
      </c>
      <c r="L537" s="120" t="b">
        <v>0</v>
      </c>
      <c r="M537" s="120" t="b">
        <v>1</v>
      </c>
      <c r="N537" s="120" t="s">
        <v>3190</v>
      </c>
      <c r="O537" s="120" t="s">
        <v>3191</v>
      </c>
      <c r="P537" s="120" t="s">
        <v>3192</v>
      </c>
      <c r="Q537" s="120" t="s">
        <v>3193</v>
      </c>
      <c r="R537" s="120" t="s">
        <v>3194</v>
      </c>
    </row>
    <row r="538" spans="1:34" x14ac:dyDescent="0.4">
      <c r="A538" s="120" t="s">
        <v>3195</v>
      </c>
      <c r="B538" s="120" t="s">
        <v>928</v>
      </c>
      <c r="C538" s="120">
        <v>200638</v>
      </c>
      <c r="D538" s="120" t="b">
        <v>1</v>
      </c>
      <c r="E538" s="120" t="b">
        <v>0</v>
      </c>
      <c r="F538" s="120" t="b">
        <v>1</v>
      </c>
      <c r="G538" s="120" t="b">
        <v>0</v>
      </c>
      <c r="H538" s="120" t="b">
        <v>0</v>
      </c>
      <c r="I538" s="120" t="b">
        <v>0</v>
      </c>
      <c r="J538" s="120" t="b">
        <v>0</v>
      </c>
      <c r="K538" s="120" t="b">
        <v>1</v>
      </c>
      <c r="L538" s="120" t="b">
        <v>0</v>
      </c>
      <c r="M538" s="120" t="b">
        <v>0</v>
      </c>
      <c r="N538" s="120" t="s">
        <v>842</v>
      </c>
      <c r="O538" s="120" t="s">
        <v>3196</v>
      </c>
      <c r="P538" s="120" t="s">
        <v>3197</v>
      </c>
    </row>
    <row r="539" spans="1:34" x14ac:dyDescent="0.4">
      <c r="A539" s="120" t="s">
        <v>491</v>
      </c>
      <c r="B539" s="120" t="s">
        <v>935</v>
      </c>
      <c r="C539" s="120">
        <v>198952</v>
      </c>
      <c r="D539" s="120" t="b">
        <v>0</v>
      </c>
      <c r="E539" s="120" t="b">
        <v>0</v>
      </c>
      <c r="F539" s="120" t="b">
        <v>0</v>
      </c>
      <c r="G539" s="120" t="b">
        <v>1</v>
      </c>
      <c r="H539" s="120" t="b">
        <v>0</v>
      </c>
      <c r="I539" s="120" t="b">
        <v>0</v>
      </c>
      <c r="J539" s="120" t="b">
        <v>0</v>
      </c>
      <c r="K539" s="120" t="b">
        <v>0</v>
      </c>
      <c r="L539" s="120" t="b">
        <v>0</v>
      </c>
      <c r="M539" s="120" t="b">
        <v>1</v>
      </c>
      <c r="N539" s="120" t="s">
        <v>3198</v>
      </c>
      <c r="O539" s="120" t="s">
        <v>177</v>
      </c>
      <c r="P539" s="120" t="s">
        <v>1139</v>
      </c>
      <c r="Q539" s="120" t="s">
        <v>178</v>
      </c>
      <c r="R539" s="120" t="s">
        <v>984</v>
      </c>
      <c r="S539" s="120" t="s">
        <v>354</v>
      </c>
      <c r="T539" s="120" t="s">
        <v>1828</v>
      </c>
      <c r="U539" s="120" t="s">
        <v>666</v>
      </c>
      <c r="V539" s="120" t="s">
        <v>3029</v>
      </c>
      <c r="W539" s="120" t="s">
        <v>3199</v>
      </c>
      <c r="X539" s="120" t="s">
        <v>3200</v>
      </c>
    </row>
    <row r="540" spans="1:34" x14ac:dyDescent="0.4">
      <c r="A540" s="120" t="s">
        <v>3201</v>
      </c>
      <c r="B540" s="120" t="s">
        <v>963</v>
      </c>
      <c r="C540" s="120">
        <v>198876</v>
      </c>
      <c r="D540" s="120" t="b">
        <v>0</v>
      </c>
      <c r="E540" s="120" t="b">
        <v>0</v>
      </c>
      <c r="F540" s="120" t="b">
        <v>1</v>
      </c>
      <c r="G540" s="120" t="b">
        <v>0</v>
      </c>
      <c r="H540" s="120" t="b">
        <v>0</v>
      </c>
      <c r="I540" s="120" t="b">
        <v>0</v>
      </c>
      <c r="J540" s="120" t="b">
        <v>0</v>
      </c>
      <c r="K540" s="120" t="b">
        <v>0</v>
      </c>
      <c r="L540" s="120" t="b">
        <v>0</v>
      </c>
      <c r="M540" s="120" t="b">
        <v>0</v>
      </c>
    </row>
    <row r="541" spans="1:34" x14ac:dyDescent="0.4">
      <c r="A541" s="120" t="s">
        <v>197</v>
      </c>
      <c r="B541" s="120" t="s">
        <v>900</v>
      </c>
      <c r="C541" s="120">
        <v>198817</v>
      </c>
      <c r="D541" s="120" t="b">
        <v>1</v>
      </c>
      <c r="E541" s="120" t="b">
        <v>0</v>
      </c>
      <c r="F541" s="120" t="b">
        <v>0</v>
      </c>
      <c r="G541" s="120" t="b">
        <v>0</v>
      </c>
      <c r="H541" s="120" t="b">
        <v>0</v>
      </c>
      <c r="I541" s="120" t="b">
        <v>0</v>
      </c>
      <c r="J541" s="120" t="b">
        <v>0</v>
      </c>
      <c r="K541" s="120" t="b">
        <v>0</v>
      </c>
      <c r="L541" s="120" t="b">
        <v>0</v>
      </c>
      <c r="M541" s="120" t="b">
        <v>0</v>
      </c>
      <c r="N541" s="120" t="s">
        <v>842</v>
      </c>
      <c r="O541" s="120" t="s">
        <v>196</v>
      </c>
      <c r="P541" s="120" t="s">
        <v>1336</v>
      </c>
      <c r="Q541" s="120" t="s">
        <v>322</v>
      </c>
      <c r="R541" s="120" t="s">
        <v>1195</v>
      </c>
      <c r="S541" s="120" t="s">
        <v>1198</v>
      </c>
      <c r="T541" s="120" t="s">
        <v>1199</v>
      </c>
    </row>
    <row r="542" spans="1:34" x14ac:dyDescent="0.4">
      <c r="A542" s="120" t="s">
        <v>3202</v>
      </c>
      <c r="B542" s="120" t="s">
        <v>963</v>
      </c>
      <c r="C542" s="120">
        <v>198241</v>
      </c>
      <c r="D542" s="120" t="b">
        <v>0</v>
      </c>
      <c r="E542" s="120" t="b">
        <v>0</v>
      </c>
      <c r="F542" s="120" t="b">
        <v>1</v>
      </c>
      <c r="G542" s="120" t="b">
        <v>0</v>
      </c>
      <c r="H542" s="120" t="b">
        <v>0</v>
      </c>
      <c r="I542" s="120" t="b">
        <v>0</v>
      </c>
      <c r="J542" s="120" t="b">
        <v>0</v>
      </c>
      <c r="K542" s="120" t="b">
        <v>0</v>
      </c>
      <c r="L542" s="120" t="b">
        <v>0</v>
      </c>
      <c r="M542" s="120" t="b">
        <v>0</v>
      </c>
    </row>
    <row r="543" spans="1:34" x14ac:dyDescent="0.4">
      <c r="A543" s="120" t="s">
        <v>3203</v>
      </c>
      <c r="B543" s="120" t="s">
        <v>852</v>
      </c>
      <c r="C543" s="120">
        <v>197620</v>
      </c>
      <c r="D543" s="120" t="b">
        <v>0</v>
      </c>
      <c r="E543" s="120" t="b">
        <v>1</v>
      </c>
      <c r="F543" s="120" t="b">
        <v>0</v>
      </c>
      <c r="G543" s="120" t="b">
        <v>0</v>
      </c>
      <c r="H543" s="120" t="b">
        <v>0</v>
      </c>
      <c r="I543" s="120" t="b">
        <v>0</v>
      </c>
      <c r="J543" s="120" t="b">
        <v>0</v>
      </c>
      <c r="K543" s="120" t="b">
        <v>1</v>
      </c>
      <c r="L543" s="120" t="b">
        <v>0</v>
      </c>
      <c r="M543" s="120" t="b">
        <v>0</v>
      </c>
    </row>
    <row r="544" spans="1:34" x14ac:dyDescent="0.4">
      <c r="A544" s="120" t="s">
        <v>3204</v>
      </c>
      <c r="B544" s="120" t="s">
        <v>928</v>
      </c>
      <c r="C544" s="120">
        <v>197029</v>
      </c>
      <c r="D544" s="120" t="b">
        <v>1</v>
      </c>
      <c r="E544" s="120" t="b">
        <v>0</v>
      </c>
      <c r="F544" s="120" t="b">
        <v>0</v>
      </c>
      <c r="G544" s="120" t="b">
        <v>0</v>
      </c>
      <c r="H544" s="120" t="b">
        <v>0</v>
      </c>
      <c r="I544" s="120" t="b">
        <v>0</v>
      </c>
      <c r="J544" s="120" t="b">
        <v>0</v>
      </c>
      <c r="K544" s="120" t="b">
        <v>1</v>
      </c>
      <c r="L544" s="120" t="b">
        <v>0</v>
      </c>
      <c r="M544" s="120" t="b">
        <v>0</v>
      </c>
      <c r="N544" s="120" t="s">
        <v>842</v>
      </c>
      <c r="O544" s="120" t="s">
        <v>3205</v>
      </c>
      <c r="P544" s="120" t="s">
        <v>3206</v>
      </c>
    </row>
    <row r="545" spans="1:34" x14ac:dyDescent="0.4">
      <c r="A545" s="120" t="s">
        <v>350</v>
      </c>
      <c r="B545" s="120" t="s">
        <v>872</v>
      </c>
      <c r="C545" s="120">
        <v>196565</v>
      </c>
      <c r="D545" s="120" t="b">
        <v>1</v>
      </c>
      <c r="E545" s="120" t="b">
        <v>1</v>
      </c>
      <c r="F545" s="120" t="b">
        <v>0</v>
      </c>
      <c r="G545" s="120" t="b">
        <v>0</v>
      </c>
      <c r="H545" s="120" t="b">
        <v>0</v>
      </c>
      <c r="I545" s="120" t="b">
        <v>0</v>
      </c>
      <c r="J545" s="120" t="b">
        <v>0</v>
      </c>
      <c r="K545" s="120" t="b">
        <v>0</v>
      </c>
      <c r="L545" s="120" t="b">
        <v>0</v>
      </c>
      <c r="M545" s="120" t="b">
        <v>0</v>
      </c>
      <c r="N545" s="120" t="s">
        <v>3207</v>
      </c>
      <c r="O545" s="120" t="s">
        <v>214</v>
      </c>
      <c r="P545" s="120" t="s">
        <v>1534</v>
      </c>
      <c r="Q545" s="120" t="s">
        <v>215</v>
      </c>
      <c r="R545" s="120" t="s">
        <v>1182</v>
      </c>
      <c r="S545" s="120" t="s">
        <v>194</v>
      </c>
      <c r="T545" s="120" t="s">
        <v>1380</v>
      </c>
      <c r="U545" s="120" t="s">
        <v>3208</v>
      </c>
      <c r="V545" s="120" t="s">
        <v>3209</v>
      </c>
      <c r="W545" s="120" t="s">
        <v>2013</v>
      </c>
      <c r="X545" s="120" t="s">
        <v>3210</v>
      </c>
      <c r="Y545" s="120" t="s">
        <v>255</v>
      </c>
      <c r="Z545" s="120" t="s">
        <v>1188</v>
      </c>
    </row>
    <row r="546" spans="1:34" x14ac:dyDescent="0.4">
      <c r="A546" s="120" t="s">
        <v>3211</v>
      </c>
      <c r="B546" s="120" t="s">
        <v>928</v>
      </c>
      <c r="C546" s="120">
        <v>195964</v>
      </c>
      <c r="D546" s="120" t="b">
        <v>1</v>
      </c>
      <c r="E546" s="120" t="b">
        <v>1</v>
      </c>
      <c r="F546" s="120" t="b">
        <v>0</v>
      </c>
      <c r="G546" s="120" t="b">
        <v>0</v>
      </c>
      <c r="H546" s="120" t="b">
        <v>0</v>
      </c>
      <c r="I546" s="120" t="b">
        <v>0</v>
      </c>
      <c r="J546" s="120" t="b">
        <v>0</v>
      </c>
      <c r="K546" s="120" t="b">
        <v>0</v>
      </c>
      <c r="L546" s="120" t="b">
        <v>0</v>
      </c>
      <c r="M546" s="120" t="b">
        <v>0</v>
      </c>
    </row>
    <row r="547" spans="1:34" x14ac:dyDescent="0.4">
      <c r="A547" s="120" t="s">
        <v>601</v>
      </c>
      <c r="B547" s="120" t="s">
        <v>963</v>
      </c>
      <c r="C547" s="120">
        <v>195204</v>
      </c>
      <c r="D547" s="120" t="b">
        <v>0</v>
      </c>
      <c r="E547" s="120" t="b">
        <v>1</v>
      </c>
      <c r="F547" s="120" t="b">
        <v>1</v>
      </c>
      <c r="G547" s="120" t="b">
        <v>0</v>
      </c>
      <c r="H547" s="120" t="b">
        <v>0</v>
      </c>
      <c r="I547" s="120" t="b">
        <v>0</v>
      </c>
      <c r="J547" s="120" t="b">
        <v>0</v>
      </c>
      <c r="K547" s="120" t="b">
        <v>0</v>
      </c>
      <c r="L547" s="120" t="b">
        <v>0</v>
      </c>
      <c r="M547" s="120" t="b">
        <v>1</v>
      </c>
      <c r="N547" s="120" t="s">
        <v>3212</v>
      </c>
      <c r="O547" s="120" t="s">
        <v>2633</v>
      </c>
      <c r="P547" s="120" t="s">
        <v>2634</v>
      </c>
      <c r="Q547" s="120" t="s">
        <v>2308</v>
      </c>
      <c r="R547" s="120" t="s">
        <v>2309</v>
      </c>
      <c r="S547" s="120" t="s">
        <v>3213</v>
      </c>
      <c r="T547" s="120" t="s">
        <v>3214</v>
      </c>
      <c r="U547" s="120" t="s">
        <v>3215</v>
      </c>
      <c r="V547" s="120" t="s">
        <v>3216</v>
      </c>
      <c r="W547" s="120" t="s">
        <v>376</v>
      </c>
      <c r="X547" s="120" t="s">
        <v>2109</v>
      </c>
    </row>
    <row r="548" spans="1:34" x14ac:dyDescent="0.4">
      <c r="A548" s="120" t="s">
        <v>3217</v>
      </c>
      <c r="B548" s="120" t="s">
        <v>852</v>
      </c>
      <c r="C548" s="120">
        <v>195276</v>
      </c>
      <c r="D548" s="120" t="b">
        <v>0</v>
      </c>
      <c r="E548" s="120" t="b">
        <v>1</v>
      </c>
      <c r="F548" s="120" t="b">
        <v>0</v>
      </c>
      <c r="G548" s="120" t="b">
        <v>0</v>
      </c>
      <c r="H548" s="120" t="b">
        <v>0</v>
      </c>
      <c r="I548" s="120" t="b">
        <v>0</v>
      </c>
      <c r="J548" s="120" t="b">
        <v>0</v>
      </c>
      <c r="K548" s="120" t="b">
        <v>0</v>
      </c>
      <c r="L548" s="120" t="b">
        <v>0</v>
      </c>
      <c r="M548" s="120" t="b">
        <v>0</v>
      </c>
      <c r="N548" s="120" t="s">
        <v>842</v>
      </c>
      <c r="O548" s="120" t="s">
        <v>3218</v>
      </c>
      <c r="P548" s="120" t="s">
        <v>3219</v>
      </c>
      <c r="Q548" s="120" t="s">
        <v>3220</v>
      </c>
      <c r="R548" s="120" t="s">
        <v>3221</v>
      </c>
    </row>
    <row r="549" spans="1:34" x14ac:dyDescent="0.4">
      <c r="A549" s="120" t="s">
        <v>3222</v>
      </c>
      <c r="B549" s="120" t="s">
        <v>928</v>
      </c>
      <c r="C549" s="120">
        <v>195824</v>
      </c>
      <c r="D549" s="120" t="b">
        <v>0</v>
      </c>
      <c r="E549" s="120" t="b">
        <v>1</v>
      </c>
      <c r="F549" s="120" t="b">
        <v>1</v>
      </c>
      <c r="G549" s="120" t="b">
        <v>0</v>
      </c>
      <c r="H549" s="120" t="b">
        <v>1</v>
      </c>
      <c r="I549" s="120" t="b">
        <v>0</v>
      </c>
      <c r="J549" s="120" t="b">
        <v>0</v>
      </c>
      <c r="K549" s="120" t="b">
        <v>0</v>
      </c>
      <c r="L549" s="120" t="b">
        <v>0</v>
      </c>
      <c r="M549" s="120" t="b">
        <v>0</v>
      </c>
    </row>
    <row r="550" spans="1:34" x14ac:dyDescent="0.4">
      <c r="A550" s="120" t="s">
        <v>3223</v>
      </c>
      <c r="B550" s="120" t="s">
        <v>852</v>
      </c>
      <c r="C550" s="120">
        <v>197122</v>
      </c>
      <c r="D550" s="120" t="b">
        <v>1</v>
      </c>
      <c r="E550" s="120" t="b">
        <v>0</v>
      </c>
      <c r="F550" s="120" t="b">
        <v>0</v>
      </c>
      <c r="G550" s="120" t="b">
        <v>1</v>
      </c>
      <c r="H550" s="120" t="b">
        <v>0</v>
      </c>
      <c r="I550" s="120" t="b">
        <v>0</v>
      </c>
      <c r="J550" s="120" t="b">
        <v>0</v>
      </c>
      <c r="K550" s="120" t="b">
        <v>0</v>
      </c>
      <c r="L550" s="120" t="b">
        <v>0</v>
      </c>
      <c r="M550" s="120" t="b">
        <v>0</v>
      </c>
      <c r="N550" s="120" t="s">
        <v>842</v>
      </c>
      <c r="O550" s="120" t="s">
        <v>3119</v>
      </c>
      <c r="P550" s="120" t="s">
        <v>3120</v>
      </c>
      <c r="Q550" s="120" t="s">
        <v>3224</v>
      </c>
      <c r="R550" s="120" t="s">
        <v>3225</v>
      </c>
      <c r="S550" s="120" t="s">
        <v>3226</v>
      </c>
      <c r="T550" s="120" t="s">
        <v>3227</v>
      </c>
    </row>
    <row r="551" spans="1:34" x14ac:dyDescent="0.4">
      <c r="A551" s="120" t="s">
        <v>304</v>
      </c>
      <c r="B551" s="120" t="s">
        <v>872</v>
      </c>
      <c r="C551" s="120">
        <v>194358</v>
      </c>
      <c r="D551" s="120" t="b">
        <v>0</v>
      </c>
      <c r="E551" s="120" t="b">
        <v>0</v>
      </c>
      <c r="F551" s="120" t="b">
        <v>0</v>
      </c>
      <c r="G551" s="120" t="b">
        <v>0</v>
      </c>
      <c r="H551" s="120" t="b">
        <v>0</v>
      </c>
      <c r="I551" s="120" t="b">
        <v>0</v>
      </c>
      <c r="J551" s="120" t="b">
        <v>0</v>
      </c>
      <c r="K551" s="120" t="b">
        <v>0</v>
      </c>
      <c r="L551" s="120" t="b">
        <v>0</v>
      </c>
      <c r="M551" s="120" t="b">
        <v>0</v>
      </c>
    </row>
    <row r="552" spans="1:34" x14ac:dyDescent="0.4">
      <c r="A552" s="120" t="s">
        <v>385</v>
      </c>
      <c r="B552" s="120" t="s">
        <v>852</v>
      </c>
      <c r="C552" s="120">
        <v>194197</v>
      </c>
      <c r="D552" s="120" t="b">
        <v>0</v>
      </c>
      <c r="E552" s="120" t="b">
        <v>0</v>
      </c>
      <c r="F552" s="120" t="b">
        <v>0</v>
      </c>
      <c r="G552" s="120" t="b">
        <v>0</v>
      </c>
      <c r="H552" s="120" t="b">
        <v>0</v>
      </c>
      <c r="I552" s="120" t="b">
        <v>0</v>
      </c>
      <c r="J552" s="120" t="b">
        <v>0</v>
      </c>
      <c r="K552" s="120" t="b">
        <v>0</v>
      </c>
      <c r="L552" s="120" t="b">
        <v>0</v>
      </c>
      <c r="M552" s="120" t="b">
        <v>0</v>
      </c>
      <c r="N552" s="120" t="s">
        <v>3228</v>
      </c>
      <c r="O552" s="120" t="s">
        <v>190</v>
      </c>
      <c r="P552" s="120" t="s">
        <v>1090</v>
      </c>
      <c r="Q552" s="120" t="s">
        <v>1405</v>
      </c>
      <c r="R552" s="120" t="s">
        <v>1406</v>
      </c>
      <c r="S552" s="120" t="s">
        <v>189</v>
      </c>
      <c r="T552" s="120" t="s">
        <v>1404</v>
      </c>
      <c r="U552" s="120" t="s">
        <v>246</v>
      </c>
      <c r="V552" s="120" t="s">
        <v>1093</v>
      </c>
    </row>
    <row r="553" spans="1:34" x14ac:dyDescent="0.4">
      <c r="A553" s="120" t="s">
        <v>3229</v>
      </c>
      <c r="B553" s="120" t="s">
        <v>1446</v>
      </c>
      <c r="C553" s="120">
        <v>193953</v>
      </c>
      <c r="D553" s="120" t="b">
        <v>0</v>
      </c>
      <c r="E553" s="120" t="b">
        <v>1</v>
      </c>
      <c r="F553" s="120" t="b">
        <v>1</v>
      </c>
      <c r="G553" s="120" t="b">
        <v>1</v>
      </c>
      <c r="H553" s="120" t="b">
        <v>1</v>
      </c>
      <c r="I553" s="120" t="b">
        <v>0</v>
      </c>
      <c r="J553" s="120" t="b">
        <v>0</v>
      </c>
      <c r="K553" s="120" t="b">
        <v>0</v>
      </c>
      <c r="L553" s="120" t="b">
        <v>0</v>
      </c>
      <c r="M553" s="120" t="b">
        <v>1</v>
      </c>
    </row>
    <row r="554" spans="1:34" x14ac:dyDescent="0.4">
      <c r="A554" s="120" t="s">
        <v>3230</v>
      </c>
      <c r="B554" s="120" t="s">
        <v>928</v>
      </c>
      <c r="C554" s="120">
        <v>193815</v>
      </c>
      <c r="D554" s="120" t="b">
        <v>0</v>
      </c>
      <c r="E554" s="120" t="b">
        <v>0</v>
      </c>
      <c r="F554" s="120" t="b">
        <v>0</v>
      </c>
      <c r="G554" s="120" t="b">
        <v>0</v>
      </c>
      <c r="H554" s="120" t="b">
        <v>0</v>
      </c>
      <c r="I554" s="120" t="b">
        <v>0</v>
      </c>
      <c r="J554" s="120" t="b">
        <v>0</v>
      </c>
      <c r="K554" s="120" t="b">
        <v>0</v>
      </c>
      <c r="L554" s="120" t="b">
        <v>0</v>
      </c>
      <c r="M554" s="120" t="b">
        <v>0</v>
      </c>
      <c r="N554" s="120" t="s">
        <v>842</v>
      </c>
      <c r="O554" s="120" t="s">
        <v>3231</v>
      </c>
      <c r="P554" s="120" t="s">
        <v>3232</v>
      </c>
    </row>
    <row r="555" spans="1:34" x14ac:dyDescent="0.4">
      <c r="A555" s="120" t="s">
        <v>715</v>
      </c>
      <c r="B555" s="120" t="s">
        <v>963</v>
      </c>
      <c r="C555" s="120">
        <v>192313</v>
      </c>
      <c r="D555" s="120" t="b">
        <v>0</v>
      </c>
      <c r="E555" s="120" t="b">
        <v>0</v>
      </c>
      <c r="F555" s="120" t="b">
        <v>0</v>
      </c>
      <c r="G555" s="120" t="b">
        <v>0</v>
      </c>
      <c r="H555" s="120" t="b">
        <v>0</v>
      </c>
      <c r="I555" s="120" t="b">
        <v>0</v>
      </c>
      <c r="J555" s="120" t="b">
        <v>0</v>
      </c>
      <c r="K555" s="120" t="b">
        <v>0</v>
      </c>
      <c r="L555" s="120" t="b">
        <v>0</v>
      </c>
      <c r="M555" s="120" t="b">
        <v>1</v>
      </c>
      <c r="N555" s="120" t="s">
        <v>842</v>
      </c>
      <c r="O555" s="120" t="s">
        <v>2052</v>
      </c>
      <c r="P555" s="120" t="s">
        <v>2053</v>
      </c>
      <c r="Q555" s="120" t="s">
        <v>637</v>
      </c>
      <c r="R555" s="120" t="s">
        <v>3233</v>
      </c>
      <c r="S555" s="120" t="s">
        <v>570</v>
      </c>
      <c r="T555" s="120" t="s">
        <v>3234</v>
      </c>
      <c r="U555" s="120" t="s">
        <v>3235</v>
      </c>
      <c r="V555" s="120" t="s">
        <v>3236</v>
      </c>
      <c r="W555" s="120" t="s">
        <v>611</v>
      </c>
      <c r="X555" s="120" t="s">
        <v>3237</v>
      </c>
      <c r="Y555" s="120" t="s">
        <v>610</v>
      </c>
      <c r="Z555" s="120" t="s">
        <v>3238</v>
      </c>
      <c r="AA555" s="120" t="s">
        <v>3239</v>
      </c>
      <c r="AB555" s="120" t="s">
        <v>3240</v>
      </c>
      <c r="AC555" s="120" t="s">
        <v>3241</v>
      </c>
      <c r="AD555" s="120" t="s">
        <v>3242</v>
      </c>
      <c r="AE555" s="120" t="s">
        <v>747</v>
      </c>
      <c r="AF555" s="120" t="s">
        <v>3243</v>
      </c>
      <c r="AG555" s="120" t="s">
        <v>3244</v>
      </c>
      <c r="AH555" s="120" t="s">
        <v>3245</v>
      </c>
    </row>
    <row r="556" spans="1:34" x14ac:dyDescent="0.4">
      <c r="A556" s="120" t="s">
        <v>3246</v>
      </c>
      <c r="B556" s="120" t="s">
        <v>852</v>
      </c>
      <c r="C556" s="120">
        <v>190091</v>
      </c>
      <c r="D556" s="120" t="b">
        <v>1</v>
      </c>
      <c r="E556" s="120" t="b">
        <v>1</v>
      </c>
      <c r="F556" s="120" t="b">
        <v>0</v>
      </c>
      <c r="G556" s="120" t="b">
        <v>0</v>
      </c>
      <c r="H556" s="120" t="b">
        <v>0</v>
      </c>
      <c r="I556" s="120" t="b">
        <v>0</v>
      </c>
      <c r="J556" s="120" t="b">
        <v>1</v>
      </c>
      <c r="K556" s="120" t="b">
        <v>0</v>
      </c>
      <c r="L556" s="120" t="b">
        <v>0</v>
      </c>
      <c r="M556" s="120" t="b">
        <v>1</v>
      </c>
    </row>
    <row r="557" spans="1:34" x14ac:dyDescent="0.4">
      <c r="A557" s="120" t="s">
        <v>525</v>
      </c>
      <c r="B557" s="120" t="s">
        <v>1278</v>
      </c>
      <c r="C557" s="120">
        <v>190806</v>
      </c>
      <c r="D557" s="120" t="b">
        <v>0</v>
      </c>
      <c r="E557" s="120" t="b">
        <v>1</v>
      </c>
      <c r="F557" s="120" t="b">
        <v>0</v>
      </c>
      <c r="G557" s="120" t="b">
        <v>0</v>
      </c>
      <c r="H557" s="120" t="b">
        <v>0</v>
      </c>
      <c r="I557" s="120" t="b">
        <v>0</v>
      </c>
      <c r="J557" s="120" t="b">
        <v>0</v>
      </c>
      <c r="K557" s="120" t="b">
        <v>0</v>
      </c>
      <c r="L557" s="120" t="b">
        <v>0</v>
      </c>
      <c r="M557" s="120" t="b">
        <v>0</v>
      </c>
      <c r="N557" s="120" t="s">
        <v>3247</v>
      </c>
      <c r="O557" s="120" t="s">
        <v>367</v>
      </c>
      <c r="P557" s="120" t="s">
        <v>1967</v>
      </c>
      <c r="Q557" s="120" t="s">
        <v>970</v>
      </c>
      <c r="R557" s="120" t="s">
        <v>3248</v>
      </c>
      <c r="S557" s="120" t="s">
        <v>273</v>
      </c>
      <c r="T557" s="120" t="s">
        <v>3249</v>
      </c>
      <c r="U557" s="120" t="s">
        <v>1192</v>
      </c>
      <c r="V557" s="120" t="s">
        <v>2743</v>
      </c>
      <c r="W557" s="120" t="s">
        <v>3250</v>
      </c>
      <c r="X557" s="120" t="s">
        <v>3251</v>
      </c>
      <c r="Y557" s="120" t="s">
        <v>1354</v>
      </c>
      <c r="Z557" s="120" t="s">
        <v>3252</v>
      </c>
      <c r="AA557" s="120" t="s">
        <v>2902</v>
      </c>
      <c r="AB557" s="120" t="s">
        <v>3253</v>
      </c>
      <c r="AC557" s="120" t="s">
        <v>289</v>
      </c>
      <c r="AD557" s="120" t="s">
        <v>3071</v>
      </c>
      <c r="AE557" s="120" t="s">
        <v>3254</v>
      </c>
      <c r="AF557" s="120" t="s">
        <v>3255</v>
      </c>
      <c r="AG557" s="120" t="s">
        <v>697</v>
      </c>
      <c r="AH557" s="120" t="s">
        <v>3256</v>
      </c>
    </row>
    <row r="558" spans="1:34" x14ac:dyDescent="0.4">
      <c r="A558" s="120" t="s">
        <v>413</v>
      </c>
      <c r="B558" s="120" t="s">
        <v>872</v>
      </c>
      <c r="C558" s="120">
        <v>191576</v>
      </c>
      <c r="D558" s="120" t="b">
        <v>0</v>
      </c>
      <c r="E558" s="120" t="b">
        <v>0</v>
      </c>
      <c r="F558" s="120" t="b">
        <v>0</v>
      </c>
      <c r="G558" s="120" t="b">
        <v>0</v>
      </c>
      <c r="H558" s="120" t="b">
        <v>0</v>
      </c>
      <c r="I558" s="120" t="b">
        <v>0</v>
      </c>
      <c r="J558" s="120" t="b">
        <v>0</v>
      </c>
      <c r="K558" s="120" t="b">
        <v>0</v>
      </c>
      <c r="L558" s="120" t="b">
        <v>0</v>
      </c>
      <c r="M558" s="120" t="b">
        <v>0</v>
      </c>
      <c r="N558" s="120" t="s">
        <v>842</v>
      </c>
      <c r="O558" s="120" t="s">
        <v>240</v>
      </c>
      <c r="P558" s="120" t="s">
        <v>1187</v>
      </c>
      <c r="Q558" s="120" t="s">
        <v>195</v>
      </c>
      <c r="R558" s="120" t="s">
        <v>1181</v>
      </c>
      <c r="S558" s="120" t="s">
        <v>194</v>
      </c>
      <c r="T558" s="120" t="s">
        <v>1380</v>
      </c>
      <c r="U558" s="120" t="s">
        <v>239</v>
      </c>
      <c r="V558" s="120" t="s">
        <v>1186</v>
      </c>
      <c r="W558" s="120" t="s">
        <v>426</v>
      </c>
      <c r="X558" s="120" t="s">
        <v>1571</v>
      </c>
      <c r="Y558" s="120" t="s">
        <v>1190</v>
      </c>
      <c r="Z558" s="120" t="s">
        <v>1191</v>
      </c>
      <c r="AA558" s="120" t="s">
        <v>382</v>
      </c>
      <c r="AB558" s="120" t="s">
        <v>1183</v>
      </c>
      <c r="AC558" s="120" t="s">
        <v>388</v>
      </c>
      <c r="AD558" s="120" t="s">
        <v>1185</v>
      </c>
      <c r="AE558" s="120" t="s">
        <v>350</v>
      </c>
      <c r="AF558" s="120" t="s">
        <v>1189</v>
      </c>
      <c r="AG558" s="120" t="s">
        <v>255</v>
      </c>
      <c r="AH558" s="120" t="s">
        <v>1188</v>
      </c>
    </row>
    <row r="559" spans="1:34" x14ac:dyDescent="0.4">
      <c r="A559" s="120" t="s">
        <v>240</v>
      </c>
      <c r="B559" s="120" t="s">
        <v>1334</v>
      </c>
      <c r="C559" s="120">
        <v>189588</v>
      </c>
      <c r="D559" s="120" t="b">
        <v>0</v>
      </c>
      <c r="E559" s="120" t="b">
        <v>1</v>
      </c>
      <c r="F559" s="120" t="b">
        <v>0</v>
      </c>
      <c r="G559" s="120" t="b">
        <v>0</v>
      </c>
      <c r="H559" s="120" t="b">
        <v>0</v>
      </c>
      <c r="I559" s="120" t="b">
        <v>0</v>
      </c>
      <c r="J559" s="120" t="b">
        <v>0</v>
      </c>
      <c r="K559" s="120" t="b">
        <v>0</v>
      </c>
      <c r="L559" s="120" t="b">
        <v>0</v>
      </c>
      <c r="M559" s="120" t="b">
        <v>0</v>
      </c>
      <c r="N559" s="120" t="s">
        <v>1379</v>
      </c>
      <c r="O559" s="120" t="s">
        <v>214</v>
      </c>
      <c r="P559" s="120" t="s">
        <v>1534</v>
      </c>
      <c r="Q559" s="120" t="s">
        <v>215</v>
      </c>
      <c r="R559" s="120" t="s">
        <v>1182</v>
      </c>
      <c r="S559" s="120" t="s">
        <v>194</v>
      </c>
      <c r="T559" s="120" t="s">
        <v>1380</v>
      </c>
      <c r="U559" s="120" t="s">
        <v>239</v>
      </c>
      <c r="V559" s="120" t="s">
        <v>1186</v>
      </c>
      <c r="W559" s="120" t="s">
        <v>382</v>
      </c>
      <c r="X559" s="120" t="s">
        <v>1183</v>
      </c>
      <c r="Y559" s="120" t="s">
        <v>388</v>
      </c>
      <c r="Z559" s="120" t="s">
        <v>1185</v>
      </c>
      <c r="AA559" s="120" t="s">
        <v>462</v>
      </c>
      <c r="AB559" s="120" t="s">
        <v>1381</v>
      </c>
      <c r="AC559" s="120" t="s">
        <v>255</v>
      </c>
      <c r="AD559" s="120" t="s">
        <v>1188</v>
      </c>
      <c r="AE559" s="120" t="s">
        <v>493</v>
      </c>
      <c r="AF559" s="120" t="s">
        <v>1382</v>
      </c>
    </row>
    <row r="560" spans="1:34" x14ac:dyDescent="0.4">
      <c r="A560" s="120" t="s">
        <v>3257</v>
      </c>
      <c r="B560" s="120" t="s">
        <v>928</v>
      </c>
      <c r="C560" s="120">
        <v>189597</v>
      </c>
      <c r="D560" s="120" t="b">
        <v>0</v>
      </c>
      <c r="E560" s="120" t="b">
        <v>1</v>
      </c>
      <c r="F560" s="120" t="b">
        <v>0</v>
      </c>
      <c r="G560" s="120" t="b">
        <v>0</v>
      </c>
      <c r="H560" s="120" t="b">
        <v>1</v>
      </c>
      <c r="I560" s="120" t="b">
        <v>0</v>
      </c>
      <c r="J560" s="120" t="b">
        <v>0</v>
      </c>
      <c r="K560" s="120" t="b">
        <v>1</v>
      </c>
      <c r="L560" s="120" t="b">
        <v>0</v>
      </c>
      <c r="M560" s="120" t="b">
        <v>0</v>
      </c>
    </row>
    <row r="561" spans="1:32" x14ac:dyDescent="0.4">
      <c r="A561" s="120" t="s">
        <v>3258</v>
      </c>
      <c r="B561" s="120" t="s">
        <v>928</v>
      </c>
      <c r="C561" s="120">
        <v>189788</v>
      </c>
      <c r="D561" s="120" t="b">
        <v>0</v>
      </c>
      <c r="E561" s="120" t="b">
        <v>1</v>
      </c>
      <c r="F561" s="120" t="b">
        <v>0</v>
      </c>
      <c r="G561" s="120" t="b">
        <v>0</v>
      </c>
      <c r="H561" s="120" t="b">
        <v>0</v>
      </c>
      <c r="I561" s="120" t="b">
        <v>0</v>
      </c>
      <c r="J561" s="120" t="b">
        <v>0</v>
      </c>
      <c r="K561" s="120" t="b">
        <v>0</v>
      </c>
      <c r="L561" s="120" t="b">
        <v>0</v>
      </c>
      <c r="M561" s="120" t="b">
        <v>0</v>
      </c>
    </row>
    <row r="562" spans="1:32" x14ac:dyDescent="0.4">
      <c r="A562" s="120" t="s">
        <v>377</v>
      </c>
      <c r="B562" s="120" t="s">
        <v>900</v>
      </c>
      <c r="C562" s="120">
        <v>189578</v>
      </c>
      <c r="D562" s="120" t="b">
        <v>0</v>
      </c>
      <c r="E562" s="120" t="b">
        <v>0</v>
      </c>
      <c r="F562" s="120" t="b">
        <v>0</v>
      </c>
      <c r="G562" s="120" t="b">
        <v>0</v>
      </c>
      <c r="H562" s="120" t="b">
        <v>0</v>
      </c>
      <c r="I562" s="120" t="b">
        <v>0</v>
      </c>
      <c r="J562" s="120" t="b">
        <v>0</v>
      </c>
      <c r="K562" s="120" t="b">
        <v>0</v>
      </c>
      <c r="L562" s="120" t="b">
        <v>0</v>
      </c>
      <c r="M562" s="120" t="b">
        <v>0</v>
      </c>
      <c r="N562" s="120" t="s">
        <v>842</v>
      </c>
      <c r="O562" s="120" t="s">
        <v>315</v>
      </c>
      <c r="P562" s="120" t="s">
        <v>3259</v>
      </c>
      <c r="Q562" s="120" t="s">
        <v>316</v>
      </c>
      <c r="R562" s="120" t="s">
        <v>2112</v>
      </c>
    </row>
    <row r="563" spans="1:32" x14ac:dyDescent="0.4">
      <c r="A563" s="120" t="s">
        <v>3260</v>
      </c>
      <c r="B563" s="120" t="s">
        <v>1727</v>
      </c>
      <c r="C563" s="120">
        <v>188839</v>
      </c>
      <c r="D563" s="120" t="b">
        <v>0</v>
      </c>
      <c r="E563" s="120" t="b">
        <v>0</v>
      </c>
      <c r="F563" s="120" t="b">
        <v>0</v>
      </c>
      <c r="G563" s="120" t="b">
        <v>0</v>
      </c>
      <c r="H563" s="120" t="b">
        <v>0</v>
      </c>
      <c r="I563" s="120" t="b">
        <v>0</v>
      </c>
      <c r="J563" s="120" t="b">
        <v>0</v>
      </c>
      <c r="K563" s="120" t="b">
        <v>0</v>
      </c>
      <c r="L563" s="120" t="b">
        <v>0</v>
      </c>
      <c r="M563" s="120" t="b">
        <v>0</v>
      </c>
    </row>
    <row r="564" spans="1:32" x14ac:dyDescent="0.4">
      <c r="A564" s="120" t="s">
        <v>3261</v>
      </c>
      <c r="B564" s="120" t="s">
        <v>852</v>
      </c>
      <c r="C564" s="120">
        <v>190290</v>
      </c>
      <c r="D564" s="120" t="b">
        <v>0</v>
      </c>
      <c r="E564" s="120" t="b">
        <v>0</v>
      </c>
      <c r="F564" s="120" t="b">
        <v>0</v>
      </c>
      <c r="G564" s="120" t="b">
        <v>0</v>
      </c>
      <c r="H564" s="120" t="b">
        <v>0</v>
      </c>
      <c r="I564" s="120" t="b">
        <v>0</v>
      </c>
      <c r="J564" s="120" t="b">
        <v>0</v>
      </c>
      <c r="K564" s="120" t="b">
        <v>0</v>
      </c>
      <c r="L564" s="120" t="b">
        <v>0</v>
      </c>
      <c r="M564" s="120" t="b">
        <v>0</v>
      </c>
    </row>
    <row r="565" spans="1:32" x14ac:dyDescent="0.4">
      <c r="A565" s="120" t="s">
        <v>524</v>
      </c>
      <c r="B565" s="120" t="s">
        <v>900</v>
      </c>
      <c r="C565" s="120">
        <v>188036</v>
      </c>
      <c r="D565" s="120" t="b">
        <v>0</v>
      </c>
      <c r="E565" s="120" t="b">
        <v>0</v>
      </c>
      <c r="F565" s="120" t="b">
        <v>1</v>
      </c>
      <c r="G565" s="120" t="b">
        <v>0</v>
      </c>
      <c r="H565" s="120" t="b">
        <v>0</v>
      </c>
      <c r="I565" s="120" t="b">
        <v>0</v>
      </c>
      <c r="J565" s="120" t="b">
        <v>0</v>
      </c>
      <c r="K565" s="120" t="b">
        <v>0</v>
      </c>
      <c r="L565" s="120" t="b">
        <v>0</v>
      </c>
      <c r="M565" s="120" t="b">
        <v>0</v>
      </c>
      <c r="N565" s="120" t="s">
        <v>3262</v>
      </c>
      <c r="O565" s="120" t="s">
        <v>313</v>
      </c>
      <c r="P565" s="120" t="s">
        <v>3263</v>
      </c>
      <c r="Q565" s="120" t="s">
        <v>2612</v>
      </c>
      <c r="R565" s="120" t="s">
        <v>2613</v>
      </c>
      <c r="S565" s="120" t="s">
        <v>2615</v>
      </c>
      <c r="T565" s="120" t="s">
        <v>2616</v>
      </c>
      <c r="U565" s="120" t="s">
        <v>523</v>
      </c>
      <c r="V565" s="120" t="s">
        <v>3264</v>
      </c>
      <c r="W565" s="120" t="s">
        <v>2056</v>
      </c>
      <c r="X565" s="120" t="s">
        <v>2614</v>
      </c>
      <c r="Y565" s="120" t="s">
        <v>790</v>
      </c>
      <c r="Z565" s="120" t="s">
        <v>2617</v>
      </c>
    </row>
    <row r="566" spans="1:32" x14ac:dyDescent="0.4">
      <c r="A566" s="120" t="s">
        <v>3265</v>
      </c>
      <c r="B566" s="120" t="s">
        <v>1727</v>
      </c>
      <c r="C566" s="120">
        <v>188233</v>
      </c>
      <c r="D566" s="120" t="b">
        <v>1</v>
      </c>
      <c r="E566" s="120" t="b">
        <v>0</v>
      </c>
      <c r="F566" s="120" t="b">
        <v>0</v>
      </c>
      <c r="G566" s="120" t="b">
        <v>1</v>
      </c>
      <c r="H566" s="120" t="b">
        <v>0</v>
      </c>
      <c r="I566" s="120" t="b">
        <v>0</v>
      </c>
      <c r="J566" s="120" t="b">
        <v>0</v>
      </c>
      <c r="K566" s="120" t="b">
        <v>0</v>
      </c>
      <c r="L566" s="120" t="b">
        <v>0</v>
      </c>
      <c r="M566" s="120" t="b">
        <v>0</v>
      </c>
    </row>
    <row r="567" spans="1:32" x14ac:dyDescent="0.4">
      <c r="A567" s="120" t="s">
        <v>544</v>
      </c>
      <c r="B567" s="120" t="s">
        <v>852</v>
      </c>
      <c r="C567" s="120">
        <v>187731</v>
      </c>
      <c r="D567" s="120" t="b">
        <v>1</v>
      </c>
      <c r="E567" s="120" t="b">
        <v>0</v>
      </c>
      <c r="F567" s="120" t="b">
        <v>0</v>
      </c>
      <c r="G567" s="120" t="b">
        <v>0</v>
      </c>
      <c r="H567" s="120" t="b">
        <v>0</v>
      </c>
      <c r="I567" s="120" t="b">
        <v>0</v>
      </c>
      <c r="J567" s="120" t="b">
        <v>1</v>
      </c>
      <c r="K567" s="120" t="b">
        <v>0</v>
      </c>
      <c r="L567" s="120" t="b">
        <v>0</v>
      </c>
      <c r="M567" s="120" t="b">
        <v>1</v>
      </c>
      <c r="N567" s="120" t="s">
        <v>842</v>
      </c>
      <c r="O567" s="120" t="s">
        <v>477</v>
      </c>
      <c r="P567" s="120" t="s">
        <v>1299</v>
      </c>
      <c r="Q567" s="120" t="s">
        <v>3266</v>
      </c>
      <c r="R567" s="120" t="s">
        <v>3267</v>
      </c>
      <c r="S567" s="120" t="s">
        <v>3268</v>
      </c>
      <c r="T567" s="120" t="s">
        <v>3269</v>
      </c>
      <c r="U567" s="120" t="s">
        <v>3270</v>
      </c>
      <c r="V567" s="120" t="s">
        <v>3271</v>
      </c>
    </row>
    <row r="568" spans="1:32" x14ac:dyDescent="0.4">
      <c r="A568" s="120" t="s">
        <v>814</v>
      </c>
      <c r="B568" s="120" t="s">
        <v>900</v>
      </c>
      <c r="C568" s="120">
        <v>192877</v>
      </c>
      <c r="D568" s="120" t="b">
        <v>1</v>
      </c>
      <c r="E568" s="120" t="b">
        <v>1</v>
      </c>
      <c r="F568" s="120" t="b">
        <v>1</v>
      </c>
      <c r="G568" s="120" t="b">
        <v>0</v>
      </c>
      <c r="H568" s="120" t="b">
        <v>1</v>
      </c>
      <c r="I568" s="120" t="b">
        <v>0</v>
      </c>
      <c r="J568" s="120" t="b">
        <v>0</v>
      </c>
      <c r="K568" s="120" t="b">
        <v>0</v>
      </c>
      <c r="L568" s="120" t="b">
        <v>0</v>
      </c>
      <c r="M568" s="120" t="b">
        <v>1</v>
      </c>
      <c r="N568" s="120" t="s">
        <v>3272</v>
      </c>
      <c r="O568" s="120" t="s">
        <v>3273</v>
      </c>
      <c r="P568" s="120" t="s">
        <v>3274</v>
      </c>
      <c r="Q568" s="120" t="s">
        <v>3275</v>
      </c>
      <c r="R568" s="120" t="s">
        <v>3276</v>
      </c>
      <c r="S568" s="120" t="s">
        <v>3277</v>
      </c>
      <c r="T568" s="120" t="s">
        <v>3278</v>
      </c>
      <c r="U568" s="120" t="s">
        <v>3279</v>
      </c>
      <c r="V568" s="120" t="s">
        <v>3280</v>
      </c>
    </row>
    <row r="569" spans="1:32" x14ac:dyDescent="0.4">
      <c r="A569" s="120" t="s">
        <v>343</v>
      </c>
      <c r="B569" s="120" t="s">
        <v>900</v>
      </c>
      <c r="C569" s="120">
        <v>187846</v>
      </c>
      <c r="D569" s="120" t="b">
        <v>0</v>
      </c>
      <c r="E569" s="120" t="b">
        <v>0</v>
      </c>
      <c r="F569" s="120" t="b">
        <v>0</v>
      </c>
      <c r="G569" s="120" t="b">
        <v>0</v>
      </c>
      <c r="H569" s="120" t="b">
        <v>0</v>
      </c>
      <c r="I569" s="120" t="b">
        <v>0</v>
      </c>
      <c r="J569" s="120" t="b">
        <v>0</v>
      </c>
      <c r="K569" s="120" t="b">
        <v>0</v>
      </c>
      <c r="L569" s="120" t="b">
        <v>0</v>
      </c>
      <c r="M569" s="120" t="b">
        <v>0</v>
      </c>
      <c r="N569" s="120" t="s">
        <v>842</v>
      </c>
      <c r="O569" s="120" t="s">
        <v>231</v>
      </c>
      <c r="P569" s="120" t="s">
        <v>3281</v>
      </c>
      <c r="Q569" s="120" t="s">
        <v>232</v>
      </c>
      <c r="R569" s="120" t="s">
        <v>1545</v>
      </c>
      <c r="S569" s="120" t="s">
        <v>184</v>
      </c>
      <c r="T569" s="120" t="s">
        <v>1059</v>
      </c>
      <c r="U569" s="120" t="s">
        <v>183</v>
      </c>
      <c r="V569" s="120" t="s">
        <v>1398</v>
      </c>
    </row>
    <row r="570" spans="1:32" x14ac:dyDescent="0.4">
      <c r="A570" s="120" t="s">
        <v>545</v>
      </c>
      <c r="B570" s="120" t="s">
        <v>928</v>
      </c>
      <c r="C570" s="120">
        <v>188556</v>
      </c>
      <c r="D570" s="120" t="b">
        <v>1</v>
      </c>
      <c r="E570" s="120" t="b">
        <v>1</v>
      </c>
      <c r="F570" s="120" t="b">
        <v>0</v>
      </c>
      <c r="G570" s="120" t="b">
        <v>0</v>
      </c>
      <c r="H570" s="120" t="b">
        <v>0</v>
      </c>
      <c r="I570" s="120" t="b">
        <v>0</v>
      </c>
      <c r="J570" s="120" t="b">
        <v>0</v>
      </c>
      <c r="K570" s="120" t="b">
        <v>0</v>
      </c>
      <c r="L570" s="120" t="b">
        <v>0</v>
      </c>
      <c r="M570" s="120" t="b">
        <v>1</v>
      </c>
      <c r="N570" s="120" t="s">
        <v>842</v>
      </c>
      <c r="O570" s="120" t="s">
        <v>371</v>
      </c>
      <c r="P570" s="120" t="s">
        <v>1240</v>
      </c>
      <c r="Q570" s="120" t="s">
        <v>327</v>
      </c>
      <c r="R570" s="120" t="s">
        <v>1340</v>
      </c>
      <c r="S570" s="120" t="s">
        <v>1192</v>
      </c>
      <c r="T570" s="120" t="s">
        <v>2743</v>
      </c>
      <c r="U570" s="120" t="s">
        <v>235</v>
      </c>
      <c r="V570" s="120" t="s">
        <v>1236</v>
      </c>
    </row>
    <row r="571" spans="1:32" x14ac:dyDescent="0.4">
      <c r="A571" s="120" t="s">
        <v>3282</v>
      </c>
      <c r="B571" s="120" t="s">
        <v>1446</v>
      </c>
      <c r="C571" s="120">
        <v>187813</v>
      </c>
      <c r="D571" s="120" t="b">
        <v>0</v>
      </c>
      <c r="E571" s="120" t="b">
        <v>1</v>
      </c>
      <c r="F571" s="120" t="b">
        <v>0</v>
      </c>
      <c r="G571" s="120" t="b">
        <v>0</v>
      </c>
      <c r="H571" s="120" t="b">
        <v>0</v>
      </c>
      <c r="I571" s="120" t="b">
        <v>0</v>
      </c>
      <c r="J571" s="120" t="b">
        <v>0</v>
      </c>
      <c r="K571" s="120" t="b">
        <v>0</v>
      </c>
      <c r="L571" s="120" t="b">
        <v>0</v>
      </c>
      <c r="M571" s="120" t="b">
        <v>1</v>
      </c>
    </row>
    <row r="572" spans="1:32" x14ac:dyDescent="0.4">
      <c r="A572" s="120" t="s">
        <v>3283</v>
      </c>
      <c r="B572" s="120" t="s">
        <v>1727</v>
      </c>
      <c r="C572" s="120">
        <v>186789</v>
      </c>
      <c r="D572" s="120" t="b">
        <v>1</v>
      </c>
      <c r="E572" s="120" t="b">
        <v>1</v>
      </c>
      <c r="F572" s="120" t="b">
        <v>0</v>
      </c>
      <c r="G572" s="120" t="b">
        <v>0</v>
      </c>
      <c r="H572" s="120" t="b">
        <v>0</v>
      </c>
      <c r="I572" s="120" t="b">
        <v>0</v>
      </c>
      <c r="J572" s="120" t="b">
        <v>0</v>
      </c>
      <c r="K572" s="120" t="b">
        <v>0</v>
      </c>
      <c r="L572" s="120" t="b">
        <v>0</v>
      </c>
      <c r="M572" s="120" t="b">
        <v>0</v>
      </c>
    </row>
    <row r="573" spans="1:32" x14ac:dyDescent="0.4">
      <c r="A573" s="120" t="s">
        <v>3284</v>
      </c>
      <c r="B573" s="120" t="s">
        <v>924</v>
      </c>
      <c r="C573" s="120">
        <v>187694</v>
      </c>
      <c r="D573" s="120" t="b">
        <v>1</v>
      </c>
      <c r="E573" s="120" t="b">
        <v>1</v>
      </c>
      <c r="F573" s="120" t="b">
        <v>0</v>
      </c>
      <c r="G573" s="120" t="b">
        <v>0</v>
      </c>
      <c r="H573" s="120" t="b">
        <v>0</v>
      </c>
      <c r="I573" s="120" t="b">
        <v>0</v>
      </c>
      <c r="J573" s="120" t="b">
        <v>0</v>
      </c>
      <c r="K573" s="120" t="b">
        <v>1</v>
      </c>
      <c r="L573" s="120" t="b">
        <v>0</v>
      </c>
      <c r="M573" s="120" t="b">
        <v>0</v>
      </c>
      <c r="N573" s="120" t="s">
        <v>3285</v>
      </c>
      <c r="O573" s="120" t="s">
        <v>3286</v>
      </c>
      <c r="P573" s="120" t="s">
        <v>3287</v>
      </c>
    </row>
    <row r="574" spans="1:32" x14ac:dyDescent="0.4">
      <c r="A574" s="120" t="s">
        <v>486</v>
      </c>
      <c r="B574" s="120" t="s">
        <v>935</v>
      </c>
      <c r="C574" s="120">
        <v>186389</v>
      </c>
      <c r="D574" s="120" t="b">
        <v>1</v>
      </c>
      <c r="E574" s="120" t="b">
        <v>0</v>
      </c>
      <c r="F574" s="120" t="b">
        <v>1</v>
      </c>
      <c r="G574" s="120" t="b">
        <v>1</v>
      </c>
      <c r="H574" s="120" t="b">
        <v>0</v>
      </c>
      <c r="I574" s="120" t="b">
        <v>0</v>
      </c>
      <c r="J574" s="120" t="b">
        <v>0</v>
      </c>
      <c r="K574" s="120" t="b">
        <v>0</v>
      </c>
      <c r="L574" s="120" t="b">
        <v>0</v>
      </c>
      <c r="M574" s="120" t="b">
        <v>1</v>
      </c>
      <c r="N574" s="120" t="s">
        <v>3288</v>
      </c>
      <c r="O574" s="120" t="s">
        <v>198</v>
      </c>
      <c r="P574" s="120" t="s">
        <v>1918</v>
      </c>
      <c r="Q574" s="120" t="s">
        <v>282</v>
      </c>
      <c r="R574" s="120" t="s">
        <v>1214</v>
      </c>
      <c r="S574" s="120" t="s">
        <v>199</v>
      </c>
      <c r="T574" s="120" t="s">
        <v>1213</v>
      </c>
      <c r="U574" s="120" t="s">
        <v>312</v>
      </c>
      <c r="V574" s="120" t="s">
        <v>1215</v>
      </c>
      <c r="W574" s="120" t="s">
        <v>291</v>
      </c>
      <c r="X574" s="120" t="s">
        <v>1216</v>
      </c>
      <c r="Y574" s="120" t="s">
        <v>408</v>
      </c>
      <c r="Z574" s="120" t="s">
        <v>1217</v>
      </c>
      <c r="AA574" s="120" t="s">
        <v>439</v>
      </c>
      <c r="AB574" s="120" t="s">
        <v>1218</v>
      </c>
      <c r="AC574" s="120" t="s">
        <v>441</v>
      </c>
      <c r="AD574" s="120" t="s">
        <v>1220</v>
      </c>
      <c r="AE574" s="120" t="s">
        <v>473</v>
      </c>
      <c r="AF574" s="120" t="s">
        <v>1222</v>
      </c>
    </row>
    <row r="575" spans="1:32" x14ac:dyDescent="0.4">
      <c r="A575" s="120" t="s">
        <v>458</v>
      </c>
      <c r="B575" s="120" t="s">
        <v>852</v>
      </c>
      <c r="C575" s="120">
        <v>186158</v>
      </c>
      <c r="D575" s="120" t="b">
        <v>1</v>
      </c>
      <c r="E575" s="120" t="b">
        <v>0</v>
      </c>
      <c r="F575" s="120" t="b">
        <v>0</v>
      </c>
      <c r="G575" s="120" t="b">
        <v>0</v>
      </c>
      <c r="H575" s="120" t="b">
        <v>0</v>
      </c>
      <c r="I575" s="120" t="b">
        <v>0</v>
      </c>
      <c r="J575" s="120" t="b">
        <v>0</v>
      </c>
      <c r="K575" s="120" t="b">
        <v>0</v>
      </c>
      <c r="L575" s="120" t="b">
        <v>0</v>
      </c>
      <c r="M575" s="120" t="b">
        <v>0</v>
      </c>
      <c r="N575" s="120" t="s">
        <v>3289</v>
      </c>
      <c r="O575" s="120" t="s">
        <v>1472</v>
      </c>
      <c r="P575" s="120" t="s">
        <v>1473</v>
      </c>
      <c r="Q575" s="120" t="s">
        <v>1468</v>
      </c>
      <c r="R575" s="120" t="s">
        <v>1469</v>
      </c>
      <c r="S575" s="120" t="s">
        <v>321</v>
      </c>
      <c r="T575" s="120" t="s">
        <v>1144</v>
      </c>
      <c r="U575" s="120" t="s">
        <v>1465</v>
      </c>
      <c r="V575" s="120" t="s">
        <v>1466</v>
      </c>
      <c r="W575" s="120" t="s">
        <v>410</v>
      </c>
      <c r="X575" s="120" t="s">
        <v>1467</v>
      </c>
      <c r="Y575" s="120" t="s">
        <v>1463</v>
      </c>
      <c r="Z575" s="120" t="s">
        <v>1464</v>
      </c>
      <c r="AA575" s="120" t="s">
        <v>339</v>
      </c>
      <c r="AB575" s="120" t="s">
        <v>2106</v>
      </c>
    </row>
    <row r="576" spans="1:32" x14ac:dyDescent="0.4">
      <c r="A576" s="120" t="s">
        <v>3290</v>
      </c>
      <c r="B576" s="120" t="s">
        <v>963</v>
      </c>
      <c r="C576" s="120">
        <v>184740</v>
      </c>
      <c r="D576" s="120" t="b">
        <v>0</v>
      </c>
      <c r="E576" s="120" t="b">
        <v>0</v>
      </c>
      <c r="F576" s="120" t="b">
        <v>1</v>
      </c>
      <c r="G576" s="120" t="b">
        <v>0</v>
      </c>
      <c r="H576" s="120" t="b">
        <v>0</v>
      </c>
      <c r="I576" s="120" t="b">
        <v>0</v>
      </c>
      <c r="J576" s="120" t="b">
        <v>0</v>
      </c>
      <c r="K576" s="120" t="b">
        <v>1</v>
      </c>
      <c r="L576" s="120" t="b">
        <v>0</v>
      </c>
      <c r="M576" s="120" t="b">
        <v>1</v>
      </c>
    </row>
    <row r="577" spans="1:26" x14ac:dyDescent="0.4">
      <c r="A577" s="120" t="s">
        <v>3291</v>
      </c>
      <c r="B577" s="120" t="s">
        <v>935</v>
      </c>
      <c r="C577" s="120">
        <v>184698</v>
      </c>
      <c r="D577" s="120" t="b">
        <v>0</v>
      </c>
      <c r="E577" s="120" t="b">
        <v>0</v>
      </c>
      <c r="F577" s="120" t="b">
        <v>0</v>
      </c>
      <c r="G577" s="120" t="b">
        <v>0</v>
      </c>
      <c r="H577" s="120" t="b">
        <v>0</v>
      </c>
      <c r="I577" s="120" t="b">
        <v>0</v>
      </c>
      <c r="J577" s="120" t="b">
        <v>0</v>
      </c>
      <c r="K577" s="120" t="b">
        <v>0</v>
      </c>
      <c r="L577" s="120" t="b">
        <v>0</v>
      </c>
      <c r="M577" s="120" t="b">
        <v>1</v>
      </c>
    </row>
    <row r="578" spans="1:26" x14ac:dyDescent="0.4">
      <c r="A578" s="120" t="s">
        <v>3292</v>
      </c>
      <c r="B578" s="120" t="s">
        <v>852</v>
      </c>
      <c r="C578" s="120">
        <v>183727</v>
      </c>
      <c r="D578" s="120" t="b">
        <v>1</v>
      </c>
      <c r="E578" s="120" t="b">
        <v>1</v>
      </c>
      <c r="F578" s="120" t="b">
        <v>0</v>
      </c>
      <c r="G578" s="120" t="b">
        <v>0</v>
      </c>
      <c r="H578" s="120" t="b">
        <v>0</v>
      </c>
      <c r="I578" s="120" t="b">
        <v>0</v>
      </c>
      <c r="J578" s="120" t="b">
        <v>0</v>
      </c>
      <c r="K578" s="120" t="b">
        <v>0</v>
      </c>
      <c r="L578" s="120" t="b">
        <v>0</v>
      </c>
      <c r="M578" s="120" t="b">
        <v>0</v>
      </c>
    </row>
    <row r="579" spans="1:26" x14ac:dyDescent="0.4">
      <c r="A579" s="120" t="s">
        <v>3293</v>
      </c>
      <c r="B579" s="120" t="s">
        <v>1334</v>
      </c>
      <c r="C579" s="120">
        <v>183187</v>
      </c>
      <c r="D579" s="120" t="b">
        <v>1</v>
      </c>
      <c r="E579" s="120" t="b">
        <v>0</v>
      </c>
      <c r="F579" s="120" t="b">
        <v>0</v>
      </c>
      <c r="G579" s="120" t="b">
        <v>0</v>
      </c>
      <c r="H579" s="120" t="b">
        <v>0</v>
      </c>
      <c r="I579" s="120" t="b">
        <v>0</v>
      </c>
      <c r="J579" s="120" t="b">
        <v>0</v>
      </c>
      <c r="K579" s="120" t="b">
        <v>0</v>
      </c>
      <c r="L579" s="120" t="b">
        <v>0</v>
      </c>
      <c r="M579" s="120" t="b">
        <v>1</v>
      </c>
    </row>
    <row r="580" spans="1:26" x14ac:dyDescent="0.4">
      <c r="A580" s="120" t="s">
        <v>3294</v>
      </c>
      <c r="B580" s="120" t="s">
        <v>924</v>
      </c>
      <c r="C580" s="120">
        <v>182624</v>
      </c>
      <c r="D580" s="120" t="b">
        <v>0</v>
      </c>
      <c r="E580" s="120" t="b">
        <v>0</v>
      </c>
      <c r="F580" s="120" t="b">
        <v>0</v>
      </c>
      <c r="G580" s="120" t="b">
        <v>0</v>
      </c>
      <c r="H580" s="120" t="b">
        <v>0</v>
      </c>
      <c r="I580" s="120" t="b">
        <v>0</v>
      </c>
      <c r="J580" s="120" t="b">
        <v>0</v>
      </c>
      <c r="K580" s="120" t="b">
        <v>0</v>
      </c>
      <c r="L580" s="120" t="b">
        <v>0</v>
      </c>
      <c r="M580" s="120" t="b">
        <v>0</v>
      </c>
    </row>
    <row r="581" spans="1:26" x14ac:dyDescent="0.4">
      <c r="A581" s="120" t="s">
        <v>3295</v>
      </c>
      <c r="B581" s="120" t="s">
        <v>928</v>
      </c>
      <c r="C581" s="120">
        <v>182976</v>
      </c>
      <c r="D581" s="120" t="b">
        <v>1</v>
      </c>
      <c r="E581" s="120" t="b">
        <v>1</v>
      </c>
      <c r="F581" s="120" t="b">
        <v>0</v>
      </c>
      <c r="G581" s="120" t="b">
        <v>0</v>
      </c>
      <c r="H581" s="120" t="b">
        <v>0</v>
      </c>
      <c r="I581" s="120" t="b">
        <v>0</v>
      </c>
      <c r="J581" s="120" t="b">
        <v>0</v>
      </c>
      <c r="K581" s="120" t="b">
        <v>0</v>
      </c>
      <c r="L581" s="120" t="b">
        <v>0</v>
      </c>
      <c r="M581" s="120" t="b">
        <v>1</v>
      </c>
      <c r="N581" s="120" t="s">
        <v>3296</v>
      </c>
      <c r="O581" s="120" t="s">
        <v>3297</v>
      </c>
      <c r="P581" s="120" t="s">
        <v>3298</v>
      </c>
    </row>
    <row r="582" spans="1:26" x14ac:dyDescent="0.4">
      <c r="A582" s="120" t="s">
        <v>311</v>
      </c>
      <c r="B582" s="120" t="s">
        <v>963</v>
      </c>
      <c r="C582" s="120">
        <v>183377</v>
      </c>
      <c r="D582" s="120" t="b">
        <v>1</v>
      </c>
      <c r="E582" s="120" t="b">
        <v>0</v>
      </c>
      <c r="F582" s="120" t="b">
        <v>0</v>
      </c>
      <c r="G582" s="120" t="b">
        <v>0</v>
      </c>
      <c r="H582" s="120" t="b">
        <v>0</v>
      </c>
      <c r="I582" s="120" t="b">
        <v>0</v>
      </c>
      <c r="J582" s="120" t="b">
        <v>0</v>
      </c>
      <c r="K582" s="120" t="b">
        <v>0</v>
      </c>
      <c r="L582" s="120" t="b">
        <v>0</v>
      </c>
      <c r="M582" s="120" t="b">
        <v>0</v>
      </c>
      <c r="N582" s="120" t="s">
        <v>1251</v>
      </c>
      <c r="O582" s="120" t="s">
        <v>310</v>
      </c>
      <c r="P582" s="120" t="s">
        <v>1712</v>
      </c>
      <c r="Q582" s="120" t="s">
        <v>375</v>
      </c>
      <c r="R582" s="120" t="s">
        <v>1711</v>
      </c>
    </row>
    <row r="583" spans="1:26" x14ac:dyDescent="0.4">
      <c r="A583" s="120" t="s">
        <v>3299</v>
      </c>
      <c r="B583" s="120" t="s">
        <v>963</v>
      </c>
      <c r="C583" s="120">
        <v>182071</v>
      </c>
      <c r="D583" s="120" t="b">
        <v>0</v>
      </c>
      <c r="E583" s="120" t="b">
        <v>0</v>
      </c>
      <c r="F583" s="120" t="b">
        <v>1</v>
      </c>
      <c r="G583" s="120" t="b">
        <v>0</v>
      </c>
      <c r="H583" s="120" t="b">
        <v>0</v>
      </c>
      <c r="I583" s="120" t="b">
        <v>0</v>
      </c>
      <c r="J583" s="120" t="b">
        <v>0</v>
      </c>
      <c r="K583" s="120" t="b">
        <v>0</v>
      </c>
      <c r="L583" s="120" t="b">
        <v>0</v>
      </c>
      <c r="M583" s="120" t="b">
        <v>1</v>
      </c>
    </row>
    <row r="584" spans="1:26" x14ac:dyDescent="0.4">
      <c r="A584" s="120" t="s">
        <v>3300</v>
      </c>
      <c r="B584" s="120" t="s">
        <v>963</v>
      </c>
      <c r="C584" s="120">
        <v>181440</v>
      </c>
      <c r="D584" s="120" t="b">
        <v>0</v>
      </c>
      <c r="E584" s="120" t="b">
        <v>0</v>
      </c>
      <c r="F584" s="120" t="b">
        <v>1</v>
      </c>
      <c r="G584" s="120" t="b">
        <v>0</v>
      </c>
      <c r="H584" s="120" t="b">
        <v>0</v>
      </c>
      <c r="I584" s="120" t="b">
        <v>0</v>
      </c>
      <c r="J584" s="120" t="b">
        <v>0</v>
      </c>
      <c r="K584" s="120" t="b">
        <v>0</v>
      </c>
      <c r="L584" s="120" t="b">
        <v>0</v>
      </c>
      <c r="M584" s="120" t="b">
        <v>0</v>
      </c>
    </row>
    <row r="585" spans="1:26" x14ac:dyDescent="0.4">
      <c r="A585" s="120" t="s">
        <v>3301</v>
      </c>
      <c r="B585" s="120" t="s">
        <v>963</v>
      </c>
      <c r="C585" s="120">
        <v>181115</v>
      </c>
      <c r="D585" s="120" t="b">
        <v>0</v>
      </c>
      <c r="E585" s="120" t="b">
        <v>1</v>
      </c>
      <c r="F585" s="120" t="b">
        <v>1</v>
      </c>
      <c r="G585" s="120" t="b">
        <v>0</v>
      </c>
      <c r="H585" s="120" t="b">
        <v>0</v>
      </c>
      <c r="I585" s="120" t="b">
        <v>0</v>
      </c>
      <c r="J585" s="120" t="b">
        <v>1</v>
      </c>
      <c r="K585" s="120" t="b">
        <v>0</v>
      </c>
      <c r="L585" s="120" t="b">
        <v>0</v>
      </c>
      <c r="M585" s="120" t="b">
        <v>0</v>
      </c>
    </row>
    <row r="586" spans="1:26" x14ac:dyDescent="0.4">
      <c r="A586" s="120" t="s">
        <v>2851</v>
      </c>
      <c r="B586" s="120" t="s">
        <v>900</v>
      </c>
      <c r="C586" s="120">
        <v>180973</v>
      </c>
      <c r="D586" s="120" t="b">
        <v>1</v>
      </c>
      <c r="E586" s="120" t="b">
        <v>1</v>
      </c>
      <c r="F586" s="120" t="b">
        <v>0</v>
      </c>
      <c r="G586" s="120" t="b">
        <v>0</v>
      </c>
      <c r="H586" s="120" t="b">
        <v>0</v>
      </c>
      <c r="I586" s="120" t="b">
        <v>0</v>
      </c>
      <c r="J586" s="120" t="b">
        <v>0</v>
      </c>
      <c r="K586" s="120" t="b">
        <v>0</v>
      </c>
      <c r="L586" s="120" t="b">
        <v>0</v>
      </c>
      <c r="M586" s="120" t="b">
        <v>0</v>
      </c>
    </row>
    <row r="587" spans="1:26" x14ac:dyDescent="0.4">
      <c r="A587" s="120" t="s">
        <v>3302</v>
      </c>
      <c r="B587" s="120" t="s">
        <v>935</v>
      </c>
      <c r="C587" s="120">
        <v>186283</v>
      </c>
      <c r="D587" s="120" t="b">
        <v>1</v>
      </c>
      <c r="E587" s="120" t="b">
        <v>1</v>
      </c>
      <c r="F587" s="120" t="b">
        <v>0</v>
      </c>
      <c r="G587" s="120" t="b">
        <v>0</v>
      </c>
      <c r="H587" s="120" t="b">
        <v>0</v>
      </c>
      <c r="I587" s="120" t="b">
        <v>0</v>
      </c>
      <c r="J587" s="120" t="b">
        <v>0</v>
      </c>
      <c r="K587" s="120" t="b">
        <v>0</v>
      </c>
      <c r="L587" s="120" t="b">
        <v>0</v>
      </c>
      <c r="M587" s="120" t="b">
        <v>1</v>
      </c>
      <c r="N587" s="120" t="s">
        <v>842</v>
      </c>
      <c r="O587" s="120" t="s">
        <v>3303</v>
      </c>
      <c r="P587" s="120" t="s">
        <v>3304</v>
      </c>
    </row>
    <row r="588" spans="1:26" x14ac:dyDescent="0.4">
      <c r="A588" s="120" t="s">
        <v>802</v>
      </c>
      <c r="B588" s="120" t="s">
        <v>935</v>
      </c>
      <c r="C588" s="120">
        <v>180012</v>
      </c>
      <c r="D588" s="120" t="b">
        <v>0</v>
      </c>
      <c r="E588" s="120" t="b">
        <v>1</v>
      </c>
      <c r="F588" s="120" t="b">
        <v>1</v>
      </c>
      <c r="G588" s="120" t="b">
        <v>0</v>
      </c>
      <c r="H588" s="120" t="b">
        <v>0</v>
      </c>
      <c r="I588" s="120" t="b">
        <v>0</v>
      </c>
      <c r="J588" s="120" t="b">
        <v>0</v>
      </c>
      <c r="K588" s="120" t="b">
        <v>0</v>
      </c>
      <c r="L588" s="120" t="b">
        <v>0</v>
      </c>
      <c r="M588" s="120" t="b">
        <v>1</v>
      </c>
      <c r="N588" s="120" t="s">
        <v>842</v>
      </c>
      <c r="O588" s="120" t="s">
        <v>3305</v>
      </c>
      <c r="P588" s="120" t="s">
        <v>3306</v>
      </c>
      <c r="Q588" s="120" t="s">
        <v>3307</v>
      </c>
      <c r="R588" s="120" t="s">
        <v>3308</v>
      </c>
      <c r="S588" s="120" t="s">
        <v>3309</v>
      </c>
      <c r="T588" s="120" t="s">
        <v>3310</v>
      </c>
      <c r="U588" s="120" t="s">
        <v>177</v>
      </c>
      <c r="V588" s="120" t="s">
        <v>1139</v>
      </c>
      <c r="W588" s="120" t="s">
        <v>816</v>
      </c>
      <c r="X588" s="120" t="s">
        <v>3311</v>
      </c>
      <c r="Y588" s="120" t="s">
        <v>3312</v>
      </c>
      <c r="Z588" s="120" t="s">
        <v>3313</v>
      </c>
    </row>
    <row r="589" spans="1:26" x14ac:dyDescent="0.4">
      <c r="A589" s="120" t="s">
        <v>238</v>
      </c>
      <c r="B589" s="120" t="s">
        <v>1278</v>
      </c>
      <c r="C589" s="120">
        <v>179313</v>
      </c>
      <c r="D589" s="120" t="b">
        <v>0</v>
      </c>
      <c r="E589" s="120" t="b">
        <v>0</v>
      </c>
      <c r="F589" s="120" t="b">
        <v>0</v>
      </c>
      <c r="G589" s="120" t="b">
        <v>0</v>
      </c>
      <c r="H589" s="120" t="b">
        <v>0</v>
      </c>
      <c r="I589" s="120" t="b">
        <v>0</v>
      </c>
      <c r="J589" s="120" t="b">
        <v>0</v>
      </c>
      <c r="K589" s="120" t="b">
        <v>1</v>
      </c>
      <c r="L589" s="120" t="b">
        <v>0</v>
      </c>
      <c r="M589" s="120" t="b">
        <v>0</v>
      </c>
      <c r="N589" s="120" t="s">
        <v>3314</v>
      </c>
      <c r="O589" s="120" t="s">
        <v>237</v>
      </c>
      <c r="P589" s="120" t="s">
        <v>2350</v>
      </c>
    </row>
    <row r="590" spans="1:26" x14ac:dyDescent="0.4">
      <c r="A590" s="120" t="s">
        <v>3315</v>
      </c>
      <c r="B590" s="120" t="s">
        <v>900</v>
      </c>
      <c r="C590" s="120">
        <v>179234</v>
      </c>
      <c r="D590" s="120" t="b">
        <v>1</v>
      </c>
      <c r="E590" s="120" t="b">
        <v>0</v>
      </c>
      <c r="F590" s="120" t="b">
        <v>0</v>
      </c>
      <c r="G590" s="120" t="b">
        <v>0</v>
      </c>
      <c r="H590" s="120" t="b">
        <v>0</v>
      </c>
      <c r="I590" s="120" t="b">
        <v>0</v>
      </c>
      <c r="J590" s="120" t="b">
        <v>0</v>
      </c>
      <c r="K590" s="120" t="b">
        <v>0</v>
      </c>
      <c r="L590" s="120" t="b">
        <v>0</v>
      </c>
      <c r="M590" s="120" t="b">
        <v>1</v>
      </c>
    </row>
    <row r="591" spans="1:26" x14ac:dyDescent="0.4">
      <c r="A591" s="120" t="s">
        <v>3316</v>
      </c>
      <c r="B591" s="120" t="s">
        <v>852</v>
      </c>
      <c r="C591" s="120">
        <v>179551</v>
      </c>
      <c r="D591" s="120" t="b">
        <v>1</v>
      </c>
      <c r="E591" s="120" t="b">
        <v>1</v>
      </c>
      <c r="F591" s="120" t="b">
        <v>0</v>
      </c>
      <c r="G591" s="120" t="b">
        <v>0</v>
      </c>
      <c r="H591" s="120" t="b">
        <v>1</v>
      </c>
      <c r="I591" s="120" t="b">
        <v>0</v>
      </c>
      <c r="J591" s="120" t="b">
        <v>0</v>
      </c>
      <c r="K591" s="120" t="b">
        <v>0</v>
      </c>
      <c r="L591" s="120" t="b">
        <v>0</v>
      </c>
      <c r="M591" s="120" t="b">
        <v>1</v>
      </c>
    </row>
    <row r="592" spans="1:26" x14ac:dyDescent="0.4">
      <c r="A592" s="120" t="s">
        <v>3317</v>
      </c>
      <c r="B592" s="120" t="s">
        <v>928</v>
      </c>
      <c r="C592" s="120">
        <v>179048</v>
      </c>
      <c r="D592" s="120" t="b">
        <v>0</v>
      </c>
      <c r="E592" s="120" t="b">
        <v>0</v>
      </c>
      <c r="F592" s="120" t="b">
        <v>1</v>
      </c>
      <c r="G592" s="120" t="b">
        <v>0</v>
      </c>
      <c r="H592" s="120" t="b">
        <v>0</v>
      </c>
      <c r="I592" s="120" t="b">
        <v>0</v>
      </c>
      <c r="J592" s="120" t="b">
        <v>0</v>
      </c>
      <c r="K592" s="120" t="b">
        <v>0</v>
      </c>
      <c r="L592" s="120" t="b">
        <v>0</v>
      </c>
      <c r="M592" s="120" t="b">
        <v>0</v>
      </c>
    </row>
    <row r="593" spans="1:34" x14ac:dyDescent="0.4">
      <c r="A593" s="120" t="s">
        <v>1004</v>
      </c>
      <c r="B593" s="120" t="s">
        <v>935</v>
      </c>
      <c r="C593" s="120">
        <v>180392</v>
      </c>
      <c r="D593" s="120" t="b">
        <v>0</v>
      </c>
      <c r="E593" s="120" t="b">
        <v>1</v>
      </c>
      <c r="F593" s="120" t="b">
        <v>0</v>
      </c>
      <c r="G593" s="120" t="b">
        <v>0</v>
      </c>
      <c r="H593" s="120" t="b">
        <v>0</v>
      </c>
      <c r="I593" s="120" t="b">
        <v>0</v>
      </c>
      <c r="J593" s="120" t="b">
        <v>0</v>
      </c>
      <c r="K593" s="120" t="b">
        <v>0</v>
      </c>
      <c r="L593" s="120" t="b">
        <v>0</v>
      </c>
      <c r="M593" s="120" t="b">
        <v>1</v>
      </c>
      <c r="N593" s="120" t="s">
        <v>2701</v>
      </c>
      <c r="O593" s="120" t="s">
        <v>445</v>
      </c>
      <c r="P593" s="120" t="s">
        <v>1001</v>
      </c>
      <c r="Q593" s="120" t="s">
        <v>943</v>
      </c>
      <c r="R593" s="120" t="s">
        <v>944</v>
      </c>
      <c r="S593" s="120" t="s">
        <v>999</v>
      </c>
      <c r="T593" s="120" t="s">
        <v>1000</v>
      </c>
      <c r="U593" s="120" t="s">
        <v>951</v>
      </c>
      <c r="V593" s="120" t="s">
        <v>952</v>
      </c>
      <c r="W593" s="120" t="s">
        <v>939</v>
      </c>
      <c r="X593" s="120" t="s">
        <v>940</v>
      </c>
      <c r="Y593" s="120" t="s">
        <v>941</v>
      </c>
      <c r="Z593" s="120" t="s">
        <v>942</v>
      </c>
      <c r="AA593" s="120" t="s">
        <v>945</v>
      </c>
      <c r="AB593" s="120" t="s">
        <v>946</v>
      </c>
      <c r="AC593" s="120" t="s">
        <v>1002</v>
      </c>
      <c r="AD593" s="120" t="s">
        <v>1003</v>
      </c>
      <c r="AE593" s="120" t="s">
        <v>937</v>
      </c>
      <c r="AF593" s="120" t="s">
        <v>938</v>
      </c>
      <c r="AG593" s="120" t="s">
        <v>416</v>
      </c>
      <c r="AH593" s="120" t="s">
        <v>953</v>
      </c>
    </row>
    <row r="594" spans="1:34" x14ac:dyDescent="0.4">
      <c r="A594" s="120" t="s">
        <v>697</v>
      </c>
      <c r="B594" s="120" t="s">
        <v>935</v>
      </c>
      <c r="C594" s="120">
        <v>178667</v>
      </c>
      <c r="D594" s="120" t="b">
        <v>0</v>
      </c>
      <c r="E594" s="120" t="b">
        <v>1</v>
      </c>
      <c r="F594" s="120" t="b">
        <v>0</v>
      </c>
      <c r="G594" s="120" t="b">
        <v>1</v>
      </c>
      <c r="H594" s="120" t="b">
        <v>0</v>
      </c>
      <c r="I594" s="120" t="b">
        <v>0</v>
      </c>
      <c r="J594" s="120" t="b">
        <v>0</v>
      </c>
      <c r="K594" s="120" t="b">
        <v>0</v>
      </c>
      <c r="L594" s="120" t="b">
        <v>0</v>
      </c>
      <c r="M594" s="120" t="b">
        <v>1</v>
      </c>
      <c r="N594" s="120" t="s">
        <v>3318</v>
      </c>
      <c r="O594" s="120" t="s">
        <v>3319</v>
      </c>
      <c r="P594" s="120" t="s">
        <v>3320</v>
      </c>
      <c r="Q594" s="120" t="s">
        <v>740</v>
      </c>
      <c r="R594" s="120" t="s">
        <v>3321</v>
      </c>
      <c r="S594" s="120" t="s">
        <v>696</v>
      </c>
      <c r="T594" s="120" t="s">
        <v>3322</v>
      </c>
      <c r="U594" s="120" t="s">
        <v>3323</v>
      </c>
      <c r="V594" s="120" t="s">
        <v>3324</v>
      </c>
    </row>
    <row r="595" spans="1:34" x14ac:dyDescent="0.4">
      <c r="A595" s="120" t="s">
        <v>3325</v>
      </c>
      <c r="B595" s="120" t="s">
        <v>900</v>
      </c>
      <c r="C595" s="120">
        <v>178579</v>
      </c>
      <c r="D595" s="120" t="b">
        <v>0</v>
      </c>
      <c r="E595" s="120" t="b">
        <v>0</v>
      </c>
      <c r="F595" s="120" t="b">
        <v>0</v>
      </c>
      <c r="G595" s="120" t="b">
        <v>0</v>
      </c>
      <c r="H595" s="120" t="b">
        <v>0</v>
      </c>
      <c r="I595" s="120" t="b">
        <v>0</v>
      </c>
      <c r="J595" s="120" t="b">
        <v>0</v>
      </c>
      <c r="K595" s="120" t="b">
        <v>0</v>
      </c>
      <c r="L595" s="120" t="b">
        <v>0</v>
      </c>
      <c r="M595" s="120" t="b">
        <v>0</v>
      </c>
      <c r="N595" s="120" t="s">
        <v>842</v>
      </c>
      <c r="O595" s="120" t="s">
        <v>3326</v>
      </c>
      <c r="P595" s="120" t="s">
        <v>3327</v>
      </c>
      <c r="Q595" s="120" t="s">
        <v>3328</v>
      </c>
      <c r="R595" s="120" t="s">
        <v>3329</v>
      </c>
      <c r="S595" s="120" t="s">
        <v>3330</v>
      </c>
      <c r="T595" s="120" t="s">
        <v>3331</v>
      </c>
      <c r="U595" s="120" t="s">
        <v>3332</v>
      </c>
      <c r="V595" s="120" t="s">
        <v>3333</v>
      </c>
    </row>
    <row r="596" spans="1:34" x14ac:dyDescent="0.4">
      <c r="A596" s="120" t="s">
        <v>3334</v>
      </c>
      <c r="B596" s="120" t="s">
        <v>852</v>
      </c>
      <c r="C596" s="120">
        <v>178209</v>
      </c>
      <c r="D596" s="120" t="b">
        <v>1</v>
      </c>
      <c r="E596" s="120" t="b">
        <v>1</v>
      </c>
      <c r="F596" s="120" t="b">
        <v>1</v>
      </c>
      <c r="G596" s="120" t="b">
        <v>0</v>
      </c>
      <c r="H596" s="120" t="b">
        <v>0</v>
      </c>
      <c r="I596" s="120" t="b">
        <v>0</v>
      </c>
      <c r="J596" s="120" t="b">
        <v>0</v>
      </c>
      <c r="K596" s="120" t="b">
        <v>0</v>
      </c>
      <c r="L596" s="120" t="b">
        <v>0</v>
      </c>
      <c r="M596" s="120" t="b">
        <v>1</v>
      </c>
      <c r="N596" s="120" t="s">
        <v>3335</v>
      </c>
      <c r="O596" s="120" t="s">
        <v>3336</v>
      </c>
      <c r="P596" s="120" t="s">
        <v>3337</v>
      </c>
      <c r="Q596" s="120" t="s">
        <v>3338</v>
      </c>
      <c r="R596" s="120" t="s">
        <v>3339</v>
      </c>
    </row>
    <row r="597" spans="1:34" x14ac:dyDescent="0.4">
      <c r="A597" s="120" t="s">
        <v>3340</v>
      </c>
      <c r="B597" s="120" t="s">
        <v>928</v>
      </c>
      <c r="C597" s="120">
        <v>177888</v>
      </c>
      <c r="D597" s="120" t="b">
        <v>1</v>
      </c>
      <c r="E597" s="120" t="b">
        <v>0</v>
      </c>
      <c r="F597" s="120" t="b">
        <v>1</v>
      </c>
      <c r="G597" s="120" t="b">
        <v>0</v>
      </c>
      <c r="H597" s="120" t="b">
        <v>0</v>
      </c>
      <c r="I597" s="120" t="b">
        <v>0</v>
      </c>
      <c r="J597" s="120" t="b">
        <v>0</v>
      </c>
      <c r="K597" s="120" t="b">
        <v>0</v>
      </c>
      <c r="L597" s="120" t="b">
        <v>0</v>
      </c>
      <c r="M597" s="120" t="b">
        <v>1</v>
      </c>
      <c r="N597" s="120" t="s">
        <v>3341</v>
      </c>
      <c r="O597" s="120" t="s">
        <v>3342</v>
      </c>
      <c r="P597" s="120" t="s">
        <v>3343</v>
      </c>
      <c r="Q597" s="120" t="s">
        <v>3344</v>
      </c>
      <c r="R597" s="120" t="s">
        <v>3345</v>
      </c>
      <c r="S597" s="120" t="s">
        <v>3346</v>
      </c>
      <c r="T597" s="120" t="s">
        <v>3347</v>
      </c>
      <c r="U597" s="120" t="s">
        <v>1644</v>
      </c>
      <c r="V597" s="120" t="s">
        <v>3348</v>
      </c>
      <c r="W597" s="120" t="s">
        <v>3349</v>
      </c>
      <c r="X597" s="120" t="s">
        <v>3350</v>
      </c>
      <c r="Y597" s="120" t="s">
        <v>3351</v>
      </c>
      <c r="Z597" s="120" t="s">
        <v>3352</v>
      </c>
      <c r="AA597" s="120" t="s">
        <v>3353</v>
      </c>
      <c r="AB597" s="120" t="s">
        <v>3354</v>
      </c>
      <c r="AC597" s="120" t="s">
        <v>3355</v>
      </c>
      <c r="AD597" s="120" t="s">
        <v>3356</v>
      </c>
    </row>
    <row r="598" spans="1:34" x14ac:dyDescent="0.4">
      <c r="A598" s="120" t="s">
        <v>3357</v>
      </c>
      <c r="B598" s="120" t="s">
        <v>852</v>
      </c>
      <c r="C598" s="120">
        <v>177366</v>
      </c>
      <c r="D598" s="120" t="b">
        <v>1</v>
      </c>
      <c r="E598" s="120" t="b">
        <v>1</v>
      </c>
      <c r="F598" s="120" t="b">
        <v>0</v>
      </c>
      <c r="G598" s="120" t="b">
        <v>0</v>
      </c>
      <c r="H598" s="120" t="b">
        <v>0</v>
      </c>
      <c r="I598" s="120" t="b">
        <v>0</v>
      </c>
      <c r="J598" s="120" t="b">
        <v>0</v>
      </c>
      <c r="K598" s="120" t="b">
        <v>0</v>
      </c>
      <c r="L598" s="120" t="b">
        <v>0</v>
      </c>
      <c r="M598" s="120" t="b">
        <v>0</v>
      </c>
    </row>
    <row r="599" spans="1:34" x14ac:dyDescent="0.4">
      <c r="A599" s="120" t="s">
        <v>3358</v>
      </c>
      <c r="B599" s="120" t="s">
        <v>928</v>
      </c>
      <c r="C599" s="120">
        <v>177432</v>
      </c>
      <c r="D599" s="120" t="b">
        <v>1</v>
      </c>
      <c r="E599" s="120" t="b">
        <v>1</v>
      </c>
      <c r="F599" s="120" t="b">
        <v>0</v>
      </c>
      <c r="G599" s="120" t="b">
        <v>0</v>
      </c>
      <c r="H599" s="120" t="b">
        <v>0</v>
      </c>
      <c r="I599" s="120" t="b">
        <v>0</v>
      </c>
      <c r="J599" s="120" t="b">
        <v>0</v>
      </c>
      <c r="K599" s="120" t="b">
        <v>1</v>
      </c>
      <c r="L599" s="120" t="b">
        <v>0</v>
      </c>
      <c r="M599" s="120" t="b">
        <v>0</v>
      </c>
      <c r="N599" s="120" t="s">
        <v>3359</v>
      </c>
      <c r="O599" s="120" t="s">
        <v>3360</v>
      </c>
      <c r="P599" s="120" t="s">
        <v>3361</v>
      </c>
      <c r="Q599" s="120" t="s">
        <v>3362</v>
      </c>
      <c r="R599" s="120" t="s">
        <v>3363</v>
      </c>
    </row>
    <row r="600" spans="1:34" x14ac:dyDescent="0.4">
      <c r="A600" s="120" t="s">
        <v>3364</v>
      </c>
      <c r="B600" s="120" t="s">
        <v>852</v>
      </c>
      <c r="C600" s="120">
        <v>176745</v>
      </c>
      <c r="D600" s="120" t="b">
        <v>1</v>
      </c>
      <c r="E600" s="120" t="b">
        <v>0</v>
      </c>
      <c r="F600" s="120" t="b">
        <v>1</v>
      </c>
      <c r="G600" s="120" t="b">
        <v>0</v>
      </c>
      <c r="H600" s="120" t="b">
        <v>0</v>
      </c>
      <c r="I600" s="120" t="b">
        <v>0</v>
      </c>
      <c r="J600" s="120" t="b">
        <v>0</v>
      </c>
      <c r="K600" s="120" t="b">
        <v>0</v>
      </c>
      <c r="L600" s="120" t="b">
        <v>0</v>
      </c>
      <c r="M600" s="120" t="b">
        <v>1</v>
      </c>
    </row>
    <row r="601" spans="1:34" x14ac:dyDescent="0.4">
      <c r="A601" s="120" t="s">
        <v>3365</v>
      </c>
      <c r="B601" s="120" t="s">
        <v>1446</v>
      </c>
      <c r="C601" s="120">
        <v>176835</v>
      </c>
      <c r="D601" s="120" t="b">
        <v>0</v>
      </c>
      <c r="E601" s="120" t="b">
        <v>1</v>
      </c>
      <c r="F601" s="120" t="b">
        <v>1</v>
      </c>
      <c r="G601" s="120" t="b">
        <v>0</v>
      </c>
      <c r="H601" s="120" t="b">
        <v>0</v>
      </c>
      <c r="I601" s="120" t="b">
        <v>0</v>
      </c>
      <c r="J601" s="120" t="b">
        <v>0</v>
      </c>
      <c r="K601" s="120" t="b">
        <v>0</v>
      </c>
      <c r="L601" s="120" t="b">
        <v>0</v>
      </c>
      <c r="M601" s="120" t="b">
        <v>1</v>
      </c>
      <c r="N601" s="120" t="s">
        <v>874</v>
      </c>
      <c r="O601" s="120" t="s">
        <v>3366</v>
      </c>
      <c r="P601" s="120" t="s">
        <v>3367</v>
      </c>
    </row>
    <row r="602" spans="1:34" x14ac:dyDescent="0.4">
      <c r="A602" s="120" t="s">
        <v>349</v>
      </c>
      <c r="B602" s="120" t="s">
        <v>852</v>
      </c>
      <c r="C602" s="120">
        <v>176291</v>
      </c>
      <c r="D602" s="120" t="b">
        <v>0</v>
      </c>
      <c r="E602" s="120" t="b">
        <v>1</v>
      </c>
      <c r="F602" s="120" t="b">
        <v>0</v>
      </c>
      <c r="G602" s="120" t="b">
        <v>0</v>
      </c>
      <c r="H602" s="120" t="b">
        <v>0</v>
      </c>
      <c r="I602" s="120" t="b">
        <v>0</v>
      </c>
      <c r="J602" s="120" t="b">
        <v>0</v>
      </c>
      <c r="K602" s="120" t="b">
        <v>0</v>
      </c>
      <c r="L602" s="120" t="b">
        <v>0</v>
      </c>
      <c r="M602" s="120" t="b">
        <v>1</v>
      </c>
      <c r="N602" s="120" t="s">
        <v>3368</v>
      </c>
      <c r="O602" s="120" t="s">
        <v>546</v>
      </c>
      <c r="P602" s="120" t="s">
        <v>3369</v>
      </c>
      <c r="Q602" s="120" t="s">
        <v>3370</v>
      </c>
      <c r="R602" s="120" t="s">
        <v>3371</v>
      </c>
    </row>
    <row r="603" spans="1:34" x14ac:dyDescent="0.4">
      <c r="A603" s="120" t="s">
        <v>3372</v>
      </c>
      <c r="B603" s="120" t="s">
        <v>872</v>
      </c>
      <c r="C603" s="120">
        <v>174483</v>
      </c>
      <c r="D603" s="120" t="b">
        <v>0</v>
      </c>
      <c r="E603" s="120" t="b">
        <v>0</v>
      </c>
      <c r="F603" s="120" t="b">
        <v>1</v>
      </c>
      <c r="G603" s="120" t="b">
        <v>0</v>
      </c>
      <c r="H603" s="120" t="b">
        <v>0</v>
      </c>
      <c r="I603" s="120" t="b">
        <v>0</v>
      </c>
      <c r="J603" s="120" t="b">
        <v>0</v>
      </c>
      <c r="K603" s="120" t="b">
        <v>0</v>
      </c>
      <c r="L603" s="120" t="b">
        <v>0</v>
      </c>
      <c r="M603" s="120" t="b">
        <v>0</v>
      </c>
    </row>
    <row r="604" spans="1:34" x14ac:dyDescent="0.4">
      <c r="A604" s="120" t="s">
        <v>3373</v>
      </c>
      <c r="B604" s="120" t="s">
        <v>928</v>
      </c>
      <c r="C604" s="120">
        <v>174244</v>
      </c>
      <c r="D604" s="120" t="b">
        <v>0</v>
      </c>
      <c r="E604" s="120" t="b">
        <v>1</v>
      </c>
      <c r="F604" s="120" t="b">
        <v>1</v>
      </c>
      <c r="G604" s="120" t="b">
        <v>0</v>
      </c>
      <c r="H604" s="120" t="b">
        <v>0</v>
      </c>
      <c r="I604" s="120" t="b">
        <v>0</v>
      </c>
      <c r="J604" s="120" t="b">
        <v>0</v>
      </c>
      <c r="K604" s="120" t="b">
        <v>0</v>
      </c>
      <c r="L604" s="120" t="b">
        <v>0</v>
      </c>
      <c r="M604" s="120" t="b">
        <v>0</v>
      </c>
      <c r="N604" s="120" t="s">
        <v>3374</v>
      </c>
      <c r="O604" s="120" t="s">
        <v>3375</v>
      </c>
      <c r="P604" s="120" t="s">
        <v>3376</v>
      </c>
      <c r="Q604" s="120" t="s">
        <v>3377</v>
      </c>
      <c r="R604" s="120" t="s">
        <v>3378</v>
      </c>
      <c r="S604" s="120" t="s">
        <v>3379</v>
      </c>
      <c r="T604" s="120" t="s">
        <v>3380</v>
      </c>
    </row>
    <row r="605" spans="1:34" x14ac:dyDescent="0.4">
      <c r="A605" s="120" t="s">
        <v>547</v>
      </c>
      <c r="B605" s="120" t="s">
        <v>935</v>
      </c>
      <c r="C605" s="120">
        <v>174063</v>
      </c>
      <c r="D605" s="120" t="b">
        <v>1</v>
      </c>
      <c r="E605" s="120" t="b">
        <v>1</v>
      </c>
      <c r="F605" s="120" t="b">
        <v>1</v>
      </c>
      <c r="G605" s="120" t="b">
        <v>0</v>
      </c>
      <c r="H605" s="120" t="b">
        <v>0</v>
      </c>
      <c r="I605" s="120" t="b">
        <v>0</v>
      </c>
      <c r="J605" s="120" t="b">
        <v>0</v>
      </c>
      <c r="K605" s="120" t="b">
        <v>0</v>
      </c>
      <c r="L605" s="120" t="b">
        <v>0</v>
      </c>
      <c r="M605" s="120" t="b">
        <v>0</v>
      </c>
      <c r="N605" s="120" t="s">
        <v>1179</v>
      </c>
      <c r="O605" s="120" t="s">
        <v>548</v>
      </c>
      <c r="P605" s="120" t="s">
        <v>2991</v>
      </c>
      <c r="Q605" s="120" t="s">
        <v>536</v>
      </c>
      <c r="R605" s="120" t="s">
        <v>3381</v>
      </c>
      <c r="S605" s="120" t="s">
        <v>537</v>
      </c>
      <c r="T605" s="120" t="s">
        <v>2989</v>
      </c>
      <c r="U605" s="120" t="s">
        <v>677</v>
      </c>
      <c r="V605" s="120" t="s">
        <v>2992</v>
      </c>
    </row>
    <row r="606" spans="1:34" x14ac:dyDescent="0.4">
      <c r="A606" s="120" t="s">
        <v>268</v>
      </c>
      <c r="B606" s="120" t="s">
        <v>900</v>
      </c>
      <c r="C606" s="120">
        <v>174304</v>
      </c>
      <c r="D606" s="120" t="b">
        <v>1</v>
      </c>
      <c r="E606" s="120" t="b">
        <v>0</v>
      </c>
      <c r="F606" s="120" t="b">
        <v>0</v>
      </c>
      <c r="G606" s="120" t="b">
        <v>0</v>
      </c>
      <c r="H606" s="120" t="b">
        <v>0</v>
      </c>
      <c r="I606" s="120" t="b">
        <v>0</v>
      </c>
      <c r="J606" s="120" t="b">
        <v>0</v>
      </c>
      <c r="K606" s="120" t="b">
        <v>0</v>
      </c>
      <c r="L606" s="120" t="b">
        <v>0</v>
      </c>
      <c r="M606" s="120" t="b">
        <v>0</v>
      </c>
      <c r="N606" s="120" t="s">
        <v>2092</v>
      </c>
      <c r="O606" s="120" t="s">
        <v>267</v>
      </c>
      <c r="P606" s="120" t="s">
        <v>3382</v>
      </c>
    </row>
    <row r="607" spans="1:34" x14ac:dyDescent="0.4">
      <c r="A607" s="120" t="s">
        <v>3383</v>
      </c>
      <c r="B607" s="120" t="s">
        <v>928</v>
      </c>
      <c r="C607" s="120">
        <v>173786</v>
      </c>
      <c r="D607" s="120" t="b">
        <v>1</v>
      </c>
      <c r="E607" s="120" t="b">
        <v>0</v>
      </c>
      <c r="F607" s="120" t="b">
        <v>1</v>
      </c>
      <c r="G607" s="120" t="b">
        <v>0</v>
      </c>
      <c r="H607" s="120" t="b">
        <v>0</v>
      </c>
      <c r="I607" s="120" t="b">
        <v>0</v>
      </c>
      <c r="J607" s="120" t="b">
        <v>0</v>
      </c>
      <c r="K607" s="120" t="b">
        <v>0</v>
      </c>
      <c r="L607" s="120" t="b">
        <v>0</v>
      </c>
      <c r="M607" s="120" t="b">
        <v>0</v>
      </c>
      <c r="N607" s="120" t="s">
        <v>3384</v>
      </c>
      <c r="O607" s="120" t="s">
        <v>3385</v>
      </c>
      <c r="P607" s="120" t="s">
        <v>3386</v>
      </c>
      <c r="Q607" s="120" t="s">
        <v>3387</v>
      </c>
      <c r="R607" s="120" t="s">
        <v>3388</v>
      </c>
      <c r="S607" s="120" t="s">
        <v>3389</v>
      </c>
      <c r="T607" s="120" t="s">
        <v>3390</v>
      </c>
      <c r="U607" s="120" t="s">
        <v>3391</v>
      </c>
      <c r="V607" s="120" t="s">
        <v>3392</v>
      </c>
      <c r="W607" s="120" t="s">
        <v>3393</v>
      </c>
      <c r="X607" s="120" t="s">
        <v>3394</v>
      </c>
      <c r="Y607" s="120" t="s">
        <v>3395</v>
      </c>
      <c r="Z607" s="120" t="s">
        <v>3396</v>
      </c>
      <c r="AA607" s="120" t="s">
        <v>3397</v>
      </c>
      <c r="AB607" s="120" t="s">
        <v>3398</v>
      </c>
      <c r="AC607" s="120" t="s">
        <v>3399</v>
      </c>
      <c r="AD607" s="120" t="s">
        <v>3400</v>
      </c>
      <c r="AE607" s="120" t="s">
        <v>3401</v>
      </c>
      <c r="AF607" s="120" t="s">
        <v>3402</v>
      </c>
      <c r="AG607" s="120" t="s">
        <v>3403</v>
      </c>
      <c r="AH607" s="120" t="s">
        <v>3404</v>
      </c>
    </row>
    <row r="608" spans="1:34" x14ac:dyDescent="0.4">
      <c r="A608" s="120" t="s">
        <v>3405</v>
      </c>
      <c r="B608" s="120" t="s">
        <v>900</v>
      </c>
      <c r="C608" s="120">
        <v>172993</v>
      </c>
      <c r="D608" s="120" t="b">
        <v>1</v>
      </c>
      <c r="E608" s="120" t="b">
        <v>0</v>
      </c>
      <c r="F608" s="120" t="b">
        <v>0</v>
      </c>
      <c r="G608" s="120" t="b">
        <v>0</v>
      </c>
      <c r="H608" s="120" t="b">
        <v>1</v>
      </c>
      <c r="I608" s="120" t="b">
        <v>0</v>
      </c>
      <c r="J608" s="120" t="b">
        <v>0</v>
      </c>
      <c r="K608" s="120" t="b">
        <v>0</v>
      </c>
      <c r="L608" s="120" t="b">
        <v>0</v>
      </c>
      <c r="M608" s="120" t="b">
        <v>0</v>
      </c>
    </row>
    <row r="609" spans="1:22" x14ac:dyDescent="0.4">
      <c r="A609" s="120" t="s">
        <v>3406</v>
      </c>
      <c r="B609" s="120" t="s">
        <v>852</v>
      </c>
      <c r="C609" s="120">
        <v>173404</v>
      </c>
      <c r="D609" s="120" t="b">
        <v>1</v>
      </c>
      <c r="E609" s="120" t="b">
        <v>1</v>
      </c>
      <c r="F609" s="120" t="b">
        <v>0</v>
      </c>
      <c r="G609" s="120" t="b">
        <v>0</v>
      </c>
      <c r="H609" s="120" t="b">
        <v>0</v>
      </c>
      <c r="I609" s="120" t="b">
        <v>0</v>
      </c>
      <c r="J609" s="120" t="b">
        <v>0</v>
      </c>
      <c r="K609" s="120" t="b">
        <v>0</v>
      </c>
      <c r="L609" s="120" t="b">
        <v>0</v>
      </c>
      <c r="M609" s="120" t="b">
        <v>0</v>
      </c>
    </row>
    <row r="610" spans="1:22" x14ac:dyDescent="0.4">
      <c r="A610" s="120" t="s">
        <v>3407</v>
      </c>
      <c r="B610" s="120" t="s">
        <v>2118</v>
      </c>
      <c r="C610" s="120">
        <v>172282</v>
      </c>
      <c r="D610" s="120" t="b">
        <v>0</v>
      </c>
      <c r="E610" s="120" t="b">
        <v>1</v>
      </c>
      <c r="F610" s="120" t="b">
        <v>1</v>
      </c>
      <c r="G610" s="120" t="b">
        <v>0</v>
      </c>
      <c r="H610" s="120" t="b">
        <v>0</v>
      </c>
      <c r="I610" s="120" t="b">
        <v>0</v>
      </c>
      <c r="J610" s="120" t="b">
        <v>0</v>
      </c>
      <c r="K610" s="120" t="b">
        <v>0</v>
      </c>
      <c r="L610" s="120" t="b">
        <v>0</v>
      </c>
      <c r="M610" s="120" t="b">
        <v>1</v>
      </c>
      <c r="N610" s="120" t="s">
        <v>3408</v>
      </c>
      <c r="O610" s="120" t="s">
        <v>3409</v>
      </c>
      <c r="P610" s="120" t="s">
        <v>3410</v>
      </c>
      <c r="Q610" s="120" t="s">
        <v>3411</v>
      </c>
      <c r="R610" s="120" t="s">
        <v>3412</v>
      </c>
    </row>
    <row r="611" spans="1:22" x14ac:dyDescent="0.4">
      <c r="A611" s="120" t="s">
        <v>367</v>
      </c>
      <c r="B611" s="120" t="s">
        <v>935</v>
      </c>
      <c r="C611" s="120">
        <v>172085</v>
      </c>
      <c r="D611" s="120" t="b">
        <v>0</v>
      </c>
      <c r="E611" s="120" t="b">
        <v>1</v>
      </c>
      <c r="F611" s="120" t="b">
        <v>1</v>
      </c>
      <c r="G611" s="120" t="b">
        <v>0</v>
      </c>
      <c r="H611" s="120" t="b">
        <v>0</v>
      </c>
      <c r="I611" s="120" t="b">
        <v>0</v>
      </c>
      <c r="J611" s="120" t="b">
        <v>0</v>
      </c>
      <c r="K611" s="120" t="b">
        <v>0</v>
      </c>
      <c r="L611" s="120" t="b">
        <v>0</v>
      </c>
      <c r="M611" s="120" t="b">
        <v>0</v>
      </c>
      <c r="N611" s="120" t="s">
        <v>3413</v>
      </c>
      <c r="O611" s="120" t="s">
        <v>549</v>
      </c>
      <c r="P611" s="120" t="s">
        <v>3414</v>
      </c>
    </row>
    <row r="612" spans="1:22" x14ac:dyDescent="0.4">
      <c r="A612" s="120" t="s">
        <v>3415</v>
      </c>
      <c r="B612" s="120" t="s">
        <v>924</v>
      </c>
      <c r="C612" s="120">
        <v>172451</v>
      </c>
      <c r="D612" s="120" t="b">
        <v>1</v>
      </c>
      <c r="E612" s="120" t="b">
        <v>0</v>
      </c>
      <c r="F612" s="120" t="b">
        <v>1</v>
      </c>
      <c r="G612" s="120" t="b">
        <v>0</v>
      </c>
      <c r="H612" s="120" t="b">
        <v>0</v>
      </c>
      <c r="I612" s="120" t="b">
        <v>0</v>
      </c>
      <c r="J612" s="120" t="b">
        <v>0</v>
      </c>
      <c r="K612" s="120" t="b">
        <v>0</v>
      </c>
      <c r="L612" s="120" t="b">
        <v>0</v>
      </c>
      <c r="M612" s="120" t="b">
        <v>1</v>
      </c>
      <c r="N612" s="120" t="s">
        <v>842</v>
      </c>
      <c r="O612" s="120" t="s">
        <v>3416</v>
      </c>
      <c r="P612" s="120" t="s">
        <v>3417</v>
      </c>
    </row>
    <row r="613" spans="1:22" x14ac:dyDescent="0.4">
      <c r="A613" s="120" t="s">
        <v>550</v>
      </c>
      <c r="B613" s="120" t="s">
        <v>935</v>
      </c>
      <c r="C613" s="120">
        <v>171512</v>
      </c>
      <c r="D613" s="120" t="b">
        <v>0</v>
      </c>
      <c r="E613" s="120" t="b">
        <v>0</v>
      </c>
      <c r="F613" s="120" t="b">
        <v>0</v>
      </c>
      <c r="G613" s="120" t="b">
        <v>0</v>
      </c>
      <c r="H613" s="120" t="b">
        <v>0</v>
      </c>
      <c r="I613" s="120" t="b">
        <v>0</v>
      </c>
      <c r="J613" s="120" t="b">
        <v>0</v>
      </c>
      <c r="K613" s="120" t="b">
        <v>0</v>
      </c>
      <c r="L613" s="120" t="b">
        <v>0</v>
      </c>
      <c r="M613" s="120" t="b">
        <v>1</v>
      </c>
      <c r="N613" s="120" t="s">
        <v>842</v>
      </c>
      <c r="O613" s="120" t="s">
        <v>551</v>
      </c>
      <c r="P613" s="120" t="s">
        <v>3418</v>
      </c>
      <c r="Q613" s="120" t="s">
        <v>3419</v>
      </c>
      <c r="R613" s="120" t="s">
        <v>3420</v>
      </c>
    </row>
    <row r="614" spans="1:22" x14ac:dyDescent="0.4">
      <c r="A614" s="120" t="s">
        <v>3421</v>
      </c>
      <c r="B614" s="120" t="s">
        <v>1115</v>
      </c>
      <c r="C614" s="120">
        <v>171642</v>
      </c>
      <c r="D614" s="120" t="b">
        <v>1</v>
      </c>
      <c r="E614" s="120" t="b">
        <v>1</v>
      </c>
      <c r="F614" s="120" t="b">
        <v>0</v>
      </c>
      <c r="G614" s="120" t="b">
        <v>0</v>
      </c>
      <c r="H614" s="120" t="b">
        <v>0</v>
      </c>
      <c r="I614" s="120" t="b">
        <v>0</v>
      </c>
      <c r="J614" s="120" t="b">
        <v>0</v>
      </c>
      <c r="K614" s="120" t="b">
        <v>0</v>
      </c>
      <c r="L614" s="120" t="b">
        <v>0</v>
      </c>
      <c r="M614" s="120" t="b">
        <v>1</v>
      </c>
      <c r="N614" s="120" t="s">
        <v>842</v>
      </c>
      <c r="O614" s="120" t="s">
        <v>3422</v>
      </c>
      <c r="P614" s="120" t="s">
        <v>3423</v>
      </c>
    </row>
    <row r="615" spans="1:22" x14ac:dyDescent="0.4">
      <c r="A615" s="120" t="s">
        <v>2612</v>
      </c>
      <c r="B615" s="120" t="s">
        <v>900</v>
      </c>
      <c r="C615" s="120">
        <v>170974</v>
      </c>
      <c r="D615" s="120" t="b">
        <v>1</v>
      </c>
      <c r="E615" s="120" t="b">
        <v>0</v>
      </c>
      <c r="F615" s="120" t="b">
        <v>1</v>
      </c>
      <c r="G615" s="120" t="b">
        <v>0</v>
      </c>
      <c r="H615" s="120" t="b">
        <v>0</v>
      </c>
      <c r="I615" s="120" t="b">
        <v>0</v>
      </c>
      <c r="J615" s="120" t="b">
        <v>0</v>
      </c>
      <c r="K615" s="120" t="b">
        <v>0</v>
      </c>
      <c r="L615" s="120" t="b">
        <v>0</v>
      </c>
      <c r="M615" s="120" t="b">
        <v>0</v>
      </c>
      <c r="N615" s="120" t="s">
        <v>3424</v>
      </c>
      <c r="O615" s="120" t="s">
        <v>3425</v>
      </c>
      <c r="P615" s="120" t="s">
        <v>3426</v>
      </c>
    </row>
    <row r="616" spans="1:22" x14ac:dyDescent="0.4">
      <c r="A616" s="120" t="s">
        <v>3427</v>
      </c>
      <c r="B616" s="120" t="s">
        <v>852</v>
      </c>
      <c r="C616" s="120">
        <v>170221</v>
      </c>
      <c r="D616" s="120" t="b">
        <v>1</v>
      </c>
      <c r="E616" s="120" t="b">
        <v>1</v>
      </c>
      <c r="F616" s="120" t="b">
        <v>0</v>
      </c>
      <c r="G616" s="120" t="b">
        <v>1</v>
      </c>
      <c r="H616" s="120" t="b">
        <v>1</v>
      </c>
      <c r="I616" s="120" t="b">
        <v>0</v>
      </c>
      <c r="J616" s="120" t="b">
        <v>1</v>
      </c>
      <c r="K616" s="120" t="b">
        <v>1</v>
      </c>
      <c r="L616" s="120" t="b">
        <v>0</v>
      </c>
      <c r="M616" s="120" t="b">
        <v>1</v>
      </c>
      <c r="N616" s="120" t="s">
        <v>3428</v>
      </c>
      <c r="O616" s="120" t="s">
        <v>3429</v>
      </c>
      <c r="P616" s="120" t="s">
        <v>3430</v>
      </c>
    </row>
    <row r="617" spans="1:22" x14ac:dyDescent="0.4">
      <c r="A617" s="120" t="s">
        <v>3431</v>
      </c>
      <c r="B617" s="120" t="s">
        <v>843</v>
      </c>
      <c r="C617" s="120">
        <v>170723</v>
      </c>
      <c r="D617" s="120" t="b">
        <v>1</v>
      </c>
      <c r="E617" s="120" t="b">
        <v>0</v>
      </c>
      <c r="F617" s="120" t="b">
        <v>0</v>
      </c>
      <c r="G617" s="120" t="b">
        <v>0</v>
      </c>
      <c r="H617" s="120" t="b">
        <v>1</v>
      </c>
      <c r="I617" s="120" t="b">
        <v>0</v>
      </c>
      <c r="J617" s="120" t="b">
        <v>0</v>
      </c>
      <c r="K617" s="120" t="b">
        <v>0</v>
      </c>
      <c r="L617" s="120" t="b">
        <v>0</v>
      </c>
      <c r="M617" s="120" t="b">
        <v>0</v>
      </c>
    </row>
    <row r="618" spans="1:22" x14ac:dyDescent="0.4">
      <c r="A618" s="120" t="s">
        <v>3432</v>
      </c>
      <c r="B618" s="120" t="s">
        <v>928</v>
      </c>
      <c r="C618" s="120">
        <v>169546</v>
      </c>
      <c r="D618" s="120" t="b">
        <v>1</v>
      </c>
      <c r="E618" s="120" t="b">
        <v>1</v>
      </c>
      <c r="F618" s="120" t="b">
        <v>0</v>
      </c>
      <c r="G618" s="120" t="b">
        <v>0</v>
      </c>
      <c r="H618" s="120" t="b">
        <v>0</v>
      </c>
      <c r="I618" s="120" t="b">
        <v>0</v>
      </c>
      <c r="J618" s="120" t="b">
        <v>0</v>
      </c>
      <c r="K618" s="120" t="b">
        <v>0</v>
      </c>
      <c r="L618" s="120" t="b">
        <v>0</v>
      </c>
      <c r="M618" s="120" t="b">
        <v>1</v>
      </c>
      <c r="N618" s="120" t="s">
        <v>3433</v>
      </c>
      <c r="O618" s="120" t="s">
        <v>3434</v>
      </c>
      <c r="P618" s="120" t="s">
        <v>3435</v>
      </c>
      <c r="Q618" s="120" t="s">
        <v>3436</v>
      </c>
      <c r="R618" s="120" t="s">
        <v>3437</v>
      </c>
      <c r="S618" s="120" t="s">
        <v>3438</v>
      </c>
      <c r="T618" s="120" t="s">
        <v>3439</v>
      </c>
      <c r="U618" s="120" t="s">
        <v>3440</v>
      </c>
      <c r="V618" s="120" t="s">
        <v>3441</v>
      </c>
    </row>
    <row r="619" spans="1:22" x14ac:dyDescent="0.4">
      <c r="A619" s="120" t="s">
        <v>552</v>
      </c>
      <c r="B619" s="120" t="s">
        <v>843</v>
      </c>
      <c r="C619" s="120">
        <v>170079</v>
      </c>
      <c r="D619" s="120" t="b">
        <v>0</v>
      </c>
      <c r="E619" s="120" t="b">
        <v>0</v>
      </c>
      <c r="F619" s="120" t="b">
        <v>0</v>
      </c>
      <c r="G619" s="120" t="b">
        <v>0</v>
      </c>
      <c r="H619" s="120" t="b">
        <v>0</v>
      </c>
      <c r="I619" s="120" t="b">
        <v>0</v>
      </c>
      <c r="J619" s="120" t="b">
        <v>0</v>
      </c>
      <c r="K619" s="120" t="b">
        <v>1</v>
      </c>
      <c r="L619" s="120" t="b">
        <v>0</v>
      </c>
      <c r="M619" s="120" t="b">
        <v>1</v>
      </c>
      <c r="N619" s="120" t="s">
        <v>842</v>
      </c>
      <c r="O619" s="120" t="s">
        <v>553</v>
      </c>
      <c r="P619" s="120" t="s">
        <v>3442</v>
      </c>
      <c r="Q619" s="120" t="s">
        <v>604</v>
      </c>
      <c r="R619" s="120" t="s">
        <v>3443</v>
      </c>
      <c r="S619" s="120" t="s">
        <v>569</v>
      </c>
      <c r="T619" s="120" t="s">
        <v>3444</v>
      </c>
      <c r="U619" s="120" t="s">
        <v>558</v>
      </c>
      <c r="V619" s="120" t="s">
        <v>3445</v>
      </c>
    </row>
    <row r="620" spans="1:22" x14ac:dyDescent="0.4">
      <c r="A620" s="120" t="s">
        <v>741</v>
      </c>
      <c r="B620" s="120" t="s">
        <v>852</v>
      </c>
      <c r="C620" s="120">
        <v>169096</v>
      </c>
      <c r="D620" s="120" t="b">
        <v>0</v>
      </c>
      <c r="E620" s="120" t="b">
        <v>0</v>
      </c>
      <c r="F620" s="120" t="b">
        <v>0</v>
      </c>
      <c r="G620" s="120" t="b">
        <v>0</v>
      </c>
      <c r="H620" s="120" t="b">
        <v>0</v>
      </c>
      <c r="I620" s="120" t="b">
        <v>0</v>
      </c>
      <c r="J620" s="120" t="b">
        <v>0</v>
      </c>
      <c r="K620" s="120" t="b">
        <v>0</v>
      </c>
      <c r="L620" s="120" t="b">
        <v>0</v>
      </c>
      <c r="M620" s="120" t="b">
        <v>0</v>
      </c>
      <c r="N620" s="120" t="s">
        <v>842</v>
      </c>
      <c r="O620" s="120" t="s">
        <v>469</v>
      </c>
      <c r="P620" s="120" t="s">
        <v>1840</v>
      </c>
      <c r="Q620" s="120" t="s">
        <v>401</v>
      </c>
      <c r="R620" s="120" t="s">
        <v>1886</v>
      </c>
    </row>
    <row r="621" spans="1:22" x14ac:dyDescent="0.4">
      <c r="A621" s="120" t="s">
        <v>3446</v>
      </c>
      <c r="B621" s="120" t="s">
        <v>872</v>
      </c>
      <c r="C621" s="120">
        <v>169131</v>
      </c>
      <c r="D621" s="120" t="b">
        <v>1</v>
      </c>
      <c r="E621" s="120" t="b">
        <v>1</v>
      </c>
      <c r="F621" s="120" t="b">
        <v>0</v>
      </c>
      <c r="G621" s="120" t="b">
        <v>1</v>
      </c>
      <c r="H621" s="120" t="b">
        <v>1</v>
      </c>
      <c r="I621" s="120" t="b">
        <v>0</v>
      </c>
      <c r="J621" s="120" t="b">
        <v>0</v>
      </c>
      <c r="K621" s="120" t="b">
        <v>0</v>
      </c>
      <c r="L621" s="120" t="b">
        <v>0</v>
      </c>
      <c r="M621" s="120" t="b">
        <v>0</v>
      </c>
    </row>
    <row r="622" spans="1:22" x14ac:dyDescent="0.4">
      <c r="A622" s="120" t="s">
        <v>3447</v>
      </c>
      <c r="B622" s="120" t="s">
        <v>928</v>
      </c>
      <c r="C622" s="120">
        <v>167291</v>
      </c>
      <c r="D622" s="120" t="b">
        <v>0</v>
      </c>
      <c r="E622" s="120" t="b">
        <v>0</v>
      </c>
      <c r="F622" s="120" t="b">
        <v>1</v>
      </c>
      <c r="G622" s="120" t="b">
        <v>0</v>
      </c>
      <c r="H622" s="120" t="b">
        <v>1</v>
      </c>
      <c r="I622" s="120" t="b">
        <v>0</v>
      </c>
      <c r="J622" s="120" t="b">
        <v>0</v>
      </c>
      <c r="K622" s="120" t="b">
        <v>0</v>
      </c>
      <c r="L622" s="120" t="b">
        <v>0</v>
      </c>
      <c r="M622" s="120" t="b">
        <v>0</v>
      </c>
      <c r="N622" s="120" t="s">
        <v>842</v>
      </c>
      <c r="O622" s="120" t="s">
        <v>1083</v>
      </c>
      <c r="P622" s="120" t="s">
        <v>1084</v>
      </c>
      <c r="Q622" s="120" t="s">
        <v>3448</v>
      </c>
      <c r="R622" s="120" t="s">
        <v>3449</v>
      </c>
    </row>
    <row r="623" spans="1:22" x14ac:dyDescent="0.4">
      <c r="A623" s="120" t="s">
        <v>554</v>
      </c>
      <c r="B623" s="120" t="s">
        <v>900</v>
      </c>
      <c r="C623" s="120">
        <v>167227</v>
      </c>
      <c r="D623" s="120" t="b">
        <v>1</v>
      </c>
      <c r="E623" s="120" t="b">
        <v>0</v>
      </c>
      <c r="F623" s="120" t="b">
        <v>0</v>
      </c>
      <c r="G623" s="120" t="b">
        <v>0</v>
      </c>
      <c r="H623" s="120" t="b">
        <v>0</v>
      </c>
      <c r="I623" s="120" t="b">
        <v>0</v>
      </c>
      <c r="J623" s="120" t="b">
        <v>0</v>
      </c>
      <c r="K623" s="120" t="b">
        <v>0</v>
      </c>
      <c r="L623" s="120" t="b">
        <v>0</v>
      </c>
      <c r="M623" s="120" t="b">
        <v>0</v>
      </c>
      <c r="N623" s="120" t="s">
        <v>3450</v>
      </c>
      <c r="O623" s="120" t="s">
        <v>555</v>
      </c>
      <c r="P623" s="120" t="s">
        <v>3451</v>
      </c>
    </row>
    <row r="624" spans="1:22" x14ac:dyDescent="0.4">
      <c r="A624" s="120" t="s">
        <v>3452</v>
      </c>
      <c r="B624" s="120" t="s">
        <v>2118</v>
      </c>
      <c r="C624" s="120">
        <v>167264</v>
      </c>
      <c r="D624" s="120" t="b">
        <v>0</v>
      </c>
      <c r="E624" s="120" t="b">
        <v>0</v>
      </c>
      <c r="F624" s="120" t="b">
        <v>1</v>
      </c>
      <c r="G624" s="120" t="b">
        <v>0</v>
      </c>
      <c r="H624" s="120" t="b">
        <v>0</v>
      </c>
      <c r="I624" s="120" t="b">
        <v>0</v>
      </c>
      <c r="J624" s="120" t="b">
        <v>0</v>
      </c>
      <c r="K624" s="120" t="b">
        <v>0</v>
      </c>
      <c r="L624" s="120" t="b">
        <v>0</v>
      </c>
      <c r="M624" s="120" t="b">
        <v>0</v>
      </c>
    </row>
    <row r="625" spans="1:24" x14ac:dyDescent="0.4">
      <c r="A625" s="120" t="s">
        <v>3453</v>
      </c>
      <c r="B625" s="120" t="s">
        <v>919</v>
      </c>
      <c r="C625" s="120">
        <v>167580</v>
      </c>
      <c r="D625" s="120" t="b">
        <v>0</v>
      </c>
      <c r="E625" s="120" t="b">
        <v>1</v>
      </c>
      <c r="F625" s="120" t="b">
        <v>1</v>
      </c>
      <c r="G625" s="120" t="b">
        <v>0</v>
      </c>
      <c r="H625" s="120" t="b">
        <v>0</v>
      </c>
      <c r="I625" s="120" t="b">
        <v>0</v>
      </c>
      <c r="J625" s="120" t="b">
        <v>1</v>
      </c>
      <c r="K625" s="120" t="b">
        <v>0</v>
      </c>
      <c r="L625" s="120" t="b">
        <v>0</v>
      </c>
      <c r="M625" s="120" t="b">
        <v>0</v>
      </c>
    </row>
    <row r="626" spans="1:24" x14ac:dyDescent="0.4">
      <c r="A626" s="120" t="s">
        <v>3096</v>
      </c>
      <c r="B626" s="120" t="s">
        <v>928</v>
      </c>
      <c r="C626" s="120">
        <v>166672</v>
      </c>
      <c r="D626" s="120" t="b">
        <v>0</v>
      </c>
      <c r="E626" s="120" t="b">
        <v>0</v>
      </c>
      <c r="F626" s="120" t="b">
        <v>0</v>
      </c>
      <c r="G626" s="120" t="b">
        <v>0</v>
      </c>
      <c r="H626" s="120" t="b">
        <v>0</v>
      </c>
      <c r="I626" s="120" t="b">
        <v>0</v>
      </c>
      <c r="J626" s="120" t="b">
        <v>0</v>
      </c>
      <c r="K626" s="120" t="b">
        <v>1</v>
      </c>
      <c r="L626" s="120" t="b">
        <v>0</v>
      </c>
      <c r="M626" s="120" t="b">
        <v>0</v>
      </c>
      <c r="N626" s="120" t="s">
        <v>842</v>
      </c>
      <c r="O626" s="120" t="s">
        <v>3454</v>
      </c>
      <c r="P626" s="120" t="s">
        <v>3455</v>
      </c>
    </row>
    <row r="627" spans="1:24" x14ac:dyDescent="0.4">
      <c r="A627" s="120" t="s">
        <v>3456</v>
      </c>
      <c r="B627" s="120" t="s">
        <v>963</v>
      </c>
      <c r="C627" s="120">
        <v>166452</v>
      </c>
      <c r="D627" s="120" t="b">
        <v>0</v>
      </c>
      <c r="E627" s="120" t="b">
        <v>0</v>
      </c>
      <c r="F627" s="120" t="b">
        <v>0</v>
      </c>
      <c r="G627" s="120" t="b">
        <v>0</v>
      </c>
      <c r="H627" s="120" t="b">
        <v>0</v>
      </c>
      <c r="I627" s="120" t="b">
        <v>0</v>
      </c>
      <c r="J627" s="120" t="b">
        <v>0</v>
      </c>
      <c r="K627" s="120" t="b">
        <v>0</v>
      </c>
      <c r="L627" s="120" t="b">
        <v>0</v>
      </c>
      <c r="M627" s="120" t="b">
        <v>0</v>
      </c>
      <c r="N627" s="120" t="s">
        <v>842</v>
      </c>
      <c r="O627" s="120" t="s">
        <v>3457</v>
      </c>
      <c r="P627" s="120" t="s">
        <v>3458</v>
      </c>
    </row>
    <row r="628" spans="1:24" x14ac:dyDescent="0.4">
      <c r="A628" s="120" t="s">
        <v>302</v>
      </c>
      <c r="B628" s="120" t="s">
        <v>1446</v>
      </c>
      <c r="C628" s="120">
        <v>166267</v>
      </c>
      <c r="D628" s="120" t="b">
        <v>0</v>
      </c>
      <c r="E628" s="120" t="b">
        <v>0</v>
      </c>
      <c r="F628" s="120" t="b">
        <v>1</v>
      </c>
      <c r="G628" s="120" t="b">
        <v>0</v>
      </c>
      <c r="H628" s="120" t="b">
        <v>0</v>
      </c>
      <c r="I628" s="120" t="b">
        <v>0</v>
      </c>
      <c r="J628" s="120" t="b">
        <v>0</v>
      </c>
      <c r="K628" s="120" t="b">
        <v>0</v>
      </c>
      <c r="L628" s="120" t="b">
        <v>0</v>
      </c>
      <c r="M628" s="120" t="b">
        <v>0</v>
      </c>
      <c r="N628" s="120" t="s">
        <v>3459</v>
      </c>
      <c r="O628" s="120" t="s">
        <v>3460</v>
      </c>
      <c r="P628" s="120" t="s">
        <v>3461</v>
      </c>
    </row>
    <row r="629" spans="1:24" x14ac:dyDescent="0.4">
      <c r="A629" s="120" t="s">
        <v>556</v>
      </c>
      <c r="B629" s="120" t="s">
        <v>935</v>
      </c>
      <c r="C629" s="120">
        <v>165796</v>
      </c>
      <c r="D629" s="120" t="b">
        <v>1</v>
      </c>
      <c r="E629" s="120" t="b">
        <v>1</v>
      </c>
      <c r="F629" s="120" t="b">
        <v>0</v>
      </c>
      <c r="G629" s="120" t="b">
        <v>1</v>
      </c>
      <c r="H629" s="120" t="b">
        <v>0</v>
      </c>
      <c r="I629" s="120" t="b">
        <v>0</v>
      </c>
      <c r="J629" s="120" t="b">
        <v>1</v>
      </c>
      <c r="K629" s="120" t="b">
        <v>0</v>
      </c>
      <c r="L629" s="120" t="b">
        <v>0</v>
      </c>
      <c r="M629" s="120" t="b">
        <v>1</v>
      </c>
      <c r="N629" s="120" t="s">
        <v>3462</v>
      </c>
      <c r="O629" s="120" t="s">
        <v>557</v>
      </c>
      <c r="P629" s="120" t="s">
        <v>2436</v>
      </c>
      <c r="Q629" s="120" t="s">
        <v>2429</v>
      </c>
      <c r="R629" s="120" t="s">
        <v>2430</v>
      </c>
      <c r="S629" s="120" t="s">
        <v>2431</v>
      </c>
      <c r="T629" s="120" t="s">
        <v>2432</v>
      </c>
      <c r="U629" s="120" t="s">
        <v>731</v>
      </c>
      <c r="V629" s="120" t="s">
        <v>2435</v>
      </c>
      <c r="W629" s="120" t="s">
        <v>730</v>
      </c>
      <c r="X629" s="120" t="s">
        <v>3463</v>
      </c>
    </row>
    <row r="630" spans="1:24" x14ac:dyDescent="0.4">
      <c r="A630" s="120" t="s">
        <v>3464</v>
      </c>
      <c r="B630" s="120" t="s">
        <v>900</v>
      </c>
      <c r="C630" s="120">
        <v>165396</v>
      </c>
      <c r="D630" s="120" t="b">
        <v>1</v>
      </c>
      <c r="E630" s="120" t="b">
        <v>1</v>
      </c>
      <c r="F630" s="120" t="b">
        <v>0</v>
      </c>
      <c r="G630" s="120" t="b">
        <v>0</v>
      </c>
      <c r="H630" s="120" t="b">
        <v>0</v>
      </c>
      <c r="I630" s="120" t="b">
        <v>0</v>
      </c>
      <c r="J630" s="120" t="b">
        <v>0</v>
      </c>
      <c r="K630" s="120" t="b">
        <v>0</v>
      </c>
      <c r="L630" s="120" t="b">
        <v>0</v>
      </c>
      <c r="M630" s="120" t="b">
        <v>0</v>
      </c>
    </row>
    <row r="631" spans="1:24" x14ac:dyDescent="0.4">
      <c r="A631" s="120" t="s">
        <v>3465</v>
      </c>
      <c r="B631" s="120" t="s">
        <v>1784</v>
      </c>
      <c r="C631" s="120">
        <v>165168</v>
      </c>
      <c r="D631" s="120" t="b">
        <v>1</v>
      </c>
      <c r="E631" s="120" t="b">
        <v>0</v>
      </c>
      <c r="F631" s="120" t="b">
        <v>0</v>
      </c>
      <c r="G631" s="120" t="b">
        <v>0</v>
      </c>
      <c r="H631" s="120" t="b">
        <v>0</v>
      </c>
      <c r="I631" s="120" t="b">
        <v>0</v>
      </c>
      <c r="J631" s="120" t="b">
        <v>0</v>
      </c>
      <c r="K631" s="120" t="b">
        <v>1</v>
      </c>
      <c r="L631" s="120" t="b">
        <v>0</v>
      </c>
      <c r="M631" s="120" t="b">
        <v>1</v>
      </c>
      <c r="N631" s="120" t="s">
        <v>842</v>
      </c>
      <c r="O631" s="120" t="s">
        <v>3466</v>
      </c>
      <c r="P631" s="120" t="s">
        <v>3467</v>
      </c>
    </row>
    <row r="632" spans="1:24" x14ac:dyDescent="0.4">
      <c r="A632" s="120" t="s">
        <v>3468</v>
      </c>
      <c r="B632" s="120" t="s">
        <v>963</v>
      </c>
      <c r="C632" s="120">
        <v>165167</v>
      </c>
      <c r="D632" s="120" t="b">
        <v>0</v>
      </c>
      <c r="E632" s="120" t="b">
        <v>0</v>
      </c>
      <c r="F632" s="120" t="b">
        <v>0</v>
      </c>
      <c r="G632" s="120" t="b">
        <v>0</v>
      </c>
      <c r="H632" s="120" t="b">
        <v>0</v>
      </c>
      <c r="I632" s="120" t="b">
        <v>0</v>
      </c>
      <c r="J632" s="120" t="b">
        <v>0</v>
      </c>
      <c r="K632" s="120" t="b">
        <v>0</v>
      </c>
      <c r="L632" s="120" t="b">
        <v>0</v>
      </c>
      <c r="M632" s="120" t="b">
        <v>0</v>
      </c>
    </row>
    <row r="633" spans="1:24" x14ac:dyDescent="0.4">
      <c r="A633" s="120" t="s">
        <v>3469</v>
      </c>
      <c r="B633" s="120" t="s">
        <v>935</v>
      </c>
      <c r="C633" s="120">
        <v>164677</v>
      </c>
      <c r="D633" s="120" t="b">
        <v>0</v>
      </c>
      <c r="E633" s="120" t="b">
        <v>0</v>
      </c>
      <c r="F633" s="120" t="b">
        <v>0</v>
      </c>
      <c r="G633" s="120" t="b">
        <v>0</v>
      </c>
      <c r="H633" s="120" t="b">
        <v>0</v>
      </c>
      <c r="I633" s="120" t="b">
        <v>0</v>
      </c>
      <c r="J633" s="120" t="b">
        <v>0</v>
      </c>
      <c r="K633" s="120" t="b">
        <v>0</v>
      </c>
      <c r="L633" s="120" t="b">
        <v>0</v>
      </c>
      <c r="M633" s="120" t="b">
        <v>1</v>
      </c>
    </row>
    <row r="634" spans="1:24" x14ac:dyDescent="0.4">
      <c r="A634" s="120" t="s">
        <v>230</v>
      </c>
      <c r="B634" s="120" t="s">
        <v>900</v>
      </c>
      <c r="C634" s="120">
        <v>164581</v>
      </c>
      <c r="D634" s="120" t="b">
        <v>0</v>
      </c>
      <c r="E634" s="120" t="b">
        <v>0</v>
      </c>
      <c r="F634" s="120" t="b">
        <v>0</v>
      </c>
      <c r="G634" s="120" t="b">
        <v>0</v>
      </c>
      <c r="H634" s="120" t="b">
        <v>0</v>
      </c>
      <c r="I634" s="120" t="b">
        <v>0</v>
      </c>
      <c r="J634" s="120" t="b">
        <v>0</v>
      </c>
      <c r="K634" s="120" t="b">
        <v>0</v>
      </c>
      <c r="L634" s="120" t="b">
        <v>0</v>
      </c>
      <c r="M634" s="120" t="b">
        <v>0</v>
      </c>
      <c r="N634" s="120" t="s">
        <v>3470</v>
      </c>
      <c r="O634" s="120" t="s">
        <v>229</v>
      </c>
      <c r="P634" s="120" t="s">
        <v>3471</v>
      </c>
    </row>
    <row r="635" spans="1:24" x14ac:dyDescent="0.4">
      <c r="A635" s="120" t="s">
        <v>3472</v>
      </c>
      <c r="B635" s="120" t="s">
        <v>935</v>
      </c>
      <c r="C635" s="120">
        <v>163079</v>
      </c>
      <c r="D635" s="120" t="b">
        <v>0</v>
      </c>
      <c r="E635" s="120" t="b">
        <v>0</v>
      </c>
      <c r="F635" s="120" t="b">
        <v>0</v>
      </c>
      <c r="G635" s="120" t="b">
        <v>0</v>
      </c>
      <c r="H635" s="120" t="b">
        <v>0</v>
      </c>
      <c r="I635" s="120" t="b">
        <v>0</v>
      </c>
      <c r="J635" s="120" t="b">
        <v>1</v>
      </c>
      <c r="K635" s="120" t="b">
        <v>0</v>
      </c>
      <c r="L635" s="120" t="b">
        <v>0</v>
      </c>
      <c r="M635" s="120" t="b">
        <v>0</v>
      </c>
      <c r="N635" s="120" t="s">
        <v>842</v>
      </c>
      <c r="O635" s="120" t="s">
        <v>1377</v>
      </c>
      <c r="P635" s="120" t="s">
        <v>1378</v>
      </c>
    </row>
    <row r="636" spans="1:24" x14ac:dyDescent="0.4">
      <c r="A636" s="120" t="s">
        <v>3473</v>
      </c>
      <c r="B636" s="120" t="s">
        <v>963</v>
      </c>
      <c r="C636" s="120">
        <v>162584</v>
      </c>
      <c r="D636" s="120" t="b">
        <v>1</v>
      </c>
      <c r="E636" s="120" t="b">
        <v>1</v>
      </c>
      <c r="F636" s="120" t="b">
        <v>0</v>
      </c>
      <c r="G636" s="120" t="b">
        <v>0</v>
      </c>
      <c r="H636" s="120" t="b">
        <v>0</v>
      </c>
      <c r="I636" s="120" t="b">
        <v>0</v>
      </c>
      <c r="J636" s="120" t="b">
        <v>0</v>
      </c>
      <c r="K636" s="120" t="b">
        <v>0</v>
      </c>
      <c r="L636" s="120" t="b">
        <v>0</v>
      </c>
      <c r="M636" s="120" t="b">
        <v>1</v>
      </c>
    </row>
    <row r="637" spans="1:24" x14ac:dyDescent="0.4">
      <c r="A637" s="120" t="s">
        <v>3474</v>
      </c>
      <c r="B637" s="120" t="s">
        <v>1727</v>
      </c>
      <c r="C637" s="120">
        <v>162003</v>
      </c>
      <c r="D637" s="120" t="b">
        <v>0</v>
      </c>
      <c r="E637" s="120" t="b">
        <v>0</v>
      </c>
      <c r="F637" s="120" t="b">
        <v>0</v>
      </c>
      <c r="G637" s="120" t="b">
        <v>0</v>
      </c>
      <c r="H637" s="120" t="b">
        <v>0</v>
      </c>
      <c r="I637" s="120" t="b">
        <v>0</v>
      </c>
      <c r="J637" s="120" t="b">
        <v>0</v>
      </c>
      <c r="K637" s="120" t="b">
        <v>0</v>
      </c>
      <c r="L637" s="120" t="b">
        <v>0</v>
      </c>
      <c r="M637" s="120" t="b">
        <v>0</v>
      </c>
    </row>
    <row r="638" spans="1:24" x14ac:dyDescent="0.4">
      <c r="A638" s="120" t="s">
        <v>558</v>
      </c>
      <c r="B638" s="120" t="s">
        <v>852</v>
      </c>
      <c r="C638" s="120">
        <v>162321</v>
      </c>
      <c r="D638" s="120" t="b">
        <v>0</v>
      </c>
      <c r="E638" s="120" t="b">
        <v>0</v>
      </c>
      <c r="F638" s="120" t="b">
        <v>0</v>
      </c>
      <c r="G638" s="120" t="b">
        <v>0</v>
      </c>
      <c r="H638" s="120" t="b">
        <v>0</v>
      </c>
      <c r="I638" s="120" t="b">
        <v>0</v>
      </c>
      <c r="J638" s="120" t="b">
        <v>0</v>
      </c>
      <c r="K638" s="120" t="b">
        <v>1</v>
      </c>
      <c r="L638" s="120" t="b">
        <v>0</v>
      </c>
      <c r="M638" s="120" t="b">
        <v>1</v>
      </c>
      <c r="N638" s="120" t="s">
        <v>842</v>
      </c>
      <c r="O638" s="120" t="s">
        <v>553</v>
      </c>
      <c r="P638" s="120" t="s">
        <v>3442</v>
      </c>
      <c r="Q638" s="120" t="s">
        <v>569</v>
      </c>
      <c r="R638" s="120" t="s">
        <v>3444</v>
      </c>
      <c r="S638" s="120" t="s">
        <v>552</v>
      </c>
      <c r="T638" s="120" t="s">
        <v>3475</v>
      </c>
    </row>
    <row r="639" spans="1:24" x14ac:dyDescent="0.4">
      <c r="A639" s="120" t="s">
        <v>401</v>
      </c>
      <c r="B639" s="120" t="s">
        <v>928</v>
      </c>
      <c r="C639" s="120">
        <v>162133</v>
      </c>
      <c r="D639" s="120" t="b">
        <v>0</v>
      </c>
      <c r="E639" s="120" t="b">
        <v>0</v>
      </c>
      <c r="F639" s="120" t="b">
        <v>0</v>
      </c>
      <c r="G639" s="120" t="b">
        <v>0</v>
      </c>
      <c r="H639" s="120" t="b">
        <v>0</v>
      </c>
      <c r="I639" s="120" t="b">
        <v>0</v>
      </c>
      <c r="J639" s="120" t="b">
        <v>0</v>
      </c>
      <c r="K639" s="120" t="b">
        <v>0</v>
      </c>
      <c r="L639" s="120" t="b">
        <v>0</v>
      </c>
      <c r="M639" s="120" t="b">
        <v>1</v>
      </c>
      <c r="N639" s="120" t="s">
        <v>842</v>
      </c>
      <c r="O639" s="120" t="s">
        <v>3476</v>
      </c>
      <c r="P639" s="120" t="s">
        <v>3477</v>
      </c>
      <c r="Q639" s="120" t="s">
        <v>400</v>
      </c>
      <c r="R639" s="120" t="s">
        <v>1742</v>
      </c>
    </row>
    <row r="640" spans="1:24" x14ac:dyDescent="0.4">
      <c r="A640" s="120" t="s">
        <v>3478</v>
      </c>
      <c r="B640" s="120" t="s">
        <v>928</v>
      </c>
      <c r="C640" s="120">
        <v>162265</v>
      </c>
      <c r="D640" s="120" t="b">
        <v>0</v>
      </c>
      <c r="E640" s="120" t="b">
        <v>0</v>
      </c>
      <c r="F640" s="120" t="b">
        <v>0</v>
      </c>
      <c r="G640" s="120" t="b">
        <v>0</v>
      </c>
      <c r="H640" s="120" t="b">
        <v>0</v>
      </c>
      <c r="I640" s="120" t="b">
        <v>0</v>
      </c>
      <c r="J640" s="120" t="b">
        <v>0</v>
      </c>
      <c r="K640" s="120" t="b">
        <v>0</v>
      </c>
      <c r="L640" s="120" t="b">
        <v>0</v>
      </c>
      <c r="M640" s="120" t="b">
        <v>1</v>
      </c>
      <c r="N640" s="120" t="s">
        <v>842</v>
      </c>
      <c r="O640" s="120" t="s">
        <v>3479</v>
      </c>
      <c r="P640" s="120" t="s">
        <v>3480</v>
      </c>
      <c r="Q640" s="120" t="s">
        <v>3481</v>
      </c>
      <c r="R640" s="120" t="s">
        <v>3482</v>
      </c>
    </row>
    <row r="641" spans="1:28" x14ac:dyDescent="0.4">
      <c r="A641" s="120" t="s">
        <v>2406</v>
      </c>
      <c r="B641" s="120" t="s">
        <v>900</v>
      </c>
      <c r="C641" s="120">
        <v>161644</v>
      </c>
      <c r="D641" s="120" t="b">
        <v>1</v>
      </c>
      <c r="E641" s="120" t="b">
        <v>1</v>
      </c>
      <c r="F641" s="120" t="b">
        <v>0</v>
      </c>
      <c r="G641" s="120" t="b">
        <v>0</v>
      </c>
      <c r="H641" s="120" t="b">
        <v>0</v>
      </c>
      <c r="I641" s="120" t="b">
        <v>0</v>
      </c>
      <c r="J641" s="120" t="b">
        <v>1</v>
      </c>
      <c r="K641" s="120" t="b">
        <v>0</v>
      </c>
      <c r="L641" s="120" t="b">
        <v>0</v>
      </c>
      <c r="M641" s="120" t="b">
        <v>0</v>
      </c>
    </row>
    <row r="642" spans="1:28" x14ac:dyDescent="0.4">
      <c r="A642" s="120" t="s">
        <v>3483</v>
      </c>
      <c r="B642" s="120" t="s">
        <v>1278</v>
      </c>
      <c r="C642" s="120">
        <v>160763</v>
      </c>
      <c r="D642" s="120" t="b">
        <v>0</v>
      </c>
      <c r="E642" s="120" t="b">
        <v>1</v>
      </c>
      <c r="F642" s="120" t="b">
        <v>0</v>
      </c>
      <c r="G642" s="120" t="b">
        <v>0</v>
      </c>
      <c r="H642" s="120" t="b">
        <v>0</v>
      </c>
      <c r="I642" s="120" t="b">
        <v>0</v>
      </c>
      <c r="J642" s="120" t="b">
        <v>0</v>
      </c>
      <c r="K642" s="120" t="b">
        <v>0</v>
      </c>
      <c r="L642" s="120" t="b">
        <v>0</v>
      </c>
      <c r="M642" s="120" t="b">
        <v>0</v>
      </c>
      <c r="N642" s="120" t="s">
        <v>842</v>
      </c>
      <c r="O642" s="120" t="s">
        <v>3484</v>
      </c>
      <c r="P642" s="120" t="s">
        <v>3485</v>
      </c>
    </row>
    <row r="643" spans="1:28" x14ac:dyDescent="0.4">
      <c r="A643" s="120" t="s">
        <v>490</v>
      </c>
      <c r="B643" s="120" t="s">
        <v>900</v>
      </c>
      <c r="C643" s="120">
        <v>159862</v>
      </c>
      <c r="D643" s="120" t="b">
        <v>1</v>
      </c>
      <c r="E643" s="120" t="b">
        <v>0</v>
      </c>
      <c r="F643" s="120" t="b">
        <v>0</v>
      </c>
      <c r="G643" s="120" t="b">
        <v>0</v>
      </c>
      <c r="H643" s="120" t="b">
        <v>0</v>
      </c>
      <c r="I643" s="120" t="b">
        <v>0</v>
      </c>
      <c r="J643" s="120" t="b">
        <v>0</v>
      </c>
      <c r="K643" s="120" t="b">
        <v>0</v>
      </c>
      <c r="L643" s="120" t="b">
        <v>0</v>
      </c>
      <c r="M643" s="120" t="b">
        <v>0</v>
      </c>
      <c r="N643" s="120" t="s">
        <v>3486</v>
      </c>
      <c r="O643" s="120" t="s">
        <v>480</v>
      </c>
      <c r="P643" s="120" t="s">
        <v>995</v>
      </c>
      <c r="Q643" s="120" t="s">
        <v>2415</v>
      </c>
      <c r="R643" s="120" t="s">
        <v>2416</v>
      </c>
    </row>
    <row r="644" spans="1:28" x14ac:dyDescent="0.4">
      <c r="A644" s="120" t="s">
        <v>3487</v>
      </c>
      <c r="B644" s="120" t="s">
        <v>919</v>
      </c>
      <c r="C644" s="120">
        <v>159659</v>
      </c>
      <c r="D644" s="120" t="b">
        <v>0</v>
      </c>
      <c r="E644" s="120" t="b">
        <v>0</v>
      </c>
      <c r="F644" s="120" t="b">
        <v>0</v>
      </c>
      <c r="G644" s="120" t="b">
        <v>0</v>
      </c>
      <c r="H644" s="120" t="b">
        <v>0</v>
      </c>
      <c r="I644" s="120" t="b">
        <v>0</v>
      </c>
      <c r="J644" s="120" t="b">
        <v>0</v>
      </c>
      <c r="K644" s="120" t="b">
        <v>0</v>
      </c>
      <c r="L644" s="120" t="b">
        <v>0</v>
      </c>
      <c r="M644" s="120" t="b">
        <v>0</v>
      </c>
    </row>
    <row r="645" spans="1:28" x14ac:dyDescent="0.4">
      <c r="A645" s="120" t="s">
        <v>3488</v>
      </c>
      <c r="B645" s="120" t="s">
        <v>1278</v>
      </c>
      <c r="C645" s="120">
        <v>159628</v>
      </c>
      <c r="D645" s="120" t="b">
        <v>0</v>
      </c>
      <c r="E645" s="120" t="b">
        <v>0</v>
      </c>
      <c r="F645" s="120" t="b">
        <v>1</v>
      </c>
      <c r="G645" s="120" t="b">
        <v>0</v>
      </c>
      <c r="H645" s="120" t="b">
        <v>0</v>
      </c>
      <c r="I645" s="120" t="b">
        <v>0</v>
      </c>
      <c r="J645" s="120" t="b">
        <v>0</v>
      </c>
      <c r="K645" s="120" t="b">
        <v>0</v>
      </c>
      <c r="L645" s="120" t="b">
        <v>0</v>
      </c>
      <c r="M645" s="120" t="b">
        <v>0</v>
      </c>
    </row>
    <row r="646" spans="1:28" x14ac:dyDescent="0.4">
      <c r="A646" s="120" t="s">
        <v>3489</v>
      </c>
      <c r="B646" s="120" t="s">
        <v>1446</v>
      </c>
      <c r="C646" s="120">
        <v>159313</v>
      </c>
      <c r="D646" s="120" t="b">
        <v>0</v>
      </c>
      <c r="E646" s="120" t="b">
        <v>0</v>
      </c>
      <c r="F646" s="120" t="b">
        <v>1</v>
      </c>
      <c r="G646" s="120" t="b">
        <v>0</v>
      </c>
      <c r="H646" s="120" t="b">
        <v>0</v>
      </c>
      <c r="I646" s="120" t="b">
        <v>0</v>
      </c>
      <c r="J646" s="120" t="b">
        <v>0</v>
      </c>
      <c r="K646" s="120" t="b">
        <v>0</v>
      </c>
      <c r="L646" s="120" t="b">
        <v>0</v>
      </c>
      <c r="M646" s="120" t="b">
        <v>0</v>
      </c>
      <c r="N646" s="120" t="s">
        <v>3490</v>
      </c>
      <c r="O646" s="120" t="s">
        <v>3491</v>
      </c>
      <c r="P646" s="120" t="s">
        <v>3492</v>
      </c>
      <c r="Q646" s="120" t="s">
        <v>3493</v>
      </c>
      <c r="R646" s="120" t="s">
        <v>3494</v>
      </c>
      <c r="S646" s="120" t="s">
        <v>3495</v>
      </c>
      <c r="T646" s="120" t="s">
        <v>3496</v>
      </c>
    </row>
    <row r="647" spans="1:28" x14ac:dyDescent="0.4">
      <c r="A647" s="120" t="s">
        <v>3497</v>
      </c>
      <c r="B647" s="120" t="s">
        <v>963</v>
      </c>
      <c r="C647" s="120">
        <v>158857</v>
      </c>
      <c r="D647" s="120" t="b">
        <v>0</v>
      </c>
      <c r="E647" s="120" t="b">
        <v>0</v>
      </c>
      <c r="F647" s="120" t="b">
        <v>0</v>
      </c>
      <c r="G647" s="120" t="b">
        <v>0</v>
      </c>
      <c r="H647" s="120" t="b">
        <v>0</v>
      </c>
      <c r="I647" s="120" t="b">
        <v>0</v>
      </c>
      <c r="J647" s="120" t="b">
        <v>0</v>
      </c>
      <c r="K647" s="120" t="b">
        <v>0</v>
      </c>
      <c r="L647" s="120" t="b">
        <v>0</v>
      </c>
      <c r="M647" s="120" t="b">
        <v>1</v>
      </c>
    </row>
    <row r="648" spans="1:28" x14ac:dyDescent="0.4">
      <c r="A648" s="120" t="s">
        <v>3498</v>
      </c>
      <c r="B648" s="120" t="s">
        <v>900</v>
      </c>
      <c r="C648" s="120">
        <v>158210</v>
      </c>
      <c r="D648" s="120" t="b">
        <v>1</v>
      </c>
      <c r="E648" s="120" t="b">
        <v>1</v>
      </c>
      <c r="F648" s="120" t="b">
        <v>0</v>
      </c>
      <c r="G648" s="120" t="b">
        <v>0</v>
      </c>
      <c r="H648" s="120" t="b">
        <v>0</v>
      </c>
      <c r="I648" s="120" t="b">
        <v>0</v>
      </c>
      <c r="J648" s="120" t="b">
        <v>0</v>
      </c>
      <c r="K648" s="120" t="b">
        <v>0</v>
      </c>
      <c r="L648" s="120" t="b">
        <v>0</v>
      </c>
      <c r="M648" s="120" t="b">
        <v>0</v>
      </c>
    </row>
    <row r="649" spans="1:28" x14ac:dyDescent="0.4">
      <c r="A649" s="120" t="s">
        <v>278</v>
      </c>
      <c r="B649" s="120" t="s">
        <v>1784</v>
      </c>
      <c r="C649" s="120">
        <v>158385</v>
      </c>
      <c r="D649" s="120" t="b">
        <v>1</v>
      </c>
      <c r="E649" s="120" t="b">
        <v>0</v>
      </c>
      <c r="F649" s="120" t="b">
        <v>0</v>
      </c>
      <c r="G649" s="120" t="b">
        <v>0</v>
      </c>
      <c r="H649" s="120" t="b">
        <v>1</v>
      </c>
      <c r="I649" s="120" t="b">
        <v>0</v>
      </c>
      <c r="J649" s="120" t="b">
        <v>0</v>
      </c>
      <c r="K649" s="120" t="b">
        <v>0</v>
      </c>
      <c r="L649" s="120" t="b">
        <v>0</v>
      </c>
      <c r="M649" s="120" t="b">
        <v>1</v>
      </c>
      <c r="N649" s="120" t="s">
        <v>842</v>
      </c>
      <c r="O649" s="120" t="s">
        <v>3499</v>
      </c>
      <c r="P649" s="120" t="s">
        <v>3500</v>
      </c>
      <c r="Q649" s="120" t="s">
        <v>277</v>
      </c>
      <c r="R649" s="120" t="s">
        <v>3501</v>
      </c>
    </row>
    <row r="650" spans="1:28" x14ac:dyDescent="0.4">
      <c r="A650" s="120" t="s">
        <v>3502</v>
      </c>
      <c r="B650" s="120" t="s">
        <v>900</v>
      </c>
      <c r="C650" s="120">
        <v>162380</v>
      </c>
      <c r="D650" s="120" t="b">
        <v>1</v>
      </c>
      <c r="E650" s="120" t="b">
        <v>1</v>
      </c>
      <c r="F650" s="120" t="b">
        <v>0</v>
      </c>
      <c r="G650" s="120" t="b">
        <v>0</v>
      </c>
      <c r="H650" s="120" t="b">
        <v>0</v>
      </c>
      <c r="I650" s="120" t="b">
        <v>0</v>
      </c>
      <c r="J650" s="120" t="b">
        <v>0</v>
      </c>
      <c r="K650" s="120" t="b">
        <v>0</v>
      </c>
      <c r="L650" s="120" t="b">
        <v>0</v>
      </c>
      <c r="M650" s="120" t="b">
        <v>0</v>
      </c>
    </row>
    <row r="651" spans="1:28" x14ac:dyDescent="0.4">
      <c r="A651" s="120" t="s">
        <v>193</v>
      </c>
      <c r="B651" s="120" t="s">
        <v>919</v>
      </c>
      <c r="C651" s="120">
        <v>158227</v>
      </c>
      <c r="D651" s="120" t="b">
        <v>0</v>
      </c>
      <c r="E651" s="120" t="b">
        <v>1</v>
      </c>
      <c r="F651" s="120" t="b">
        <v>0</v>
      </c>
      <c r="G651" s="120" t="b">
        <v>0</v>
      </c>
      <c r="H651" s="120" t="b">
        <v>0</v>
      </c>
      <c r="I651" s="120" t="b">
        <v>0</v>
      </c>
      <c r="J651" s="120" t="b">
        <v>0</v>
      </c>
      <c r="K651" s="120" t="b">
        <v>0</v>
      </c>
      <c r="L651" s="120" t="b">
        <v>0</v>
      </c>
      <c r="M651" s="120" t="b">
        <v>0</v>
      </c>
      <c r="N651" s="120" t="s">
        <v>3503</v>
      </c>
      <c r="O651" s="120" t="s">
        <v>333</v>
      </c>
      <c r="P651" s="120" t="s">
        <v>2110</v>
      </c>
      <c r="Q651" s="120" t="s">
        <v>192</v>
      </c>
      <c r="R651" s="120" t="s">
        <v>3504</v>
      </c>
      <c r="S651" s="120" t="s">
        <v>472</v>
      </c>
      <c r="T651" s="120" t="s">
        <v>1929</v>
      </c>
      <c r="U651" s="120" t="s">
        <v>221</v>
      </c>
      <c r="V651" s="120" t="s">
        <v>1449</v>
      </c>
      <c r="W651" s="120" t="s">
        <v>3505</v>
      </c>
      <c r="X651" s="120" t="s">
        <v>3506</v>
      </c>
      <c r="Y651" s="120" t="s">
        <v>456</v>
      </c>
      <c r="Z651" s="120" t="s">
        <v>1928</v>
      </c>
      <c r="AA651" s="120" t="s">
        <v>2127</v>
      </c>
      <c r="AB651" s="120" t="s">
        <v>3507</v>
      </c>
    </row>
    <row r="652" spans="1:28" x14ac:dyDescent="0.4">
      <c r="A652" s="120" t="s">
        <v>3508</v>
      </c>
      <c r="B652" s="120" t="s">
        <v>852</v>
      </c>
      <c r="C652" s="120">
        <v>158997</v>
      </c>
      <c r="D652" s="120" t="b">
        <v>1</v>
      </c>
      <c r="E652" s="120" t="b">
        <v>1</v>
      </c>
      <c r="F652" s="120" t="b">
        <v>0</v>
      </c>
      <c r="G652" s="120" t="b">
        <v>0</v>
      </c>
      <c r="H652" s="120" t="b">
        <v>0</v>
      </c>
      <c r="I652" s="120" t="b">
        <v>0</v>
      </c>
      <c r="J652" s="120" t="b">
        <v>1</v>
      </c>
      <c r="K652" s="120" t="b">
        <v>0</v>
      </c>
      <c r="L652" s="120" t="b">
        <v>0</v>
      </c>
      <c r="M652" s="120" t="b">
        <v>0</v>
      </c>
    </row>
    <row r="653" spans="1:28" x14ac:dyDescent="0.4">
      <c r="A653" s="120" t="s">
        <v>3509</v>
      </c>
      <c r="B653" s="120" t="s">
        <v>1334</v>
      </c>
      <c r="C653" s="120">
        <v>158106</v>
      </c>
      <c r="D653" s="120" t="b">
        <v>0</v>
      </c>
      <c r="E653" s="120" t="b">
        <v>0</v>
      </c>
      <c r="F653" s="120" t="b">
        <v>0</v>
      </c>
      <c r="G653" s="120" t="b">
        <v>0</v>
      </c>
      <c r="H653" s="120" t="b">
        <v>0</v>
      </c>
      <c r="I653" s="120" t="b">
        <v>0</v>
      </c>
      <c r="J653" s="120" t="b">
        <v>0</v>
      </c>
      <c r="K653" s="120" t="b">
        <v>0</v>
      </c>
      <c r="L653" s="120" t="b">
        <v>0</v>
      </c>
      <c r="M653" s="120" t="b">
        <v>1</v>
      </c>
      <c r="N653" s="120" t="s">
        <v>3510</v>
      </c>
      <c r="O653" s="120" t="s">
        <v>3511</v>
      </c>
      <c r="P653" s="120" t="s">
        <v>3512</v>
      </c>
      <c r="Q653" s="120" t="s">
        <v>3513</v>
      </c>
      <c r="R653" s="120" t="s">
        <v>3514</v>
      </c>
      <c r="S653" s="120" t="s">
        <v>3515</v>
      </c>
      <c r="T653" s="120" t="s">
        <v>3516</v>
      </c>
      <c r="U653" s="120" t="s">
        <v>3517</v>
      </c>
      <c r="V653" s="120" t="s">
        <v>3518</v>
      </c>
    </row>
    <row r="654" spans="1:28" x14ac:dyDescent="0.4">
      <c r="A654" s="120" t="s">
        <v>780</v>
      </c>
      <c r="B654" s="120" t="s">
        <v>928</v>
      </c>
      <c r="C654" s="120">
        <v>157413</v>
      </c>
      <c r="D654" s="120" t="b">
        <v>1</v>
      </c>
      <c r="E654" s="120" t="b">
        <v>1</v>
      </c>
      <c r="F654" s="120" t="b">
        <v>0</v>
      </c>
      <c r="G654" s="120" t="b">
        <v>0</v>
      </c>
      <c r="H654" s="120" t="b">
        <v>0</v>
      </c>
      <c r="I654" s="120" t="b">
        <v>0</v>
      </c>
      <c r="J654" s="120" t="b">
        <v>0</v>
      </c>
      <c r="K654" s="120" t="b">
        <v>0</v>
      </c>
      <c r="L654" s="120" t="b">
        <v>0</v>
      </c>
      <c r="M654" s="120" t="b">
        <v>1</v>
      </c>
      <c r="N654" s="120" t="s">
        <v>3519</v>
      </c>
      <c r="O654" s="120" t="s">
        <v>3520</v>
      </c>
      <c r="P654" s="120" t="s">
        <v>3521</v>
      </c>
      <c r="Q654" s="120" t="s">
        <v>3522</v>
      </c>
      <c r="R654" s="120" t="s">
        <v>3523</v>
      </c>
      <c r="S654" s="120" t="s">
        <v>532</v>
      </c>
      <c r="T654" s="120" t="s">
        <v>2876</v>
      </c>
    </row>
    <row r="655" spans="1:28" x14ac:dyDescent="0.4">
      <c r="A655" s="120" t="s">
        <v>3524</v>
      </c>
      <c r="B655" s="120" t="s">
        <v>963</v>
      </c>
      <c r="C655" s="120">
        <v>157241</v>
      </c>
      <c r="D655" s="120" t="b">
        <v>1</v>
      </c>
      <c r="E655" s="120" t="b">
        <v>1</v>
      </c>
      <c r="F655" s="120" t="b">
        <v>0</v>
      </c>
      <c r="G655" s="120" t="b">
        <v>0</v>
      </c>
      <c r="H655" s="120" t="b">
        <v>0</v>
      </c>
      <c r="I655" s="120" t="b">
        <v>0</v>
      </c>
      <c r="J655" s="120" t="b">
        <v>0</v>
      </c>
      <c r="K655" s="120" t="b">
        <v>0</v>
      </c>
      <c r="L655" s="120" t="b">
        <v>0</v>
      </c>
      <c r="M655" s="120" t="b">
        <v>1</v>
      </c>
      <c r="N655" s="120" t="s">
        <v>842</v>
      </c>
      <c r="O655" s="120" t="s">
        <v>3525</v>
      </c>
      <c r="P655" s="120" t="s">
        <v>3526</v>
      </c>
      <c r="Q655" s="120" t="s">
        <v>3527</v>
      </c>
      <c r="R655" s="120" t="s">
        <v>3528</v>
      </c>
      <c r="S655" s="120" t="s">
        <v>3529</v>
      </c>
      <c r="T655" s="120" t="s">
        <v>3530</v>
      </c>
      <c r="U655" s="120" t="s">
        <v>3531</v>
      </c>
      <c r="V655" s="120" t="s">
        <v>3532</v>
      </c>
      <c r="W655" s="120" t="s">
        <v>3533</v>
      </c>
      <c r="X655" s="120" t="s">
        <v>3534</v>
      </c>
      <c r="Y655" s="120" t="s">
        <v>3535</v>
      </c>
      <c r="Z655" s="120" t="s">
        <v>3536</v>
      </c>
    </row>
    <row r="656" spans="1:28" x14ac:dyDescent="0.4">
      <c r="A656" s="120" t="s">
        <v>3537</v>
      </c>
      <c r="B656" s="120" t="s">
        <v>924</v>
      </c>
      <c r="C656" s="120">
        <v>156903</v>
      </c>
      <c r="D656" s="120" t="b">
        <v>1</v>
      </c>
      <c r="E656" s="120" t="b">
        <v>1</v>
      </c>
      <c r="F656" s="120" t="b">
        <v>0</v>
      </c>
      <c r="G656" s="120" t="b">
        <v>0</v>
      </c>
      <c r="H656" s="120" t="b">
        <v>0</v>
      </c>
      <c r="I656" s="120" t="b">
        <v>0</v>
      </c>
      <c r="J656" s="120" t="b">
        <v>0</v>
      </c>
      <c r="K656" s="120" t="b">
        <v>0</v>
      </c>
      <c r="L656" s="120" t="b">
        <v>0</v>
      </c>
      <c r="M656" s="120" t="b">
        <v>1</v>
      </c>
    </row>
    <row r="657" spans="1:24" x14ac:dyDescent="0.4">
      <c r="A657" s="120" t="s">
        <v>3538</v>
      </c>
      <c r="B657" s="120" t="s">
        <v>852</v>
      </c>
      <c r="C657" s="120">
        <v>156804</v>
      </c>
      <c r="D657" s="120" t="b">
        <v>1</v>
      </c>
      <c r="E657" s="120" t="b">
        <v>1</v>
      </c>
      <c r="F657" s="120" t="b">
        <v>0</v>
      </c>
      <c r="G657" s="120" t="b">
        <v>0</v>
      </c>
      <c r="H657" s="120" t="b">
        <v>0</v>
      </c>
      <c r="I657" s="120" t="b">
        <v>0</v>
      </c>
      <c r="J657" s="120" t="b">
        <v>0</v>
      </c>
      <c r="K657" s="120" t="b">
        <v>0</v>
      </c>
      <c r="L657" s="120" t="b">
        <v>0</v>
      </c>
      <c r="M657" s="120" t="b">
        <v>0</v>
      </c>
    </row>
    <row r="658" spans="1:24" x14ac:dyDescent="0.4">
      <c r="A658" s="120" t="s">
        <v>383</v>
      </c>
      <c r="B658" s="120" t="s">
        <v>852</v>
      </c>
      <c r="C658" s="120">
        <v>156395</v>
      </c>
      <c r="D658" s="120" t="b">
        <v>0</v>
      </c>
      <c r="E658" s="120" t="b">
        <v>1</v>
      </c>
      <c r="F658" s="120" t="b">
        <v>0</v>
      </c>
      <c r="G658" s="120" t="b">
        <v>0</v>
      </c>
      <c r="H658" s="120" t="b">
        <v>0</v>
      </c>
      <c r="I658" s="120" t="b">
        <v>0</v>
      </c>
      <c r="J658" s="120" t="b">
        <v>1</v>
      </c>
      <c r="K658" s="120" t="b">
        <v>0</v>
      </c>
      <c r="L658" s="120" t="b">
        <v>0</v>
      </c>
      <c r="M658" s="120" t="b">
        <v>0</v>
      </c>
    </row>
    <row r="659" spans="1:24" x14ac:dyDescent="0.4">
      <c r="A659" s="120" t="s">
        <v>3539</v>
      </c>
      <c r="B659" s="120" t="s">
        <v>1278</v>
      </c>
      <c r="C659" s="120">
        <v>155453</v>
      </c>
      <c r="D659" s="120" t="b">
        <v>0</v>
      </c>
      <c r="E659" s="120" t="b">
        <v>1</v>
      </c>
      <c r="F659" s="120" t="b">
        <v>1</v>
      </c>
      <c r="G659" s="120" t="b">
        <v>1</v>
      </c>
      <c r="H659" s="120" t="b">
        <v>1</v>
      </c>
      <c r="I659" s="120" t="b">
        <v>0</v>
      </c>
      <c r="J659" s="120" t="b">
        <v>0</v>
      </c>
      <c r="K659" s="120" t="b">
        <v>0</v>
      </c>
      <c r="L659" s="120" t="b">
        <v>0</v>
      </c>
      <c r="M659" s="120" t="b">
        <v>0</v>
      </c>
      <c r="N659" s="120" t="s">
        <v>3540</v>
      </c>
      <c r="O659" s="120" t="s">
        <v>3541</v>
      </c>
      <c r="P659" s="120" t="s">
        <v>3542</v>
      </c>
      <c r="Q659" s="120" t="s">
        <v>3543</v>
      </c>
      <c r="R659" s="120" t="s">
        <v>3544</v>
      </c>
      <c r="S659" s="120" t="s">
        <v>3545</v>
      </c>
      <c r="T659" s="120" t="s">
        <v>3546</v>
      </c>
    </row>
    <row r="660" spans="1:24" x14ac:dyDescent="0.4">
      <c r="A660" s="120" t="s">
        <v>3547</v>
      </c>
      <c r="B660" s="120" t="s">
        <v>1334</v>
      </c>
      <c r="C660" s="120">
        <v>154576</v>
      </c>
      <c r="D660" s="120" t="b">
        <v>1</v>
      </c>
      <c r="E660" s="120" t="b">
        <v>0</v>
      </c>
      <c r="F660" s="120" t="b">
        <v>0</v>
      </c>
      <c r="G660" s="120" t="b">
        <v>0</v>
      </c>
      <c r="H660" s="120" t="b">
        <v>0</v>
      </c>
      <c r="I660" s="120" t="b">
        <v>0</v>
      </c>
      <c r="J660" s="120" t="b">
        <v>0</v>
      </c>
      <c r="K660" s="120" t="b">
        <v>0</v>
      </c>
      <c r="L660" s="120" t="b">
        <v>0</v>
      </c>
      <c r="M660" s="120" t="b">
        <v>0</v>
      </c>
    </row>
    <row r="661" spans="1:24" x14ac:dyDescent="0.4">
      <c r="A661" s="120" t="s">
        <v>3548</v>
      </c>
      <c r="B661" s="120" t="s">
        <v>1446</v>
      </c>
      <c r="C661" s="120">
        <v>154376</v>
      </c>
      <c r="D661" s="120" t="b">
        <v>0</v>
      </c>
      <c r="E661" s="120" t="b">
        <v>0</v>
      </c>
      <c r="F661" s="120" t="b">
        <v>1</v>
      </c>
      <c r="G661" s="120" t="b">
        <v>0</v>
      </c>
      <c r="H661" s="120" t="b">
        <v>0</v>
      </c>
      <c r="I661" s="120" t="b">
        <v>0</v>
      </c>
      <c r="J661" s="120" t="b">
        <v>0</v>
      </c>
      <c r="K661" s="120" t="b">
        <v>0</v>
      </c>
      <c r="L661" s="120" t="b">
        <v>0</v>
      </c>
      <c r="M661" s="120" t="b">
        <v>0</v>
      </c>
    </row>
    <row r="662" spans="1:24" x14ac:dyDescent="0.4">
      <c r="A662" s="120" t="s">
        <v>3549</v>
      </c>
      <c r="B662" s="120" t="s">
        <v>928</v>
      </c>
      <c r="C662" s="120">
        <v>154498</v>
      </c>
      <c r="D662" s="120" t="b">
        <v>1</v>
      </c>
      <c r="E662" s="120" t="b">
        <v>1</v>
      </c>
      <c r="F662" s="120" t="b">
        <v>0</v>
      </c>
      <c r="G662" s="120" t="b">
        <v>0</v>
      </c>
      <c r="H662" s="120" t="b">
        <v>0</v>
      </c>
      <c r="I662" s="120" t="b">
        <v>0</v>
      </c>
      <c r="J662" s="120" t="b">
        <v>0</v>
      </c>
      <c r="K662" s="120" t="b">
        <v>0</v>
      </c>
      <c r="L662" s="120" t="b">
        <v>0</v>
      </c>
      <c r="M662" s="120" t="b">
        <v>0</v>
      </c>
      <c r="N662" s="120" t="s">
        <v>874</v>
      </c>
      <c r="O662" s="120" t="s">
        <v>3550</v>
      </c>
      <c r="P662" s="120" t="s">
        <v>3551</v>
      </c>
    </row>
    <row r="663" spans="1:24" x14ac:dyDescent="0.4">
      <c r="A663" s="120" t="s">
        <v>502</v>
      </c>
      <c r="B663" s="120" t="s">
        <v>928</v>
      </c>
      <c r="C663" s="120">
        <v>153732</v>
      </c>
      <c r="D663" s="120" t="b">
        <v>0</v>
      </c>
      <c r="E663" s="120" t="b">
        <v>0</v>
      </c>
      <c r="F663" s="120" t="b">
        <v>1</v>
      </c>
      <c r="G663" s="120" t="b">
        <v>0</v>
      </c>
      <c r="H663" s="120" t="b">
        <v>0</v>
      </c>
      <c r="I663" s="120" t="b">
        <v>0</v>
      </c>
      <c r="J663" s="120" t="b">
        <v>0</v>
      </c>
      <c r="K663" s="120" t="b">
        <v>0</v>
      </c>
      <c r="L663" s="120" t="b">
        <v>0</v>
      </c>
      <c r="M663" s="120" t="b">
        <v>1</v>
      </c>
      <c r="N663" s="120" t="s">
        <v>3552</v>
      </c>
      <c r="O663" s="120" t="s">
        <v>3553</v>
      </c>
      <c r="P663" s="120" t="s">
        <v>3554</v>
      </c>
      <c r="Q663" s="120" t="s">
        <v>3555</v>
      </c>
      <c r="R663" s="120" t="s">
        <v>3556</v>
      </c>
      <c r="S663" s="120" t="s">
        <v>1996</v>
      </c>
      <c r="T663" s="120" t="s">
        <v>1997</v>
      </c>
      <c r="U663" s="120" t="s">
        <v>3557</v>
      </c>
      <c r="V663" s="120" t="s">
        <v>3558</v>
      </c>
      <c r="W663" s="120" t="s">
        <v>294</v>
      </c>
      <c r="X663" s="120" t="s">
        <v>1707</v>
      </c>
    </row>
    <row r="664" spans="1:24" x14ac:dyDescent="0.4">
      <c r="A664" s="120" t="s">
        <v>3559</v>
      </c>
      <c r="B664" s="120" t="s">
        <v>935</v>
      </c>
      <c r="C664" s="120">
        <v>154257</v>
      </c>
      <c r="D664" s="120" t="b">
        <v>0</v>
      </c>
      <c r="E664" s="120" t="b">
        <v>1</v>
      </c>
      <c r="F664" s="120" t="b">
        <v>0</v>
      </c>
      <c r="G664" s="120" t="b">
        <v>0</v>
      </c>
      <c r="H664" s="120" t="b">
        <v>0</v>
      </c>
      <c r="I664" s="120" t="b">
        <v>0</v>
      </c>
      <c r="J664" s="120" t="b">
        <v>1</v>
      </c>
      <c r="K664" s="120" t="b">
        <v>0</v>
      </c>
      <c r="L664" s="120" t="b">
        <v>0</v>
      </c>
      <c r="M664" s="120" t="b">
        <v>0</v>
      </c>
    </row>
    <row r="665" spans="1:24" x14ac:dyDescent="0.4">
      <c r="A665" s="120" t="s">
        <v>3560</v>
      </c>
      <c r="B665" s="120" t="s">
        <v>935</v>
      </c>
      <c r="C665" s="120">
        <v>153532</v>
      </c>
      <c r="D665" s="120" t="b">
        <v>1</v>
      </c>
      <c r="E665" s="120" t="b">
        <v>0</v>
      </c>
      <c r="F665" s="120" t="b">
        <v>0</v>
      </c>
      <c r="G665" s="120" t="b">
        <v>0</v>
      </c>
      <c r="H665" s="120" t="b">
        <v>0</v>
      </c>
      <c r="I665" s="120" t="b">
        <v>0</v>
      </c>
      <c r="J665" s="120" t="b">
        <v>0</v>
      </c>
      <c r="K665" s="120" t="b">
        <v>0</v>
      </c>
      <c r="L665" s="120" t="b">
        <v>0</v>
      </c>
      <c r="M665" s="120" t="b">
        <v>1</v>
      </c>
    </row>
    <row r="666" spans="1:24" x14ac:dyDescent="0.4">
      <c r="A666" s="120" t="s">
        <v>3561</v>
      </c>
      <c r="B666" s="120" t="s">
        <v>852</v>
      </c>
      <c r="C666" s="120">
        <v>153481</v>
      </c>
      <c r="D666" s="120" t="b">
        <v>1</v>
      </c>
      <c r="E666" s="120" t="b">
        <v>0</v>
      </c>
      <c r="F666" s="120" t="b">
        <v>0</v>
      </c>
      <c r="G666" s="120" t="b">
        <v>0</v>
      </c>
      <c r="H666" s="120" t="b">
        <v>0</v>
      </c>
      <c r="I666" s="120" t="b">
        <v>0</v>
      </c>
      <c r="J666" s="120" t="b">
        <v>0</v>
      </c>
      <c r="K666" s="120" t="b">
        <v>0</v>
      </c>
      <c r="L666" s="120" t="b">
        <v>0</v>
      </c>
      <c r="M666" s="120" t="b">
        <v>0</v>
      </c>
    </row>
    <row r="667" spans="1:24" x14ac:dyDescent="0.4">
      <c r="A667" s="120" t="s">
        <v>3562</v>
      </c>
      <c r="B667" s="120" t="s">
        <v>900</v>
      </c>
      <c r="C667" s="120">
        <v>152930</v>
      </c>
      <c r="D667" s="120" t="b">
        <v>1</v>
      </c>
      <c r="E667" s="120" t="b">
        <v>1</v>
      </c>
      <c r="F667" s="120" t="b">
        <v>0</v>
      </c>
      <c r="G667" s="120" t="b">
        <v>0</v>
      </c>
      <c r="H667" s="120" t="b">
        <v>0</v>
      </c>
      <c r="I667" s="120" t="b">
        <v>0</v>
      </c>
      <c r="J667" s="120" t="b">
        <v>0</v>
      </c>
      <c r="K667" s="120" t="b">
        <v>0</v>
      </c>
      <c r="L667" s="120" t="b">
        <v>0</v>
      </c>
      <c r="M667" s="120" t="b">
        <v>1</v>
      </c>
    </row>
    <row r="668" spans="1:24" x14ac:dyDescent="0.4">
      <c r="A668" s="120" t="s">
        <v>3563</v>
      </c>
      <c r="B668" s="120" t="s">
        <v>852</v>
      </c>
      <c r="C668" s="120">
        <v>152684</v>
      </c>
      <c r="D668" s="120" t="b">
        <v>1</v>
      </c>
      <c r="E668" s="120" t="b">
        <v>1</v>
      </c>
      <c r="F668" s="120" t="b">
        <v>0</v>
      </c>
      <c r="G668" s="120" t="b">
        <v>0</v>
      </c>
      <c r="H668" s="120" t="b">
        <v>0</v>
      </c>
      <c r="I668" s="120" t="b">
        <v>0</v>
      </c>
      <c r="J668" s="120" t="b">
        <v>0</v>
      </c>
      <c r="K668" s="120" t="b">
        <v>0</v>
      </c>
      <c r="L668" s="120" t="b">
        <v>0</v>
      </c>
      <c r="M668" s="120" t="b">
        <v>0</v>
      </c>
    </row>
    <row r="669" spans="1:24" x14ac:dyDescent="0.4">
      <c r="A669" s="120" t="s">
        <v>225</v>
      </c>
      <c r="B669" s="120" t="s">
        <v>852</v>
      </c>
      <c r="C669" s="120">
        <v>152496</v>
      </c>
      <c r="D669" s="120" t="b">
        <v>1</v>
      </c>
      <c r="E669" s="120" t="b">
        <v>0</v>
      </c>
      <c r="F669" s="120" t="b">
        <v>0</v>
      </c>
      <c r="G669" s="120" t="b">
        <v>0</v>
      </c>
      <c r="H669" s="120" t="b">
        <v>1</v>
      </c>
      <c r="I669" s="120" t="b">
        <v>0</v>
      </c>
      <c r="J669" s="120" t="b">
        <v>0</v>
      </c>
      <c r="K669" s="120" t="b">
        <v>1</v>
      </c>
      <c r="L669" s="120" t="b">
        <v>0</v>
      </c>
      <c r="M669" s="120" t="b">
        <v>0</v>
      </c>
      <c r="N669" s="120" t="s">
        <v>842</v>
      </c>
      <c r="O669" s="120" t="s">
        <v>224</v>
      </c>
      <c r="P669" s="120" t="s">
        <v>1416</v>
      </c>
    </row>
    <row r="670" spans="1:24" x14ac:dyDescent="0.4">
      <c r="A670" s="120" t="s">
        <v>3564</v>
      </c>
      <c r="B670" s="120" t="s">
        <v>1334</v>
      </c>
      <c r="C670" s="120">
        <v>152827</v>
      </c>
      <c r="D670" s="120" t="b">
        <v>1</v>
      </c>
      <c r="E670" s="120" t="b">
        <v>1</v>
      </c>
      <c r="F670" s="120" t="b">
        <v>0</v>
      </c>
      <c r="G670" s="120" t="b">
        <v>0</v>
      </c>
      <c r="H670" s="120" t="b">
        <v>0</v>
      </c>
      <c r="I670" s="120" t="b">
        <v>0</v>
      </c>
      <c r="J670" s="120" t="b">
        <v>0</v>
      </c>
      <c r="K670" s="120" t="b">
        <v>0</v>
      </c>
      <c r="L670" s="120" t="b">
        <v>0</v>
      </c>
      <c r="M670" s="120" t="b">
        <v>1</v>
      </c>
    </row>
    <row r="671" spans="1:24" x14ac:dyDescent="0.4">
      <c r="A671" s="120" t="s">
        <v>2773</v>
      </c>
      <c r="B671" s="120" t="s">
        <v>928</v>
      </c>
      <c r="C671" s="120">
        <v>152916</v>
      </c>
      <c r="D671" s="120" t="b">
        <v>0</v>
      </c>
      <c r="E671" s="120" t="b">
        <v>0</v>
      </c>
      <c r="F671" s="120" t="b">
        <v>0</v>
      </c>
      <c r="G671" s="120" t="b">
        <v>0</v>
      </c>
      <c r="H671" s="120" t="b">
        <v>0</v>
      </c>
      <c r="I671" s="120" t="b">
        <v>0</v>
      </c>
      <c r="J671" s="120" t="b">
        <v>1</v>
      </c>
      <c r="K671" s="120" t="b">
        <v>0</v>
      </c>
      <c r="L671" s="120" t="b">
        <v>0</v>
      </c>
      <c r="M671" s="120" t="b">
        <v>1</v>
      </c>
      <c r="N671" s="120" t="s">
        <v>842</v>
      </c>
      <c r="O671" s="120" t="s">
        <v>3565</v>
      </c>
      <c r="P671" s="120" t="s">
        <v>3566</v>
      </c>
    </row>
    <row r="672" spans="1:24" x14ac:dyDescent="0.4">
      <c r="A672" s="120" t="s">
        <v>3567</v>
      </c>
      <c r="B672" s="120" t="s">
        <v>924</v>
      </c>
      <c r="C672" s="120">
        <v>151619</v>
      </c>
      <c r="D672" s="120" t="b">
        <v>0</v>
      </c>
      <c r="E672" s="120" t="b">
        <v>1</v>
      </c>
      <c r="F672" s="120" t="b">
        <v>0</v>
      </c>
      <c r="G672" s="120" t="b">
        <v>0</v>
      </c>
      <c r="H672" s="120" t="b">
        <v>0</v>
      </c>
      <c r="I672" s="120" t="b">
        <v>0</v>
      </c>
      <c r="J672" s="120" t="b">
        <v>0</v>
      </c>
      <c r="K672" s="120" t="b">
        <v>1</v>
      </c>
      <c r="L672" s="120" t="b">
        <v>0</v>
      </c>
      <c r="M672" s="120" t="b">
        <v>0</v>
      </c>
      <c r="N672" s="120" t="s">
        <v>842</v>
      </c>
      <c r="O672" s="120" t="s">
        <v>3568</v>
      </c>
      <c r="P672" s="120" t="s">
        <v>3569</v>
      </c>
    </row>
    <row r="673" spans="1:34" x14ac:dyDescent="0.4">
      <c r="A673" s="120" t="s">
        <v>3570</v>
      </c>
      <c r="B673" s="120" t="s">
        <v>935</v>
      </c>
      <c r="C673" s="120">
        <v>151660</v>
      </c>
      <c r="D673" s="120" t="b">
        <v>0</v>
      </c>
      <c r="E673" s="120" t="b">
        <v>0</v>
      </c>
      <c r="F673" s="120" t="b">
        <v>0</v>
      </c>
      <c r="G673" s="120" t="b">
        <v>0</v>
      </c>
      <c r="H673" s="120" t="b">
        <v>0</v>
      </c>
      <c r="I673" s="120" t="b">
        <v>0</v>
      </c>
      <c r="J673" s="120" t="b">
        <v>0</v>
      </c>
      <c r="K673" s="120" t="b">
        <v>0</v>
      </c>
      <c r="L673" s="120" t="b">
        <v>0</v>
      </c>
      <c r="M673" s="120" t="b">
        <v>0</v>
      </c>
    </row>
    <row r="674" spans="1:34" x14ac:dyDescent="0.4">
      <c r="A674" s="120" t="s">
        <v>3571</v>
      </c>
      <c r="B674" s="120" t="s">
        <v>872</v>
      </c>
      <c r="C674" s="120">
        <v>150627</v>
      </c>
      <c r="D674" s="120" t="b">
        <v>1</v>
      </c>
      <c r="E674" s="120" t="b">
        <v>1</v>
      </c>
      <c r="F674" s="120" t="b">
        <v>1</v>
      </c>
      <c r="G674" s="120" t="b">
        <v>0</v>
      </c>
      <c r="H674" s="120" t="b">
        <v>0</v>
      </c>
      <c r="I674" s="120" t="b">
        <v>0</v>
      </c>
      <c r="J674" s="120" t="b">
        <v>0</v>
      </c>
      <c r="K674" s="120" t="b">
        <v>0</v>
      </c>
      <c r="L674" s="120" t="b">
        <v>0</v>
      </c>
      <c r="M674" s="120" t="b">
        <v>1</v>
      </c>
    </row>
    <row r="675" spans="1:34" x14ac:dyDescent="0.4">
      <c r="A675" s="120" t="s">
        <v>559</v>
      </c>
      <c r="B675" s="120" t="s">
        <v>935</v>
      </c>
      <c r="C675" s="120">
        <v>150677</v>
      </c>
      <c r="D675" s="120" t="b">
        <v>1</v>
      </c>
      <c r="E675" s="120" t="b">
        <v>0</v>
      </c>
      <c r="F675" s="120" t="b">
        <v>0</v>
      </c>
      <c r="G675" s="120" t="b">
        <v>1</v>
      </c>
      <c r="H675" s="120" t="b">
        <v>0</v>
      </c>
      <c r="I675" s="120" t="b">
        <v>0</v>
      </c>
      <c r="J675" s="120" t="b">
        <v>0</v>
      </c>
      <c r="K675" s="120" t="b">
        <v>0</v>
      </c>
      <c r="L675" s="120" t="b">
        <v>0</v>
      </c>
      <c r="M675" s="120" t="b">
        <v>1</v>
      </c>
      <c r="N675" s="120" t="s">
        <v>3572</v>
      </c>
      <c r="O675" s="120" t="s">
        <v>176</v>
      </c>
      <c r="P675" s="120" t="s">
        <v>972</v>
      </c>
      <c r="Q675" s="120" t="s">
        <v>1425</v>
      </c>
      <c r="R675" s="120" t="s">
        <v>1426</v>
      </c>
    </row>
    <row r="676" spans="1:34" x14ac:dyDescent="0.4">
      <c r="A676" s="120" t="s">
        <v>3573</v>
      </c>
      <c r="B676" s="120" t="s">
        <v>1784</v>
      </c>
      <c r="C676" s="120">
        <v>149669</v>
      </c>
      <c r="D676" s="120" t="b">
        <v>1</v>
      </c>
      <c r="E676" s="120" t="b">
        <v>0</v>
      </c>
      <c r="F676" s="120" t="b">
        <v>0</v>
      </c>
      <c r="G676" s="120" t="b">
        <v>0</v>
      </c>
      <c r="H676" s="120" t="b">
        <v>0</v>
      </c>
      <c r="I676" s="120" t="b">
        <v>0</v>
      </c>
      <c r="J676" s="120" t="b">
        <v>0</v>
      </c>
      <c r="K676" s="120" t="b">
        <v>1</v>
      </c>
      <c r="L676" s="120" t="b">
        <v>0</v>
      </c>
      <c r="M676" s="120" t="b">
        <v>1</v>
      </c>
      <c r="N676" s="120" t="s">
        <v>842</v>
      </c>
      <c r="O676" s="120" t="s">
        <v>3574</v>
      </c>
      <c r="P676" s="120" t="s">
        <v>3575</v>
      </c>
    </row>
    <row r="677" spans="1:34" x14ac:dyDescent="0.4">
      <c r="A677" s="120" t="s">
        <v>560</v>
      </c>
      <c r="B677" s="120" t="s">
        <v>935</v>
      </c>
      <c r="C677" s="120">
        <v>149830</v>
      </c>
      <c r="D677" s="120" t="b">
        <v>0</v>
      </c>
      <c r="E677" s="120" t="b">
        <v>0</v>
      </c>
      <c r="F677" s="120" t="b">
        <v>1</v>
      </c>
      <c r="G677" s="120" t="b">
        <v>0</v>
      </c>
      <c r="H677" s="120" t="b">
        <v>0</v>
      </c>
      <c r="I677" s="120" t="b">
        <v>0</v>
      </c>
      <c r="J677" s="120" t="b">
        <v>0</v>
      </c>
      <c r="K677" s="120" t="b">
        <v>1</v>
      </c>
      <c r="L677" s="120" t="b">
        <v>0</v>
      </c>
      <c r="M677" s="120" t="b">
        <v>1</v>
      </c>
      <c r="N677" s="120" t="s">
        <v>3576</v>
      </c>
      <c r="O677" s="120" t="s">
        <v>561</v>
      </c>
      <c r="P677" s="120" t="s">
        <v>3577</v>
      </c>
      <c r="Q677" s="120" t="s">
        <v>289</v>
      </c>
      <c r="R677" s="120" t="s">
        <v>3071</v>
      </c>
      <c r="S677" s="120" t="s">
        <v>3578</v>
      </c>
      <c r="T677" s="120" t="s">
        <v>3579</v>
      </c>
      <c r="U677" s="120" t="s">
        <v>3580</v>
      </c>
      <c r="V677" s="120" t="s">
        <v>3581</v>
      </c>
      <c r="W677" s="120" t="s">
        <v>3582</v>
      </c>
      <c r="X677" s="120" t="s">
        <v>3583</v>
      </c>
      <c r="Y677" s="120" t="s">
        <v>610</v>
      </c>
      <c r="Z677" s="120" t="s">
        <v>3238</v>
      </c>
      <c r="AA677" s="120" t="s">
        <v>805</v>
      </c>
      <c r="AB677" s="120" t="s">
        <v>3584</v>
      </c>
      <c r="AC677" s="120" t="s">
        <v>611</v>
      </c>
      <c r="AD677" s="120" t="s">
        <v>3237</v>
      </c>
      <c r="AE677" s="120" t="s">
        <v>3585</v>
      </c>
      <c r="AF677" s="120" t="s">
        <v>3586</v>
      </c>
      <c r="AG677" s="120" t="s">
        <v>3587</v>
      </c>
      <c r="AH677" s="120" t="s">
        <v>3588</v>
      </c>
    </row>
    <row r="678" spans="1:34" x14ac:dyDescent="0.4">
      <c r="A678" s="120" t="s">
        <v>3589</v>
      </c>
      <c r="B678" s="120" t="s">
        <v>1278</v>
      </c>
      <c r="C678" s="120">
        <v>149533</v>
      </c>
      <c r="D678" s="120" t="b">
        <v>0</v>
      </c>
      <c r="E678" s="120" t="b">
        <v>0</v>
      </c>
      <c r="F678" s="120" t="b">
        <v>1</v>
      </c>
      <c r="G678" s="120" t="b">
        <v>0</v>
      </c>
      <c r="H678" s="120" t="b">
        <v>1</v>
      </c>
      <c r="I678" s="120" t="b">
        <v>0</v>
      </c>
      <c r="J678" s="120" t="b">
        <v>0</v>
      </c>
      <c r="K678" s="120" t="b">
        <v>1</v>
      </c>
      <c r="L678" s="120" t="b">
        <v>0</v>
      </c>
      <c r="M678" s="120" t="b">
        <v>0</v>
      </c>
    </row>
    <row r="679" spans="1:34" x14ac:dyDescent="0.4">
      <c r="A679" s="120" t="s">
        <v>3590</v>
      </c>
      <c r="B679" s="120" t="s">
        <v>900</v>
      </c>
      <c r="C679" s="120">
        <v>148504</v>
      </c>
      <c r="D679" s="120" t="b">
        <v>1</v>
      </c>
      <c r="E679" s="120" t="b">
        <v>0</v>
      </c>
      <c r="F679" s="120" t="b">
        <v>0</v>
      </c>
      <c r="G679" s="120" t="b">
        <v>0</v>
      </c>
      <c r="H679" s="120" t="b">
        <v>1</v>
      </c>
      <c r="I679" s="120" t="b">
        <v>0</v>
      </c>
      <c r="J679" s="120" t="b">
        <v>0</v>
      </c>
      <c r="K679" s="120" t="b">
        <v>0</v>
      </c>
      <c r="L679" s="120" t="b">
        <v>0</v>
      </c>
      <c r="M679" s="120" t="b">
        <v>0</v>
      </c>
    </row>
    <row r="680" spans="1:34" x14ac:dyDescent="0.4">
      <c r="A680" s="120" t="s">
        <v>3591</v>
      </c>
      <c r="B680" s="120" t="s">
        <v>852</v>
      </c>
      <c r="C680" s="120">
        <v>148822</v>
      </c>
      <c r="D680" s="120" t="b">
        <v>1</v>
      </c>
      <c r="E680" s="120" t="b">
        <v>1</v>
      </c>
      <c r="F680" s="120" t="b">
        <v>0</v>
      </c>
      <c r="G680" s="120" t="b">
        <v>1</v>
      </c>
      <c r="H680" s="120" t="b">
        <v>0</v>
      </c>
      <c r="I680" s="120" t="b">
        <v>0</v>
      </c>
      <c r="J680" s="120" t="b">
        <v>1</v>
      </c>
      <c r="K680" s="120" t="b">
        <v>0</v>
      </c>
      <c r="L680" s="120" t="b">
        <v>0</v>
      </c>
      <c r="M680" s="120" t="b">
        <v>1</v>
      </c>
      <c r="N680" s="120" t="s">
        <v>842</v>
      </c>
      <c r="O680" s="120" t="s">
        <v>3592</v>
      </c>
      <c r="P680" s="120" t="s">
        <v>3593</v>
      </c>
    </row>
    <row r="681" spans="1:34" x14ac:dyDescent="0.4">
      <c r="A681" s="120" t="s">
        <v>3594</v>
      </c>
      <c r="B681" s="120" t="s">
        <v>2118</v>
      </c>
      <c r="C681" s="120">
        <v>147988</v>
      </c>
      <c r="D681" s="120" t="b">
        <v>0</v>
      </c>
      <c r="E681" s="120" t="b">
        <v>0</v>
      </c>
      <c r="F681" s="120" t="b">
        <v>0</v>
      </c>
      <c r="G681" s="120" t="b">
        <v>0</v>
      </c>
      <c r="H681" s="120" t="b">
        <v>0</v>
      </c>
      <c r="I681" s="120" t="b">
        <v>0</v>
      </c>
      <c r="J681" s="120" t="b">
        <v>0</v>
      </c>
      <c r="K681" s="120" t="b">
        <v>0</v>
      </c>
      <c r="L681" s="120" t="b">
        <v>0</v>
      </c>
      <c r="M681" s="120" t="b">
        <v>1</v>
      </c>
      <c r="N681" s="120" t="s">
        <v>842</v>
      </c>
      <c r="O681" s="120" t="s">
        <v>3595</v>
      </c>
      <c r="P681" s="120" t="s">
        <v>3596</v>
      </c>
      <c r="Q681" s="120" t="s">
        <v>3479</v>
      </c>
      <c r="R681" s="120" t="s">
        <v>3480</v>
      </c>
    </row>
    <row r="682" spans="1:34" x14ac:dyDescent="0.4">
      <c r="A682" s="120" t="s">
        <v>3597</v>
      </c>
      <c r="B682" s="120" t="s">
        <v>852</v>
      </c>
      <c r="C682" s="120">
        <v>147764</v>
      </c>
      <c r="D682" s="120" t="b">
        <v>0</v>
      </c>
      <c r="E682" s="120" t="b">
        <v>0</v>
      </c>
      <c r="F682" s="120" t="b">
        <v>0</v>
      </c>
      <c r="G682" s="120" t="b">
        <v>1</v>
      </c>
      <c r="H682" s="120" t="b">
        <v>0</v>
      </c>
      <c r="I682" s="120" t="b">
        <v>0</v>
      </c>
      <c r="J682" s="120" t="b">
        <v>0</v>
      </c>
      <c r="K682" s="120" t="b">
        <v>0</v>
      </c>
      <c r="L682" s="120" t="b">
        <v>0</v>
      </c>
      <c r="M682" s="120" t="b">
        <v>1</v>
      </c>
    </row>
    <row r="683" spans="1:34" x14ac:dyDescent="0.4">
      <c r="A683" s="120" t="s">
        <v>3598</v>
      </c>
      <c r="B683" s="120" t="s">
        <v>963</v>
      </c>
      <c r="C683" s="120">
        <v>147324</v>
      </c>
      <c r="D683" s="120" t="b">
        <v>0</v>
      </c>
      <c r="E683" s="120" t="b">
        <v>0</v>
      </c>
      <c r="F683" s="120" t="b">
        <v>1</v>
      </c>
      <c r="G683" s="120" t="b">
        <v>0</v>
      </c>
      <c r="H683" s="120" t="b">
        <v>0</v>
      </c>
      <c r="I683" s="120" t="b">
        <v>0</v>
      </c>
      <c r="J683" s="120" t="b">
        <v>0</v>
      </c>
      <c r="K683" s="120" t="b">
        <v>0</v>
      </c>
      <c r="L683" s="120" t="b">
        <v>0</v>
      </c>
      <c r="M683" s="120" t="b">
        <v>0</v>
      </c>
    </row>
    <row r="684" spans="1:34" x14ac:dyDescent="0.4">
      <c r="A684" s="120" t="s">
        <v>3599</v>
      </c>
      <c r="B684" s="120" t="s">
        <v>935</v>
      </c>
      <c r="C684" s="120">
        <v>147271</v>
      </c>
      <c r="D684" s="120" t="b">
        <v>0</v>
      </c>
      <c r="E684" s="120" t="b">
        <v>0</v>
      </c>
      <c r="F684" s="120" t="b">
        <v>0</v>
      </c>
      <c r="G684" s="120" t="b">
        <v>0</v>
      </c>
      <c r="H684" s="120" t="b">
        <v>0</v>
      </c>
      <c r="I684" s="120" t="b">
        <v>0</v>
      </c>
      <c r="J684" s="120" t="b">
        <v>0</v>
      </c>
      <c r="K684" s="120" t="b">
        <v>0</v>
      </c>
      <c r="L684" s="120" t="b">
        <v>0</v>
      </c>
      <c r="M684" s="120" t="b">
        <v>0</v>
      </c>
    </row>
    <row r="685" spans="1:34" x14ac:dyDescent="0.4">
      <c r="A685" s="120" t="s">
        <v>3600</v>
      </c>
      <c r="B685" s="120" t="s">
        <v>1278</v>
      </c>
      <c r="C685" s="120">
        <v>147501</v>
      </c>
      <c r="D685" s="120" t="b">
        <v>1</v>
      </c>
      <c r="E685" s="120" t="b">
        <v>1</v>
      </c>
      <c r="F685" s="120" t="b">
        <v>0</v>
      </c>
      <c r="G685" s="120" t="b">
        <v>0</v>
      </c>
      <c r="H685" s="120" t="b">
        <v>0</v>
      </c>
      <c r="I685" s="120" t="b">
        <v>0</v>
      </c>
      <c r="J685" s="120" t="b">
        <v>0</v>
      </c>
      <c r="K685" s="120" t="b">
        <v>0</v>
      </c>
      <c r="L685" s="120" t="b">
        <v>0</v>
      </c>
      <c r="M685" s="120" t="b">
        <v>1</v>
      </c>
    </row>
    <row r="686" spans="1:34" x14ac:dyDescent="0.4">
      <c r="A686" s="120" t="s">
        <v>3601</v>
      </c>
      <c r="B686" s="120" t="s">
        <v>963</v>
      </c>
      <c r="C686" s="120">
        <v>145949</v>
      </c>
      <c r="D686" s="120" t="b">
        <v>0</v>
      </c>
      <c r="E686" s="120" t="b">
        <v>0</v>
      </c>
      <c r="F686" s="120" t="b">
        <v>1</v>
      </c>
      <c r="G686" s="120" t="b">
        <v>0</v>
      </c>
      <c r="H686" s="120" t="b">
        <v>0</v>
      </c>
      <c r="I686" s="120" t="b">
        <v>0</v>
      </c>
      <c r="J686" s="120" t="b">
        <v>0</v>
      </c>
      <c r="K686" s="120" t="b">
        <v>0</v>
      </c>
      <c r="L686" s="120" t="b">
        <v>0</v>
      </c>
      <c r="M686" s="120" t="b">
        <v>0</v>
      </c>
    </row>
    <row r="687" spans="1:34" x14ac:dyDescent="0.4">
      <c r="A687" s="120" t="s">
        <v>3602</v>
      </c>
      <c r="B687" s="120" t="s">
        <v>935</v>
      </c>
      <c r="C687" s="120">
        <v>149215</v>
      </c>
      <c r="D687" s="120" t="b">
        <v>1</v>
      </c>
      <c r="E687" s="120" t="b">
        <v>1</v>
      </c>
      <c r="F687" s="120" t="b">
        <v>0</v>
      </c>
      <c r="G687" s="120" t="b">
        <v>0</v>
      </c>
      <c r="H687" s="120" t="b">
        <v>0</v>
      </c>
      <c r="I687" s="120" t="b">
        <v>0</v>
      </c>
      <c r="J687" s="120" t="b">
        <v>0</v>
      </c>
      <c r="K687" s="120" t="b">
        <v>0</v>
      </c>
      <c r="L687" s="120" t="b">
        <v>0</v>
      </c>
      <c r="M687" s="120" t="b">
        <v>0</v>
      </c>
      <c r="N687" s="120" t="s">
        <v>3603</v>
      </c>
      <c r="O687" s="120" t="s">
        <v>3604</v>
      </c>
      <c r="P687" s="120" t="s">
        <v>3605</v>
      </c>
    </row>
    <row r="688" spans="1:34" x14ac:dyDescent="0.4">
      <c r="A688" s="120" t="s">
        <v>562</v>
      </c>
      <c r="B688" s="120" t="s">
        <v>900</v>
      </c>
      <c r="C688" s="120">
        <v>145428</v>
      </c>
      <c r="D688" s="120" t="b">
        <v>1</v>
      </c>
      <c r="E688" s="120" t="b">
        <v>1</v>
      </c>
      <c r="F688" s="120" t="b">
        <v>0</v>
      </c>
      <c r="G688" s="120" t="b">
        <v>0</v>
      </c>
      <c r="H688" s="120" t="b">
        <v>0</v>
      </c>
      <c r="I688" s="120" t="b">
        <v>0</v>
      </c>
      <c r="J688" s="120" t="b">
        <v>0</v>
      </c>
      <c r="K688" s="120" t="b">
        <v>0</v>
      </c>
      <c r="L688" s="120" t="b">
        <v>0</v>
      </c>
      <c r="M688" s="120" t="b">
        <v>0</v>
      </c>
      <c r="N688" s="120" t="s">
        <v>3606</v>
      </c>
      <c r="O688" s="120" t="s">
        <v>563</v>
      </c>
      <c r="P688" s="120" t="s">
        <v>3607</v>
      </c>
    </row>
    <row r="689" spans="1:28" x14ac:dyDescent="0.4">
      <c r="A689" s="120" t="s">
        <v>3608</v>
      </c>
      <c r="B689" s="120" t="s">
        <v>852</v>
      </c>
      <c r="C689" s="120">
        <v>145224</v>
      </c>
      <c r="D689" s="120" t="b">
        <v>1</v>
      </c>
      <c r="E689" s="120" t="b">
        <v>0</v>
      </c>
      <c r="F689" s="120" t="b">
        <v>1</v>
      </c>
      <c r="G689" s="120" t="b">
        <v>0</v>
      </c>
      <c r="H689" s="120" t="b">
        <v>0</v>
      </c>
      <c r="I689" s="120" t="b">
        <v>0</v>
      </c>
      <c r="J689" s="120" t="b">
        <v>1</v>
      </c>
      <c r="K689" s="120" t="b">
        <v>0</v>
      </c>
      <c r="L689" s="120" t="b">
        <v>0</v>
      </c>
      <c r="M689" s="120" t="b">
        <v>0</v>
      </c>
    </row>
    <row r="690" spans="1:28" x14ac:dyDescent="0.4">
      <c r="A690" s="120" t="s">
        <v>564</v>
      </c>
      <c r="B690" s="120" t="s">
        <v>924</v>
      </c>
      <c r="C690" s="120">
        <v>145432</v>
      </c>
      <c r="D690" s="120" t="b">
        <v>0</v>
      </c>
      <c r="E690" s="120" t="b">
        <v>0</v>
      </c>
      <c r="F690" s="120" t="b">
        <v>1</v>
      </c>
      <c r="G690" s="120" t="b">
        <v>0</v>
      </c>
      <c r="H690" s="120" t="b">
        <v>1</v>
      </c>
      <c r="I690" s="120" t="b">
        <v>0</v>
      </c>
      <c r="J690" s="120" t="b">
        <v>0</v>
      </c>
      <c r="K690" s="120" t="b">
        <v>0</v>
      </c>
      <c r="L690" s="120" t="b">
        <v>0</v>
      </c>
      <c r="M690" s="120" t="b">
        <v>0</v>
      </c>
      <c r="N690" s="120" t="s">
        <v>1251</v>
      </c>
      <c r="O690" s="120" t="s">
        <v>565</v>
      </c>
      <c r="P690" s="120" t="s">
        <v>3609</v>
      </c>
    </row>
    <row r="691" spans="1:28" x14ac:dyDescent="0.4">
      <c r="A691" s="120" t="s">
        <v>566</v>
      </c>
      <c r="B691" s="120" t="s">
        <v>852</v>
      </c>
      <c r="C691" s="120">
        <v>144839</v>
      </c>
      <c r="D691" s="120" t="b">
        <v>0</v>
      </c>
      <c r="E691" s="120" t="b">
        <v>1</v>
      </c>
      <c r="F691" s="120" t="b">
        <v>0</v>
      </c>
      <c r="G691" s="120" t="b">
        <v>0</v>
      </c>
      <c r="H691" s="120" t="b">
        <v>1</v>
      </c>
      <c r="I691" s="120" t="b">
        <v>0</v>
      </c>
      <c r="J691" s="120" t="b">
        <v>0</v>
      </c>
      <c r="K691" s="120" t="b">
        <v>0</v>
      </c>
      <c r="L691" s="120" t="b">
        <v>0</v>
      </c>
      <c r="M691" s="120" t="b">
        <v>1</v>
      </c>
      <c r="N691" s="120" t="s">
        <v>842</v>
      </c>
      <c r="O691" s="120" t="s">
        <v>567</v>
      </c>
      <c r="P691" s="120" t="s">
        <v>3610</v>
      </c>
    </row>
    <row r="692" spans="1:28" x14ac:dyDescent="0.4">
      <c r="A692" s="120" t="s">
        <v>3611</v>
      </c>
      <c r="B692" s="120" t="s">
        <v>900</v>
      </c>
      <c r="C692" s="120">
        <v>145049</v>
      </c>
      <c r="D692" s="120" t="b">
        <v>0</v>
      </c>
      <c r="E692" s="120" t="b">
        <v>0</v>
      </c>
      <c r="F692" s="120" t="b">
        <v>0</v>
      </c>
      <c r="G692" s="120" t="b">
        <v>0</v>
      </c>
      <c r="H692" s="120" t="b">
        <v>0</v>
      </c>
      <c r="I692" s="120" t="b">
        <v>0</v>
      </c>
      <c r="J692" s="120" t="b">
        <v>0</v>
      </c>
      <c r="K692" s="120" t="b">
        <v>0</v>
      </c>
      <c r="L692" s="120" t="b">
        <v>0</v>
      </c>
      <c r="M692" s="120" t="b">
        <v>0</v>
      </c>
    </row>
    <row r="693" spans="1:28" x14ac:dyDescent="0.4">
      <c r="A693" s="120" t="s">
        <v>3612</v>
      </c>
      <c r="B693" s="120" t="s">
        <v>963</v>
      </c>
      <c r="C693" s="120">
        <v>144863</v>
      </c>
      <c r="D693" s="120" t="b">
        <v>0</v>
      </c>
      <c r="E693" s="120" t="b">
        <v>0</v>
      </c>
      <c r="F693" s="120" t="b">
        <v>0</v>
      </c>
      <c r="G693" s="120" t="b">
        <v>0</v>
      </c>
      <c r="H693" s="120" t="b">
        <v>0</v>
      </c>
      <c r="I693" s="120" t="b">
        <v>0</v>
      </c>
      <c r="J693" s="120" t="b">
        <v>0</v>
      </c>
      <c r="K693" s="120" t="b">
        <v>0</v>
      </c>
      <c r="L693" s="120" t="b">
        <v>0</v>
      </c>
      <c r="M693" s="120" t="b">
        <v>1</v>
      </c>
    </row>
    <row r="694" spans="1:28" x14ac:dyDescent="0.4">
      <c r="A694" s="120" t="s">
        <v>3613</v>
      </c>
      <c r="B694" s="120" t="s">
        <v>900</v>
      </c>
      <c r="C694" s="120">
        <v>144553</v>
      </c>
      <c r="D694" s="120" t="b">
        <v>1</v>
      </c>
      <c r="E694" s="120" t="b">
        <v>0</v>
      </c>
      <c r="F694" s="120" t="b">
        <v>0</v>
      </c>
      <c r="G694" s="120" t="b">
        <v>0</v>
      </c>
      <c r="H694" s="120" t="b">
        <v>0</v>
      </c>
      <c r="I694" s="120" t="b">
        <v>0</v>
      </c>
      <c r="J694" s="120" t="b">
        <v>0</v>
      </c>
      <c r="K694" s="120" t="b">
        <v>0</v>
      </c>
      <c r="L694" s="120" t="b">
        <v>0</v>
      </c>
      <c r="M694" s="120" t="b">
        <v>0</v>
      </c>
    </row>
    <row r="695" spans="1:28" x14ac:dyDescent="0.4">
      <c r="A695" s="120" t="s">
        <v>3614</v>
      </c>
      <c r="B695" s="120" t="s">
        <v>872</v>
      </c>
      <c r="C695" s="120">
        <v>144004</v>
      </c>
      <c r="D695" s="120" t="b">
        <v>1</v>
      </c>
      <c r="E695" s="120" t="b">
        <v>1</v>
      </c>
      <c r="F695" s="120" t="b">
        <v>0</v>
      </c>
      <c r="G695" s="120" t="b">
        <v>0</v>
      </c>
      <c r="H695" s="120" t="b">
        <v>0</v>
      </c>
      <c r="I695" s="120" t="b">
        <v>0</v>
      </c>
      <c r="J695" s="120" t="b">
        <v>0</v>
      </c>
      <c r="K695" s="120" t="b">
        <v>0</v>
      </c>
      <c r="L695" s="120" t="b">
        <v>0</v>
      </c>
      <c r="M695" s="120" t="b">
        <v>0</v>
      </c>
      <c r="N695" s="120" t="s">
        <v>842</v>
      </c>
      <c r="O695" s="120" t="s">
        <v>3615</v>
      </c>
      <c r="P695" s="120" t="s">
        <v>3616</v>
      </c>
      <c r="Q695" s="120" t="s">
        <v>3617</v>
      </c>
      <c r="R695" s="120" t="s">
        <v>3618</v>
      </c>
      <c r="S695" s="120" t="s">
        <v>3619</v>
      </c>
      <c r="T695" s="120" t="s">
        <v>3620</v>
      </c>
    </row>
    <row r="696" spans="1:28" x14ac:dyDescent="0.4">
      <c r="A696" s="120" t="s">
        <v>3621</v>
      </c>
      <c r="B696" s="120" t="s">
        <v>852</v>
      </c>
      <c r="C696" s="120">
        <v>144082</v>
      </c>
      <c r="D696" s="120" t="b">
        <v>1</v>
      </c>
      <c r="E696" s="120" t="b">
        <v>0</v>
      </c>
      <c r="F696" s="120" t="b">
        <v>0</v>
      </c>
      <c r="G696" s="120" t="b">
        <v>0</v>
      </c>
      <c r="H696" s="120" t="b">
        <v>0</v>
      </c>
      <c r="I696" s="120" t="b">
        <v>0</v>
      </c>
      <c r="J696" s="120" t="b">
        <v>1</v>
      </c>
      <c r="K696" s="120" t="b">
        <v>0</v>
      </c>
      <c r="L696" s="120" t="b">
        <v>0</v>
      </c>
      <c r="M696" s="120" t="b">
        <v>0</v>
      </c>
    </row>
    <row r="697" spans="1:28" x14ac:dyDescent="0.4">
      <c r="A697" s="120" t="s">
        <v>3622</v>
      </c>
      <c r="B697" s="120" t="s">
        <v>963</v>
      </c>
      <c r="C697" s="120">
        <v>143742</v>
      </c>
      <c r="D697" s="120" t="b">
        <v>0</v>
      </c>
      <c r="E697" s="120" t="b">
        <v>1</v>
      </c>
      <c r="F697" s="120" t="b">
        <v>0</v>
      </c>
      <c r="G697" s="120" t="b">
        <v>0</v>
      </c>
      <c r="H697" s="120" t="b">
        <v>0</v>
      </c>
      <c r="I697" s="120" t="b">
        <v>0</v>
      </c>
      <c r="J697" s="120" t="b">
        <v>0</v>
      </c>
      <c r="K697" s="120" t="b">
        <v>1</v>
      </c>
      <c r="L697" s="120" t="b">
        <v>0</v>
      </c>
      <c r="M697" s="120" t="b">
        <v>1</v>
      </c>
      <c r="N697" s="120" t="s">
        <v>842</v>
      </c>
      <c r="O697" s="120" t="s">
        <v>3044</v>
      </c>
      <c r="P697" s="120" t="s">
        <v>3045</v>
      </c>
    </row>
    <row r="698" spans="1:28" x14ac:dyDescent="0.4">
      <c r="A698" s="120" t="s">
        <v>3623</v>
      </c>
      <c r="B698" s="120" t="s">
        <v>2118</v>
      </c>
      <c r="C698" s="120">
        <v>147049</v>
      </c>
      <c r="D698" s="120" t="b">
        <v>1</v>
      </c>
      <c r="E698" s="120" t="b">
        <v>1</v>
      </c>
      <c r="F698" s="120" t="b">
        <v>0</v>
      </c>
      <c r="G698" s="120" t="b">
        <v>0</v>
      </c>
      <c r="H698" s="120" t="b">
        <v>0</v>
      </c>
      <c r="I698" s="120" t="b">
        <v>0</v>
      </c>
      <c r="J698" s="120" t="b">
        <v>0</v>
      </c>
      <c r="K698" s="120" t="b">
        <v>0</v>
      </c>
      <c r="L698" s="120" t="b">
        <v>0</v>
      </c>
      <c r="M698" s="120" t="b">
        <v>0</v>
      </c>
    </row>
    <row r="699" spans="1:28" x14ac:dyDescent="0.4">
      <c r="A699" s="120" t="s">
        <v>3624</v>
      </c>
      <c r="B699" s="120" t="s">
        <v>963</v>
      </c>
      <c r="C699" s="120">
        <v>143180</v>
      </c>
      <c r="D699" s="120" t="b">
        <v>1</v>
      </c>
      <c r="E699" s="120" t="b">
        <v>0</v>
      </c>
      <c r="F699" s="120" t="b">
        <v>0</v>
      </c>
      <c r="G699" s="120" t="b">
        <v>0</v>
      </c>
      <c r="H699" s="120" t="b">
        <v>0</v>
      </c>
      <c r="I699" s="120" t="b">
        <v>0</v>
      </c>
      <c r="J699" s="120" t="b">
        <v>0</v>
      </c>
      <c r="K699" s="120" t="b">
        <v>0</v>
      </c>
      <c r="L699" s="120" t="b">
        <v>0</v>
      </c>
      <c r="M699" s="120" t="b">
        <v>1</v>
      </c>
    </row>
    <row r="700" spans="1:28" x14ac:dyDescent="0.4">
      <c r="A700" s="120" t="s">
        <v>568</v>
      </c>
      <c r="B700" s="120" t="s">
        <v>852</v>
      </c>
      <c r="C700" s="120">
        <v>143046</v>
      </c>
      <c r="D700" s="120" t="b">
        <v>0</v>
      </c>
      <c r="E700" s="120" t="b">
        <v>1</v>
      </c>
      <c r="F700" s="120" t="b">
        <v>0</v>
      </c>
      <c r="G700" s="120" t="b">
        <v>0</v>
      </c>
      <c r="H700" s="120" t="b">
        <v>0</v>
      </c>
      <c r="I700" s="120" t="b">
        <v>0</v>
      </c>
      <c r="J700" s="120" t="b">
        <v>0</v>
      </c>
      <c r="K700" s="120" t="b">
        <v>1</v>
      </c>
      <c r="L700" s="120" t="b">
        <v>0</v>
      </c>
      <c r="M700" s="120" t="b">
        <v>0</v>
      </c>
      <c r="N700" s="120" t="s">
        <v>842</v>
      </c>
      <c r="O700" s="120" t="s">
        <v>201</v>
      </c>
      <c r="P700" s="120" t="s">
        <v>1223</v>
      </c>
    </row>
    <row r="701" spans="1:28" x14ac:dyDescent="0.4">
      <c r="A701" s="120" t="s">
        <v>515</v>
      </c>
      <c r="B701" s="120" t="s">
        <v>963</v>
      </c>
      <c r="C701" s="120">
        <v>143063</v>
      </c>
      <c r="D701" s="120" t="b">
        <v>0</v>
      </c>
      <c r="E701" s="120" t="b">
        <v>0</v>
      </c>
      <c r="F701" s="120" t="b">
        <v>0</v>
      </c>
      <c r="G701" s="120" t="b">
        <v>1</v>
      </c>
      <c r="H701" s="120" t="b">
        <v>1</v>
      </c>
      <c r="I701" s="120" t="b">
        <v>0</v>
      </c>
      <c r="J701" s="120" t="b">
        <v>0</v>
      </c>
      <c r="K701" s="120" t="b">
        <v>0</v>
      </c>
      <c r="L701" s="120" t="b">
        <v>0</v>
      </c>
      <c r="M701" s="120" t="b">
        <v>1</v>
      </c>
      <c r="N701" s="120" t="s">
        <v>3625</v>
      </c>
      <c r="O701" s="120" t="s">
        <v>176</v>
      </c>
      <c r="P701" s="120" t="s">
        <v>972</v>
      </c>
      <c r="Q701" s="120" t="s">
        <v>3626</v>
      </c>
      <c r="R701" s="120" t="s">
        <v>3627</v>
      </c>
      <c r="S701" s="120" t="s">
        <v>3628</v>
      </c>
      <c r="T701" s="120" t="s">
        <v>3629</v>
      </c>
      <c r="U701" s="120" t="s">
        <v>3630</v>
      </c>
      <c r="V701" s="120" t="s">
        <v>3631</v>
      </c>
      <c r="W701" s="120" t="s">
        <v>3632</v>
      </c>
      <c r="X701" s="120" t="s">
        <v>3633</v>
      </c>
      <c r="Y701" s="120" t="s">
        <v>3634</v>
      </c>
      <c r="Z701" s="120" t="s">
        <v>3635</v>
      </c>
    </row>
    <row r="702" spans="1:28" x14ac:dyDescent="0.4">
      <c r="A702" s="120" t="s">
        <v>3636</v>
      </c>
      <c r="B702" s="120" t="s">
        <v>963</v>
      </c>
      <c r="C702" s="120">
        <v>142628</v>
      </c>
      <c r="D702" s="120" t="b">
        <v>0</v>
      </c>
      <c r="E702" s="120" t="b">
        <v>0</v>
      </c>
      <c r="F702" s="120" t="b">
        <v>1</v>
      </c>
      <c r="G702" s="120" t="b">
        <v>1</v>
      </c>
      <c r="H702" s="120" t="b">
        <v>0</v>
      </c>
      <c r="I702" s="120" t="b">
        <v>0</v>
      </c>
      <c r="J702" s="120" t="b">
        <v>1</v>
      </c>
      <c r="K702" s="120" t="b">
        <v>1</v>
      </c>
      <c r="L702" s="120" t="b">
        <v>0</v>
      </c>
      <c r="M702" s="120" t="b">
        <v>1</v>
      </c>
      <c r="N702" s="120" t="s">
        <v>3637</v>
      </c>
      <c r="O702" s="120" t="s">
        <v>3638</v>
      </c>
      <c r="P702" s="120" t="s">
        <v>3639</v>
      </c>
      <c r="Q702" s="120" t="s">
        <v>3640</v>
      </c>
      <c r="R702" s="120" t="s">
        <v>3641</v>
      </c>
      <c r="S702" s="120" t="s">
        <v>3642</v>
      </c>
      <c r="T702" s="120" t="s">
        <v>3643</v>
      </c>
      <c r="U702" s="120" t="s">
        <v>3644</v>
      </c>
      <c r="V702" s="120" t="s">
        <v>3645</v>
      </c>
      <c r="W702" s="120" t="s">
        <v>3646</v>
      </c>
      <c r="X702" s="120" t="s">
        <v>3647</v>
      </c>
      <c r="Y702" s="120" t="s">
        <v>3648</v>
      </c>
      <c r="Z702" s="120" t="s">
        <v>3649</v>
      </c>
      <c r="AA702" s="120" t="s">
        <v>3650</v>
      </c>
      <c r="AB702" s="120" t="s">
        <v>3651</v>
      </c>
    </row>
    <row r="703" spans="1:28" x14ac:dyDescent="0.4">
      <c r="A703" s="120" t="s">
        <v>3652</v>
      </c>
      <c r="B703" s="120" t="s">
        <v>852</v>
      </c>
      <c r="C703" s="120">
        <v>143256</v>
      </c>
      <c r="D703" s="120" t="b">
        <v>1</v>
      </c>
      <c r="E703" s="120" t="b">
        <v>0</v>
      </c>
      <c r="F703" s="120" t="b">
        <v>0</v>
      </c>
      <c r="G703" s="120" t="b">
        <v>1</v>
      </c>
      <c r="H703" s="120" t="b">
        <v>0</v>
      </c>
      <c r="I703" s="120" t="b">
        <v>0</v>
      </c>
      <c r="J703" s="120" t="b">
        <v>1</v>
      </c>
      <c r="K703" s="120" t="b">
        <v>0</v>
      </c>
      <c r="L703" s="120" t="b">
        <v>0</v>
      </c>
      <c r="M703" s="120" t="b">
        <v>0</v>
      </c>
      <c r="N703" s="120" t="s">
        <v>842</v>
      </c>
      <c r="O703" s="120" t="s">
        <v>3653</v>
      </c>
      <c r="P703" s="120" t="s">
        <v>3654</v>
      </c>
      <c r="Q703" s="120" t="s">
        <v>3655</v>
      </c>
      <c r="R703" s="120" t="s">
        <v>3656</v>
      </c>
      <c r="S703" s="120" t="s">
        <v>3657</v>
      </c>
      <c r="T703" s="120" t="s">
        <v>3658</v>
      </c>
      <c r="U703" s="120" t="s">
        <v>3659</v>
      </c>
      <c r="V703" s="120" t="s">
        <v>3660</v>
      </c>
      <c r="W703" s="120" t="s">
        <v>3334</v>
      </c>
      <c r="X703" s="120" t="s">
        <v>3661</v>
      </c>
      <c r="Y703" s="120" t="s">
        <v>3662</v>
      </c>
      <c r="Z703" s="120" t="s">
        <v>3663</v>
      </c>
      <c r="AA703" s="120" t="s">
        <v>3664</v>
      </c>
      <c r="AB703" s="120" t="s">
        <v>3665</v>
      </c>
    </row>
    <row r="704" spans="1:28" x14ac:dyDescent="0.4">
      <c r="A704" s="120" t="s">
        <v>3666</v>
      </c>
      <c r="B704" s="120" t="s">
        <v>963</v>
      </c>
      <c r="C704" s="120">
        <v>142346</v>
      </c>
      <c r="D704" s="120" t="b">
        <v>1</v>
      </c>
      <c r="E704" s="120" t="b">
        <v>1</v>
      </c>
      <c r="F704" s="120" t="b">
        <v>0</v>
      </c>
      <c r="G704" s="120" t="b">
        <v>0</v>
      </c>
      <c r="H704" s="120" t="b">
        <v>0</v>
      </c>
      <c r="I704" s="120" t="b">
        <v>0</v>
      </c>
      <c r="J704" s="120" t="b">
        <v>0</v>
      </c>
      <c r="K704" s="120" t="b">
        <v>0</v>
      </c>
      <c r="L704" s="120" t="b">
        <v>0</v>
      </c>
      <c r="M704" s="120" t="b">
        <v>1</v>
      </c>
    </row>
    <row r="705" spans="1:34" x14ac:dyDescent="0.4">
      <c r="A705" s="120" t="s">
        <v>3667</v>
      </c>
      <c r="B705" s="120" t="s">
        <v>900</v>
      </c>
      <c r="C705" s="120">
        <v>142286</v>
      </c>
      <c r="D705" s="120" t="b">
        <v>1</v>
      </c>
      <c r="E705" s="120" t="b">
        <v>0</v>
      </c>
      <c r="F705" s="120" t="b">
        <v>0</v>
      </c>
      <c r="G705" s="120" t="b">
        <v>0</v>
      </c>
      <c r="H705" s="120" t="b">
        <v>0</v>
      </c>
      <c r="I705" s="120" t="b">
        <v>0</v>
      </c>
      <c r="J705" s="120" t="b">
        <v>0</v>
      </c>
      <c r="K705" s="120" t="b">
        <v>0</v>
      </c>
      <c r="L705" s="120" t="b">
        <v>0</v>
      </c>
      <c r="M705" s="120" t="b">
        <v>1</v>
      </c>
      <c r="N705" s="120" t="s">
        <v>842</v>
      </c>
      <c r="O705" s="120" t="s">
        <v>3668</v>
      </c>
      <c r="P705" s="120" t="s">
        <v>3669</v>
      </c>
    </row>
    <row r="706" spans="1:34" x14ac:dyDescent="0.4">
      <c r="A706" s="120" t="s">
        <v>316</v>
      </c>
      <c r="B706" s="120" t="s">
        <v>963</v>
      </c>
      <c r="C706" s="120">
        <v>142100</v>
      </c>
      <c r="D706" s="120" t="b">
        <v>0</v>
      </c>
      <c r="E706" s="120" t="b">
        <v>0</v>
      </c>
      <c r="F706" s="120" t="b">
        <v>1</v>
      </c>
      <c r="G706" s="120" t="b">
        <v>0</v>
      </c>
      <c r="H706" s="120" t="b">
        <v>0</v>
      </c>
      <c r="I706" s="120" t="b">
        <v>0</v>
      </c>
      <c r="J706" s="120" t="b">
        <v>0</v>
      </c>
      <c r="K706" s="120" t="b">
        <v>0</v>
      </c>
      <c r="L706" s="120" t="b">
        <v>0</v>
      </c>
      <c r="M706" s="120" t="b">
        <v>0</v>
      </c>
      <c r="N706" s="120" t="s">
        <v>842</v>
      </c>
      <c r="O706" s="120" t="s">
        <v>315</v>
      </c>
      <c r="P706" s="120" t="s">
        <v>3259</v>
      </c>
    </row>
    <row r="707" spans="1:34" x14ac:dyDescent="0.4">
      <c r="A707" s="120" t="s">
        <v>3670</v>
      </c>
      <c r="B707" s="120" t="s">
        <v>928</v>
      </c>
      <c r="C707" s="120">
        <v>141914</v>
      </c>
      <c r="D707" s="120" t="b">
        <v>1</v>
      </c>
      <c r="E707" s="120" t="b">
        <v>1</v>
      </c>
      <c r="F707" s="120" t="b">
        <v>1</v>
      </c>
      <c r="G707" s="120" t="b">
        <v>0</v>
      </c>
      <c r="H707" s="120" t="b">
        <v>0</v>
      </c>
      <c r="I707" s="120" t="b">
        <v>0</v>
      </c>
      <c r="J707" s="120" t="b">
        <v>0</v>
      </c>
      <c r="K707" s="120" t="b">
        <v>0</v>
      </c>
      <c r="L707" s="120" t="b">
        <v>0</v>
      </c>
      <c r="M707" s="120" t="b">
        <v>0</v>
      </c>
    </row>
    <row r="708" spans="1:34" x14ac:dyDescent="0.4">
      <c r="A708" s="120" t="s">
        <v>3671</v>
      </c>
      <c r="B708" s="120" t="s">
        <v>935</v>
      </c>
      <c r="C708" s="120">
        <v>141638</v>
      </c>
      <c r="D708" s="120" t="b">
        <v>0</v>
      </c>
      <c r="E708" s="120" t="b">
        <v>1</v>
      </c>
      <c r="F708" s="120" t="b">
        <v>0</v>
      </c>
      <c r="G708" s="120" t="b">
        <v>0</v>
      </c>
      <c r="H708" s="120" t="b">
        <v>0</v>
      </c>
      <c r="I708" s="120" t="b">
        <v>0</v>
      </c>
      <c r="J708" s="120" t="b">
        <v>0</v>
      </c>
      <c r="K708" s="120" t="b">
        <v>0</v>
      </c>
      <c r="L708" s="120" t="b">
        <v>0</v>
      </c>
      <c r="M708" s="120" t="b">
        <v>1</v>
      </c>
    </row>
    <row r="709" spans="1:34" x14ac:dyDescent="0.4">
      <c r="A709" s="120" t="s">
        <v>3672</v>
      </c>
      <c r="B709" s="120" t="s">
        <v>928</v>
      </c>
      <c r="C709" s="120">
        <v>141483</v>
      </c>
      <c r="D709" s="120" t="b">
        <v>1</v>
      </c>
      <c r="E709" s="120" t="b">
        <v>1</v>
      </c>
      <c r="F709" s="120" t="b">
        <v>0</v>
      </c>
      <c r="G709" s="120" t="b">
        <v>0</v>
      </c>
      <c r="H709" s="120" t="b">
        <v>0</v>
      </c>
      <c r="I709" s="120" t="b">
        <v>0</v>
      </c>
      <c r="J709" s="120" t="b">
        <v>0</v>
      </c>
      <c r="K709" s="120" t="b">
        <v>0</v>
      </c>
      <c r="L709" s="120" t="b">
        <v>0</v>
      </c>
      <c r="M709" s="120" t="b">
        <v>1</v>
      </c>
      <c r="N709" s="120" t="s">
        <v>3673</v>
      </c>
      <c r="O709" s="120" t="s">
        <v>3674</v>
      </c>
      <c r="P709" s="120" t="s">
        <v>3675</v>
      </c>
      <c r="Q709" s="120" t="s">
        <v>3676</v>
      </c>
      <c r="R709" s="120" t="s">
        <v>3677</v>
      </c>
      <c r="S709" s="120" t="s">
        <v>3678</v>
      </c>
      <c r="T709" s="120" t="s">
        <v>3679</v>
      </c>
    </row>
    <row r="710" spans="1:34" x14ac:dyDescent="0.4">
      <c r="A710" s="120" t="s">
        <v>3680</v>
      </c>
      <c r="B710" s="120" t="s">
        <v>963</v>
      </c>
      <c r="C710" s="120">
        <v>141371</v>
      </c>
      <c r="D710" s="120" t="b">
        <v>0</v>
      </c>
      <c r="E710" s="120" t="b">
        <v>0</v>
      </c>
      <c r="F710" s="120" t="b">
        <v>1</v>
      </c>
      <c r="G710" s="120" t="b">
        <v>0</v>
      </c>
      <c r="H710" s="120" t="b">
        <v>0</v>
      </c>
      <c r="I710" s="120" t="b">
        <v>0</v>
      </c>
      <c r="J710" s="120" t="b">
        <v>0</v>
      </c>
      <c r="K710" s="120" t="b">
        <v>0</v>
      </c>
      <c r="L710" s="120" t="b">
        <v>0</v>
      </c>
      <c r="M710" s="120" t="b">
        <v>0</v>
      </c>
    </row>
    <row r="711" spans="1:34" x14ac:dyDescent="0.4">
      <c r="A711" s="120" t="s">
        <v>803</v>
      </c>
      <c r="B711" s="120" t="s">
        <v>935</v>
      </c>
      <c r="C711" s="120">
        <v>140704</v>
      </c>
      <c r="D711" s="120" t="b">
        <v>0</v>
      </c>
      <c r="E711" s="120" t="b">
        <v>1</v>
      </c>
      <c r="F711" s="120" t="b">
        <v>1</v>
      </c>
      <c r="G711" s="120" t="b">
        <v>0</v>
      </c>
      <c r="H711" s="120" t="b">
        <v>0</v>
      </c>
      <c r="I711" s="120" t="b">
        <v>0</v>
      </c>
      <c r="J711" s="120" t="b">
        <v>0</v>
      </c>
      <c r="K711" s="120" t="b">
        <v>0</v>
      </c>
      <c r="L711" s="120" t="b">
        <v>0</v>
      </c>
      <c r="M711" s="120" t="b">
        <v>1</v>
      </c>
      <c r="N711" s="120" t="s">
        <v>842</v>
      </c>
      <c r="O711" s="120" t="s">
        <v>3681</v>
      </c>
      <c r="P711" s="120" t="s">
        <v>3682</v>
      </c>
      <c r="Q711" s="120" t="s">
        <v>3683</v>
      </c>
      <c r="R711" s="120" t="s">
        <v>3684</v>
      </c>
      <c r="S711" s="120" t="s">
        <v>3560</v>
      </c>
      <c r="T711" s="120" t="s">
        <v>3685</v>
      </c>
      <c r="U711" s="120" t="s">
        <v>542</v>
      </c>
      <c r="V711" s="120" t="s">
        <v>3686</v>
      </c>
      <c r="W711" s="120" t="s">
        <v>354</v>
      </c>
      <c r="X711" s="120" t="s">
        <v>1828</v>
      </c>
      <c r="Y711" s="120" t="s">
        <v>394</v>
      </c>
      <c r="Z711" s="120" t="s">
        <v>1708</v>
      </c>
      <c r="AA711" s="120" t="s">
        <v>650</v>
      </c>
      <c r="AB711" s="120" t="s">
        <v>3687</v>
      </c>
      <c r="AC711" s="120" t="s">
        <v>389</v>
      </c>
      <c r="AD711" s="120" t="s">
        <v>3688</v>
      </c>
      <c r="AE711" s="120" t="s">
        <v>2978</v>
      </c>
      <c r="AF711" s="120" t="s">
        <v>3689</v>
      </c>
    </row>
    <row r="712" spans="1:34" x14ac:dyDescent="0.4">
      <c r="A712" s="120" t="s">
        <v>3690</v>
      </c>
      <c r="B712" s="120" t="s">
        <v>1278</v>
      </c>
      <c r="C712" s="120">
        <v>138036</v>
      </c>
      <c r="D712" s="120" t="b">
        <v>1</v>
      </c>
      <c r="E712" s="120" t="b">
        <v>1</v>
      </c>
      <c r="F712" s="120" t="b">
        <v>1</v>
      </c>
      <c r="G712" s="120" t="b">
        <v>1</v>
      </c>
      <c r="H712" s="120" t="b">
        <v>0</v>
      </c>
      <c r="I712" s="120" t="b">
        <v>0</v>
      </c>
      <c r="J712" s="120" t="b">
        <v>0</v>
      </c>
      <c r="K712" s="120" t="b">
        <v>0</v>
      </c>
      <c r="L712" s="120" t="b">
        <v>0</v>
      </c>
      <c r="M712" s="120" t="b">
        <v>1</v>
      </c>
      <c r="N712" s="120" t="s">
        <v>1251</v>
      </c>
      <c r="O712" s="120" t="s">
        <v>3691</v>
      </c>
      <c r="P712" s="120" t="s">
        <v>3692</v>
      </c>
      <c r="Q712" s="120" t="s">
        <v>3693</v>
      </c>
      <c r="R712" s="120" t="s">
        <v>3694</v>
      </c>
    </row>
    <row r="713" spans="1:34" x14ac:dyDescent="0.4">
      <c r="A713" s="120" t="s">
        <v>176</v>
      </c>
      <c r="B713" s="120" t="s">
        <v>963</v>
      </c>
      <c r="C713" s="120">
        <v>137815</v>
      </c>
      <c r="D713" s="120" t="b">
        <v>0</v>
      </c>
      <c r="E713" s="120" t="b">
        <v>1</v>
      </c>
      <c r="F713" s="120" t="b">
        <v>1</v>
      </c>
      <c r="G713" s="120" t="b">
        <v>1</v>
      </c>
      <c r="H713" s="120" t="b">
        <v>0</v>
      </c>
      <c r="I713" s="120" t="b">
        <v>0</v>
      </c>
      <c r="J713" s="120" t="b">
        <v>0</v>
      </c>
      <c r="K713" s="120" t="b">
        <v>0</v>
      </c>
      <c r="L713" s="120" t="b">
        <v>0</v>
      </c>
      <c r="M713" s="120" t="b">
        <v>0</v>
      </c>
      <c r="N713" s="120" t="s">
        <v>2620</v>
      </c>
      <c r="O713" s="120" t="s">
        <v>435</v>
      </c>
      <c r="P713" s="120" t="s">
        <v>1141</v>
      </c>
      <c r="Q713" s="120" t="s">
        <v>393</v>
      </c>
      <c r="R713" s="120" t="s">
        <v>1653</v>
      </c>
      <c r="S713" s="120" t="s">
        <v>2975</v>
      </c>
      <c r="T713" s="120" t="s">
        <v>3695</v>
      </c>
      <c r="U713" s="120" t="s">
        <v>3696</v>
      </c>
      <c r="V713" s="120" t="s">
        <v>3697</v>
      </c>
      <c r="W713" s="120" t="s">
        <v>2465</v>
      </c>
      <c r="X713" s="120" t="s">
        <v>3698</v>
      </c>
      <c r="Y713" s="120" t="s">
        <v>576</v>
      </c>
      <c r="Z713" s="120" t="s">
        <v>3699</v>
      </c>
      <c r="AA713" s="120" t="s">
        <v>178</v>
      </c>
      <c r="AB713" s="120" t="s">
        <v>984</v>
      </c>
      <c r="AC713" s="120" t="s">
        <v>2380</v>
      </c>
      <c r="AD713" s="120" t="s">
        <v>2381</v>
      </c>
      <c r="AE713" s="120" t="s">
        <v>3589</v>
      </c>
      <c r="AF713" s="120" t="s">
        <v>3700</v>
      </c>
      <c r="AG713" s="120" t="s">
        <v>3427</v>
      </c>
      <c r="AH713" s="120" t="s">
        <v>3701</v>
      </c>
    </row>
    <row r="714" spans="1:34" x14ac:dyDescent="0.4">
      <c r="A714" s="120" t="s">
        <v>471</v>
      </c>
      <c r="B714" s="120" t="s">
        <v>935</v>
      </c>
      <c r="C714" s="120">
        <v>137693</v>
      </c>
      <c r="D714" s="120" t="b">
        <v>0</v>
      </c>
      <c r="E714" s="120" t="b">
        <v>1</v>
      </c>
      <c r="F714" s="120" t="b">
        <v>0</v>
      </c>
      <c r="G714" s="120" t="b">
        <v>0</v>
      </c>
      <c r="H714" s="120" t="b">
        <v>0</v>
      </c>
      <c r="I714" s="120" t="b">
        <v>0</v>
      </c>
      <c r="J714" s="120" t="b">
        <v>0</v>
      </c>
      <c r="K714" s="120" t="b">
        <v>0</v>
      </c>
      <c r="L714" s="120" t="b">
        <v>0</v>
      </c>
      <c r="M714" s="120" t="b">
        <v>1</v>
      </c>
      <c r="N714" s="120" t="s">
        <v>3702</v>
      </c>
      <c r="O714" s="120" t="s">
        <v>257</v>
      </c>
      <c r="P714" s="120" t="s">
        <v>1651</v>
      </c>
      <c r="Q714" s="120" t="s">
        <v>3703</v>
      </c>
      <c r="R714" s="120" t="s">
        <v>3704</v>
      </c>
      <c r="S714" s="120" t="s">
        <v>374</v>
      </c>
      <c r="T714" s="120" t="s">
        <v>2065</v>
      </c>
      <c r="U714" s="120" t="s">
        <v>1383</v>
      </c>
      <c r="V714" s="120" t="s">
        <v>2198</v>
      </c>
      <c r="W714" s="120" t="s">
        <v>3705</v>
      </c>
      <c r="X714" s="120" t="s">
        <v>3706</v>
      </c>
      <c r="Y714" s="120" t="s">
        <v>3707</v>
      </c>
      <c r="Z714" s="120" t="s">
        <v>3708</v>
      </c>
      <c r="AA714" s="120" t="s">
        <v>3709</v>
      </c>
      <c r="AB714" s="120" t="s">
        <v>3710</v>
      </c>
    </row>
    <row r="715" spans="1:34" x14ac:dyDescent="0.4">
      <c r="A715" s="120" t="s">
        <v>3711</v>
      </c>
      <c r="B715" s="120" t="s">
        <v>928</v>
      </c>
      <c r="C715" s="120">
        <v>136982</v>
      </c>
      <c r="D715" s="120" t="b">
        <v>0</v>
      </c>
      <c r="E715" s="120" t="b">
        <v>0</v>
      </c>
      <c r="F715" s="120" t="b">
        <v>1</v>
      </c>
      <c r="G715" s="120" t="b">
        <v>1</v>
      </c>
      <c r="H715" s="120" t="b">
        <v>0</v>
      </c>
      <c r="I715" s="120" t="b">
        <v>0</v>
      </c>
      <c r="J715" s="120" t="b">
        <v>1</v>
      </c>
      <c r="K715" s="120" t="b">
        <v>0</v>
      </c>
      <c r="L715" s="120" t="b">
        <v>0</v>
      </c>
      <c r="M715" s="120" t="b">
        <v>1</v>
      </c>
    </row>
    <row r="716" spans="1:34" x14ac:dyDescent="0.4">
      <c r="A716" s="120" t="s">
        <v>3712</v>
      </c>
      <c r="B716" s="120" t="s">
        <v>963</v>
      </c>
      <c r="C716" s="120">
        <v>137110</v>
      </c>
      <c r="D716" s="120" t="b">
        <v>0</v>
      </c>
      <c r="E716" s="120" t="b">
        <v>0</v>
      </c>
      <c r="F716" s="120" t="b">
        <v>1</v>
      </c>
      <c r="G716" s="120" t="b">
        <v>0</v>
      </c>
      <c r="H716" s="120" t="b">
        <v>0</v>
      </c>
      <c r="I716" s="120" t="b">
        <v>0</v>
      </c>
      <c r="J716" s="120" t="b">
        <v>0</v>
      </c>
      <c r="K716" s="120" t="b">
        <v>0</v>
      </c>
      <c r="L716" s="120" t="b">
        <v>0</v>
      </c>
      <c r="M716" s="120" t="b">
        <v>0</v>
      </c>
    </row>
    <row r="717" spans="1:34" x14ac:dyDescent="0.4">
      <c r="A717" s="120" t="s">
        <v>3713</v>
      </c>
      <c r="B717" s="120" t="s">
        <v>963</v>
      </c>
      <c r="C717" s="120">
        <v>136700</v>
      </c>
      <c r="D717" s="120" t="b">
        <v>1</v>
      </c>
      <c r="E717" s="120" t="b">
        <v>0</v>
      </c>
      <c r="F717" s="120" t="b">
        <v>1</v>
      </c>
      <c r="G717" s="120" t="b">
        <v>0</v>
      </c>
      <c r="H717" s="120" t="b">
        <v>0</v>
      </c>
      <c r="I717" s="120" t="b">
        <v>0</v>
      </c>
      <c r="J717" s="120" t="b">
        <v>0</v>
      </c>
      <c r="K717" s="120" t="b">
        <v>0</v>
      </c>
      <c r="L717" s="120" t="b">
        <v>0</v>
      </c>
      <c r="M717" s="120" t="b">
        <v>1</v>
      </c>
    </row>
    <row r="718" spans="1:34" x14ac:dyDescent="0.4">
      <c r="A718" s="120" t="s">
        <v>3714</v>
      </c>
      <c r="B718" s="120" t="s">
        <v>928</v>
      </c>
      <c r="C718" s="120">
        <v>136510</v>
      </c>
      <c r="D718" s="120" t="b">
        <v>0</v>
      </c>
      <c r="E718" s="120" t="b">
        <v>0</v>
      </c>
      <c r="F718" s="120" t="b">
        <v>0</v>
      </c>
      <c r="G718" s="120" t="b">
        <v>0</v>
      </c>
      <c r="H718" s="120" t="b">
        <v>0</v>
      </c>
      <c r="I718" s="120" t="b">
        <v>0</v>
      </c>
      <c r="J718" s="120" t="b">
        <v>0</v>
      </c>
      <c r="K718" s="120" t="b">
        <v>0</v>
      </c>
      <c r="L718" s="120" t="b">
        <v>0</v>
      </c>
      <c r="M718" s="120" t="b">
        <v>0</v>
      </c>
    </row>
    <row r="719" spans="1:34" x14ac:dyDescent="0.4">
      <c r="A719" s="120" t="s">
        <v>431</v>
      </c>
      <c r="B719" s="120" t="s">
        <v>1334</v>
      </c>
      <c r="C719" s="120">
        <v>135557</v>
      </c>
      <c r="D719" s="120" t="b">
        <v>0</v>
      </c>
      <c r="E719" s="120" t="b">
        <v>0</v>
      </c>
      <c r="F719" s="120" t="b">
        <v>1</v>
      </c>
      <c r="G719" s="120" t="b">
        <v>0</v>
      </c>
      <c r="H719" s="120" t="b">
        <v>0</v>
      </c>
      <c r="I719" s="120" t="b">
        <v>0</v>
      </c>
      <c r="J719" s="120" t="b">
        <v>0</v>
      </c>
      <c r="K719" s="120" t="b">
        <v>0</v>
      </c>
      <c r="L719" s="120" t="b">
        <v>0</v>
      </c>
      <c r="M719" s="120" t="b">
        <v>0</v>
      </c>
    </row>
    <row r="720" spans="1:34" x14ac:dyDescent="0.4">
      <c r="A720" s="120" t="s">
        <v>3715</v>
      </c>
      <c r="B720" s="120" t="s">
        <v>963</v>
      </c>
      <c r="C720" s="120">
        <v>135520</v>
      </c>
      <c r="D720" s="120" t="b">
        <v>1</v>
      </c>
      <c r="E720" s="120" t="b">
        <v>1</v>
      </c>
      <c r="F720" s="120" t="b">
        <v>1</v>
      </c>
      <c r="G720" s="120" t="b">
        <v>0</v>
      </c>
      <c r="H720" s="120" t="b">
        <v>0</v>
      </c>
      <c r="I720" s="120" t="b">
        <v>0</v>
      </c>
      <c r="J720" s="120" t="b">
        <v>1</v>
      </c>
      <c r="K720" s="120" t="b">
        <v>0</v>
      </c>
      <c r="L720" s="120" t="b">
        <v>0</v>
      </c>
      <c r="M720" s="120" t="b">
        <v>1</v>
      </c>
    </row>
    <row r="721" spans="1:34" x14ac:dyDescent="0.4">
      <c r="A721" s="120" t="s">
        <v>3716</v>
      </c>
      <c r="B721" s="120" t="s">
        <v>852</v>
      </c>
      <c r="C721" s="120">
        <v>135429</v>
      </c>
      <c r="D721" s="120" t="b">
        <v>1</v>
      </c>
      <c r="E721" s="120" t="b">
        <v>1</v>
      </c>
      <c r="F721" s="120" t="b">
        <v>1</v>
      </c>
      <c r="G721" s="120" t="b">
        <v>0</v>
      </c>
      <c r="H721" s="120" t="b">
        <v>0</v>
      </c>
      <c r="I721" s="120" t="b">
        <v>0</v>
      </c>
      <c r="J721" s="120" t="b">
        <v>0</v>
      </c>
      <c r="K721" s="120" t="b">
        <v>0</v>
      </c>
      <c r="L721" s="120" t="b">
        <v>0</v>
      </c>
      <c r="M721" s="120" t="b">
        <v>1</v>
      </c>
      <c r="N721" s="120" t="s">
        <v>3717</v>
      </c>
      <c r="O721" s="120" t="s">
        <v>3718</v>
      </c>
      <c r="P721" s="120" t="s">
        <v>3719</v>
      </c>
    </row>
    <row r="722" spans="1:34" x14ac:dyDescent="0.4">
      <c r="A722" s="120" t="s">
        <v>364</v>
      </c>
      <c r="B722" s="120" t="s">
        <v>935</v>
      </c>
      <c r="C722" s="120">
        <v>140757</v>
      </c>
      <c r="D722" s="120" t="b">
        <v>1</v>
      </c>
      <c r="E722" s="120" t="b">
        <v>0</v>
      </c>
      <c r="F722" s="120" t="b">
        <v>0</v>
      </c>
      <c r="G722" s="120" t="b">
        <v>0</v>
      </c>
      <c r="H722" s="120" t="b">
        <v>0</v>
      </c>
      <c r="I722" s="120" t="b">
        <v>0</v>
      </c>
      <c r="J722" s="120" t="b">
        <v>0</v>
      </c>
      <c r="K722" s="120" t="b">
        <v>0</v>
      </c>
      <c r="L722" s="120" t="b">
        <v>0</v>
      </c>
      <c r="M722" s="120" t="b">
        <v>0</v>
      </c>
      <c r="N722" s="120" t="s">
        <v>3720</v>
      </c>
      <c r="O722" s="120" t="s">
        <v>286</v>
      </c>
      <c r="P722" s="120" t="s">
        <v>3721</v>
      </c>
    </row>
    <row r="723" spans="1:34" x14ac:dyDescent="0.4">
      <c r="A723" s="120" t="s">
        <v>569</v>
      </c>
      <c r="B723" s="120" t="s">
        <v>1278</v>
      </c>
      <c r="C723" s="120">
        <v>140581</v>
      </c>
      <c r="D723" s="120" t="b">
        <v>0</v>
      </c>
      <c r="E723" s="120" t="b">
        <v>0</v>
      </c>
      <c r="F723" s="120" t="b">
        <v>0</v>
      </c>
      <c r="G723" s="120" t="b">
        <v>0</v>
      </c>
      <c r="H723" s="120" t="b">
        <v>0</v>
      </c>
      <c r="I723" s="120" t="b">
        <v>0</v>
      </c>
      <c r="J723" s="120" t="b">
        <v>0</v>
      </c>
      <c r="K723" s="120" t="b">
        <v>1</v>
      </c>
      <c r="L723" s="120" t="b">
        <v>0</v>
      </c>
      <c r="M723" s="120" t="b">
        <v>1</v>
      </c>
      <c r="N723" s="120" t="s">
        <v>842</v>
      </c>
      <c r="O723" s="120" t="s">
        <v>553</v>
      </c>
      <c r="P723" s="120" t="s">
        <v>3442</v>
      </c>
      <c r="Q723" s="120" t="s">
        <v>604</v>
      </c>
      <c r="R723" s="120" t="s">
        <v>3443</v>
      </c>
      <c r="S723" s="120" t="s">
        <v>558</v>
      </c>
      <c r="T723" s="120" t="s">
        <v>3445</v>
      </c>
      <c r="U723" s="120" t="s">
        <v>552</v>
      </c>
      <c r="V723" s="120" t="s">
        <v>3475</v>
      </c>
    </row>
    <row r="724" spans="1:34" x14ac:dyDescent="0.4">
      <c r="A724" s="120" t="s">
        <v>522</v>
      </c>
      <c r="B724" s="120" t="s">
        <v>935</v>
      </c>
      <c r="C724" s="120">
        <v>140078</v>
      </c>
      <c r="D724" s="120" t="b">
        <v>0</v>
      </c>
      <c r="E724" s="120" t="b">
        <v>1</v>
      </c>
      <c r="F724" s="120" t="b">
        <v>0</v>
      </c>
      <c r="G724" s="120" t="b">
        <v>0</v>
      </c>
      <c r="H724" s="120" t="b">
        <v>0</v>
      </c>
      <c r="I724" s="120" t="b">
        <v>0</v>
      </c>
      <c r="J724" s="120" t="b">
        <v>0</v>
      </c>
      <c r="K724" s="120" t="b">
        <v>0</v>
      </c>
      <c r="L724" s="120" t="b">
        <v>0</v>
      </c>
      <c r="M724" s="120" t="b">
        <v>1</v>
      </c>
      <c r="N724" s="120" t="s">
        <v>842</v>
      </c>
      <c r="O724" s="120" t="s">
        <v>570</v>
      </c>
      <c r="P724" s="120" t="s">
        <v>3234</v>
      </c>
      <c r="Q724" s="120" t="s">
        <v>521</v>
      </c>
      <c r="R724" s="120" t="s">
        <v>2441</v>
      </c>
      <c r="S724" s="120" t="s">
        <v>2771</v>
      </c>
      <c r="T724" s="120" t="s">
        <v>2772</v>
      </c>
      <c r="U724" s="120" t="s">
        <v>3722</v>
      </c>
      <c r="V724" s="120" t="s">
        <v>3723</v>
      </c>
    </row>
    <row r="725" spans="1:34" x14ac:dyDescent="0.4">
      <c r="A725" s="120" t="s">
        <v>571</v>
      </c>
      <c r="B725" s="120" t="s">
        <v>928</v>
      </c>
      <c r="C725" s="120">
        <v>140224</v>
      </c>
      <c r="D725" s="120" t="b">
        <v>1</v>
      </c>
      <c r="E725" s="120" t="b">
        <v>1</v>
      </c>
      <c r="F725" s="120" t="b">
        <v>0</v>
      </c>
      <c r="G725" s="120" t="b">
        <v>0</v>
      </c>
      <c r="H725" s="120" t="b">
        <v>0</v>
      </c>
      <c r="I725" s="120" t="b">
        <v>0</v>
      </c>
      <c r="J725" s="120" t="b">
        <v>0</v>
      </c>
      <c r="K725" s="120" t="b">
        <v>1</v>
      </c>
      <c r="L725" s="120" t="b">
        <v>0</v>
      </c>
      <c r="M725" s="120" t="b">
        <v>0</v>
      </c>
      <c r="N725" s="120" t="s">
        <v>3724</v>
      </c>
      <c r="O725" s="120" t="s">
        <v>190</v>
      </c>
      <c r="P725" s="120" t="s">
        <v>1090</v>
      </c>
    </row>
    <row r="726" spans="1:34" x14ac:dyDescent="0.4">
      <c r="A726" s="120" t="s">
        <v>3725</v>
      </c>
      <c r="B726" s="120" t="s">
        <v>935</v>
      </c>
      <c r="C726" s="120">
        <v>140067</v>
      </c>
      <c r="D726" s="120" t="b">
        <v>0</v>
      </c>
      <c r="E726" s="120" t="b">
        <v>1</v>
      </c>
      <c r="F726" s="120" t="b">
        <v>0</v>
      </c>
      <c r="G726" s="120" t="b">
        <v>0</v>
      </c>
      <c r="H726" s="120" t="b">
        <v>0</v>
      </c>
      <c r="I726" s="120" t="b">
        <v>0</v>
      </c>
      <c r="J726" s="120" t="b">
        <v>0</v>
      </c>
      <c r="K726" s="120" t="b">
        <v>0</v>
      </c>
      <c r="L726" s="120" t="b">
        <v>0</v>
      </c>
      <c r="M726" s="120" t="b">
        <v>1</v>
      </c>
      <c r="N726" s="120" t="s">
        <v>3726</v>
      </c>
      <c r="O726" s="120" t="s">
        <v>3727</v>
      </c>
      <c r="P726" s="120" t="s">
        <v>3728</v>
      </c>
    </row>
    <row r="727" spans="1:34" x14ac:dyDescent="0.4">
      <c r="A727" s="120" t="s">
        <v>3729</v>
      </c>
      <c r="B727" s="120" t="s">
        <v>928</v>
      </c>
      <c r="C727" s="120">
        <v>141814</v>
      </c>
      <c r="D727" s="120" t="b">
        <v>1</v>
      </c>
      <c r="E727" s="120" t="b">
        <v>0</v>
      </c>
      <c r="F727" s="120" t="b">
        <v>0</v>
      </c>
      <c r="G727" s="120" t="b">
        <v>0</v>
      </c>
      <c r="H727" s="120" t="b">
        <v>0</v>
      </c>
      <c r="I727" s="120" t="b">
        <v>0</v>
      </c>
      <c r="J727" s="120" t="b">
        <v>0</v>
      </c>
      <c r="K727" s="120" t="b">
        <v>1</v>
      </c>
      <c r="L727" s="120" t="b">
        <v>0</v>
      </c>
      <c r="M727" s="120" t="b">
        <v>1</v>
      </c>
    </row>
    <row r="728" spans="1:34" x14ac:dyDescent="0.4">
      <c r="A728" s="120" t="s">
        <v>3730</v>
      </c>
      <c r="B728" s="120" t="s">
        <v>928</v>
      </c>
      <c r="C728" s="120">
        <v>139851</v>
      </c>
      <c r="D728" s="120" t="b">
        <v>0</v>
      </c>
      <c r="E728" s="120" t="b">
        <v>0</v>
      </c>
      <c r="F728" s="120" t="b">
        <v>0</v>
      </c>
      <c r="G728" s="120" t="b">
        <v>0</v>
      </c>
      <c r="H728" s="120" t="b">
        <v>0</v>
      </c>
      <c r="I728" s="120" t="b">
        <v>0</v>
      </c>
      <c r="J728" s="120" t="b">
        <v>0</v>
      </c>
      <c r="K728" s="120" t="b">
        <v>0</v>
      </c>
      <c r="L728" s="120" t="b">
        <v>0</v>
      </c>
      <c r="M728" s="120" t="b">
        <v>0</v>
      </c>
    </row>
    <row r="729" spans="1:34" x14ac:dyDescent="0.4">
      <c r="A729" s="120" t="s">
        <v>570</v>
      </c>
      <c r="B729" s="120" t="s">
        <v>852</v>
      </c>
      <c r="C729" s="120">
        <v>139493</v>
      </c>
      <c r="D729" s="120" t="b">
        <v>0</v>
      </c>
      <c r="E729" s="120" t="b">
        <v>0</v>
      </c>
      <c r="F729" s="120" t="b">
        <v>0</v>
      </c>
      <c r="G729" s="120" t="b">
        <v>0</v>
      </c>
      <c r="H729" s="120" t="b">
        <v>0</v>
      </c>
      <c r="I729" s="120" t="b">
        <v>0</v>
      </c>
      <c r="J729" s="120" t="b">
        <v>0</v>
      </c>
      <c r="K729" s="120" t="b">
        <v>0</v>
      </c>
      <c r="L729" s="120" t="b">
        <v>0</v>
      </c>
      <c r="M729" s="120" t="b">
        <v>1</v>
      </c>
      <c r="N729" s="120" t="s">
        <v>842</v>
      </c>
      <c r="O729" s="120" t="s">
        <v>522</v>
      </c>
      <c r="P729" s="120" t="s">
        <v>2578</v>
      </c>
      <c r="Q729" s="120" t="s">
        <v>1369</v>
      </c>
      <c r="R729" s="120" t="s">
        <v>1370</v>
      </c>
      <c r="S729" s="120" t="s">
        <v>715</v>
      </c>
      <c r="T729" s="120" t="s">
        <v>3731</v>
      </c>
      <c r="U729" s="120" t="s">
        <v>3732</v>
      </c>
      <c r="V729" s="120" t="s">
        <v>3733</v>
      </c>
      <c r="W729" s="120" t="s">
        <v>747</v>
      </c>
      <c r="X729" s="120" t="s">
        <v>3243</v>
      </c>
      <c r="Y729" s="120" t="s">
        <v>637</v>
      </c>
      <c r="Z729" s="120" t="s">
        <v>3233</v>
      </c>
      <c r="AA729" s="120" t="s">
        <v>3239</v>
      </c>
      <c r="AB729" s="120" t="s">
        <v>3240</v>
      </c>
      <c r="AC729" s="120" t="s">
        <v>805</v>
      </c>
      <c r="AD729" s="120" t="s">
        <v>3584</v>
      </c>
      <c r="AE729" s="120" t="s">
        <v>3734</v>
      </c>
      <c r="AF729" s="120" t="s">
        <v>3735</v>
      </c>
      <c r="AG729" s="120" t="s">
        <v>3736</v>
      </c>
      <c r="AH729" s="120" t="s">
        <v>3737</v>
      </c>
    </row>
    <row r="730" spans="1:34" x14ac:dyDescent="0.4">
      <c r="A730" s="120" t="s">
        <v>3738</v>
      </c>
      <c r="B730" s="120" t="s">
        <v>1446</v>
      </c>
      <c r="C730" s="120">
        <v>139019</v>
      </c>
      <c r="D730" s="120" t="b">
        <v>0</v>
      </c>
      <c r="E730" s="120" t="b">
        <v>0</v>
      </c>
      <c r="F730" s="120" t="b">
        <v>1</v>
      </c>
      <c r="G730" s="120" t="b">
        <v>0</v>
      </c>
      <c r="H730" s="120" t="b">
        <v>0</v>
      </c>
      <c r="I730" s="120" t="b">
        <v>0</v>
      </c>
      <c r="J730" s="120" t="b">
        <v>0</v>
      </c>
      <c r="K730" s="120" t="b">
        <v>0</v>
      </c>
      <c r="L730" s="120" t="b">
        <v>0</v>
      </c>
      <c r="M730" s="120" t="b">
        <v>0</v>
      </c>
    </row>
    <row r="731" spans="1:34" x14ac:dyDescent="0.4">
      <c r="A731" s="120" t="s">
        <v>3739</v>
      </c>
      <c r="B731" s="120" t="s">
        <v>928</v>
      </c>
      <c r="C731" s="120">
        <v>138711</v>
      </c>
      <c r="D731" s="120" t="b">
        <v>1</v>
      </c>
      <c r="E731" s="120" t="b">
        <v>1</v>
      </c>
      <c r="F731" s="120" t="b">
        <v>0</v>
      </c>
      <c r="G731" s="120" t="b">
        <v>0</v>
      </c>
      <c r="H731" s="120" t="b">
        <v>1</v>
      </c>
      <c r="I731" s="120" t="b">
        <v>0</v>
      </c>
      <c r="J731" s="120" t="b">
        <v>0</v>
      </c>
      <c r="K731" s="120" t="b">
        <v>1</v>
      </c>
      <c r="L731" s="120" t="b">
        <v>0</v>
      </c>
      <c r="M731" s="120" t="b">
        <v>0</v>
      </c>
      <c r="N731" s="120" t="s">
        <v>3740</v>
      </c>
      <c r="O731" s="120" t="s">
        <v>3741</v>
      </c>
      <c r="P731" s="120" t="s">
        <v>3742</v>
      </c>
    </row>
    <row r="732" spans="1:34" x14ac:dyDescent="0.4">
      <c r="A732" s="120" t="s">
        <v>3743</v>
      </c>
      <c r="B732" s="120" t="s">
        <v>935</v>
      </c>
      <c r="C732" s="120">
        <v>135557</v>
      </c>
      <c r="D732" s="120" t="b">
        <v>0</v>
      </c>
      <c r="E732" s="120" t="b">
        <v>1</v>
      </c>
      <c r="F732" s="120" t="b">
        <v>1</v>
      </c>
      <c r="G732" s="120" t="b">
        <v>0</v>
      </c>
      <c r="H732" s="120" t="b">
        <v>0</v>
      </c>
      <c r="I732" s="120" t="b">
        <v>0</v>
      </c>
      <c r="J732" s="120" t="b">
        <v>0</v>
      </c>
      <c r="K732" s="120" t="b">
        <v>0</v>
      </c>
      <c r="L732" s="120" t="b">
        <v>0</v>
      </c>
      <c r="M732" s="120" t="b">
        <v>1</v>
      </c>
    </row>
    <row r="733" spans="1:34" x14ac:dyDescent="0.4">
      <c r="A733" s="120" t="s">
        <v>3582</v>
      </c>
      <c r="B733" s="120" t="s">
        <v>935</v>
      </c>
      <c r="C733" s="120">
        <v>135827</v>
      </c>
      <c r="D733" s="120" t="b">
        <v>0</v>
      </c>
      <c r="E733" s="120" t="b">
        <v>0</v>
      </c>
      <c r="F733" s="120" t="b">
        <v>0</v>
      </c>
      <c r="G733" s="120" t="b">
        <v>1</v>
      </c>
      <c r="H733" s="120" t="b">
        <v>0</v>
      </c>
      <c r="I733" s="120" t="b">
        <v>0</v>
      </c>
      <c r="J733" s="120" t="b">
        <v>0</v>
      </c>
      <c r="K733" s="120" t="b">
        <v>0</v>
      </c>
      <c r="L733" s="120" t="b">
        <v>0</v>
      </c>
      <c r="M733" s="120" t="b">
        <v>1</v>
      </c>
    </row>
    <row r="734" spans="1:34" x14ac:dyDescent="0.4">
      <c r="A734" s="120" t="s">
        <v>3744</v>
      </c>
      <c r="B734" s="120" t="s">
        <v>1446</v>
      </c>
      <c r="C734" s="120">
        <v>135361</v>
      </c>
      <c r="D734" s="120" t="b">
        <v>0</v>
      </c>
      <c r="E734" s="120" t="b">
        <v>0</v>
      </c>
      <c r="F734" s="120" t="b">
        <v>0</v>
      </c>
      <c r="G734" s="120" t="b">
        <v>0</v>
      </c>
      <c r="H734" s="120" t="b">
        <v>0</v>
      </c>
      <c r="I734" s="120" t="b">
        <v>0</v>
      </c>
      <c r="J734" s="120" t="b">
        <v>0</v>
      </c>
      <c r="K734" s="120" t="b">
        <v>0</v>
      </c>
      <c r="L734" s="120" t="b">
        <v>0</v>
      </c>
      <c r="M734" s="120" t="b">
        <v>0</v>
      </c>
    </row>
    <row r="735" spans="1:34" x14ac:dyDescent="0.4">
      <c r="A735" s="120" t="s">
        <v>3745</v>
      </c>
      <c r="B735" s="120" t="s">
        <v>2118</v>
      </c>
      <c r="C735" s="120">
        <v>135530</v>
      </c>
      <c r="D735" s="120" t="b">
        <v>0</v>
      </c>
      <c r="E735" s="120" t="b">
        <v>0</v>
      </c>
      <c r="F735" s="120" t="b">
        <v>0</v>
      </c>
      <c r="G735" s="120" t="b">
        <v>0</v>
      </c>
      <c r="H735" s="120" t="b">
        <v>0</v>
      </c>
      <c r="I735" s="120" t="b">
        <v>0</v>
      </c>
      <c r="J735" s="120" t="b">
        <v>0</v>
      </c>
      <c r="K735" s="120" t="b">
        <v>0</v>
      </c>
      <c r="L735" s="120" t="b">
        <v>0</v>
      </c>
      <c r="M735" s="120" t="b">
        <v>0</v>
      </c>
      <c r="N735" s="120" t="s">
        <v>842</v>
      </c>
      <c r="O735" s="120" t="s">
        <v>3746</v>
      </c>
      <c r="P735" s="120" t="s">
        <v>3747</v>
      </c>
      <c r="Q735" s="120" t="s">
        <v>3748</v>
      </c>
      <c r="R735" s="120" t="s">
        <v>3749</v>
      </c>
      <c r="S735" s="120" t="s">
        <v>3750</v>
      </c>
      <c r="T735" s="120" t="s">
        <v>3751</v>
      </c>
      <c r="U735" s="120" t="s">
        <v>3752</v>
      </c>
      <c r="V735" s="120" t="s">
        <v>3753</v>
      </c>
      <c r="W735" s="120" t="s">
        <v>3754</v>
      </c>
      <c r="X735" s="120" t="s">
        <v>3755</v>
      </c>
      <c r="Y735" s="120" t="s">
        <v>3756</v>
      </c>
      <c r="Z735" s="120" t="s">
        <v>3757</v>
      </c>
      <c r="AA735" s="120" t="s">
        <v>3758</v>
      </c>
      <c r="AB735" s="120" t="s">
        <v>3759</v>
      </c>
      <c r="AC735" s="120" t="s">
        <v>3760</v>
      </c>
      <c r="AD735" s="120" t="s">
        <v>3761</v>
      </c>
      <c r="AE735" s="120" t="s">
        <v>3762</v>
      </c>
      <c r="AF735" s="120" t="s">
        <v>3763</v>
      </c>
      <c r="AG735" s="120" t="s">
        <v>3764</v>
      </c>
      <c r="AH735" s="120" t="s">
        <v>3765</v>
      </c>
    </row>
    <row r="736" spans="1:34" x14ac:dyDescent="0.4">
      <c r="A736" s="120" t="s">
        <v>572</v>
      </c>
      <c r="B736" s="120" t="s">
        <v>852</v>
      </c>
      <c r="C736" s="120">
        <v>134308</v>
      </c>
      <c r="D736" s="120" t="b">
        <v>0</v>
      </c>
      <c r="E736" s="120" t="b">
        <v>0</v>
      </c>
      <c r="F736" s="120" t="b">
        <v>0</v>
      </c>
      <c r="G736" s="120" t="b">
        <v>0</v>
      </c>
      <c r="H736" s="120" t="b">
        <v>0</v>
      </c>
      <c r="I736" s="120" t="b">
        <v>0</v>
      </c>
      <c r="J736" s="120" t="b">
        <v>0</v>
      </c>
      <c r="K736" s="120" t="b">
        <v>0</v>
      </c>
      <c r="L736" s="120" t="b">
        <v>0</v>
      </c>
      <c r="M736" s="120" t="b">
        <v>0</v>
      </c>
      <c r="N736" s="120" t="s">
        <v>842</v>
      </c>
      <c r="O736" s="120" t="s">
        <v>573</v>
      </c>
      <c r="P736" s="120" t="s">
        <v>3766</v>
      </c>
    </row>
    <row r="737" spans="1:34" x14ac:dyDescent="0.4">
      <c r="A737" s="120" t="s">
        <v>3767</v>
      </c>
      <c r="B737" s="120" t="s">
        <v>928</v>
      </c>
      <c r="C737" s="120">
        <v>134276</v>
      </c>
      <c r="D737" s="120" t="b">
        <v>1</v>
      </c>
      <c r="E737" s="120" t="b">
        <v>1</v>
      </c>
      <c r="F737" s="120" t="b">
        <v>0</v>
      </c>
      <c r="G737" s="120" t="b">
        <v>0</v>
      </c>
      <c r="H737" s="120" t="b">
        <v>0</v>
      </c>
      <c r="I737" s="120" t="b">
        <v>0</v>
      </c>
      <c r="J737" s="120" t="b">
        <v>0</v>
      </c>
      <c r="K737" s="120" t="b">
        <v>0</v>
      </c>
      <c r="L737" s="120" t="b">
        <v>0</v>
      </c>
      <c r="M737" s="120" t="b">
        <v>1</v>
      </c>
    </row>
    <row r="738" spans="1:34" x14ac:dyDescent="0.4">
      <c r="A738" s="120" t="s">
        <v>3768</v>
      </c>
      <c r="B738" s="120" t="s">
        <v>928</v>
      </c>
      <c r="C738" s="120">
        <v>133672</v>
      </c>
      <c r="D738" s="120" t="b">
        <v>1</v>
      </c>
      <c r="E738" s="120" t="b">
        <v>1</v>
      </c>
      <c r="F738" s="120" t="b">
        <v>0</v>
      </c>
      <c r="G738" s="120" t="b">
        <v>0</v>
      </c>
      <c r="H738" s="120" t="b">
        <v>0</v>
      </c>
      <c r="I738" s="120" t="b">
        <v>0</v>
      </c>
      <c r="J738" s="120" t="b">
        <v>0</v>
      </c>
      <c r="K738" s="120" t="b">
        <v>0</v>
      </c>
      <c r="L738" s="120" t="b">
        <v>0</v>
      </c>
      <c r="M738" s="120" t="b">
        <v>0</v>
      </c>
      <c r="N738" s="120" t="s">
        <v>842</v>
      </c>
      <c r="O738" s="120" t="s">
        <v>3769</v>
      </c>
      <c r="P738" s="120" t="s">
        <v>3770</v>
      </c>
    </row>
    <row r="739" spans="1:34" x14ac:dyDescent="0.4">
      <c r="A739" s="120" t="s">
        <v>3771</v>
      </c>
      <c r="B739" s="120" t="s">
        <v>2118</v>
      </c>
      <c r="C739" s="120">
        <v>133392</v>
      </c>
      <c r="D739" s="120" t="b">
        <v>0</v>
      </c>
      <c r="E739" s="120" t="b">
        <v>0</v>
      </c>
      <c r="F739" s="120" t="b">
        <v>1</v>
      </c>
      <c r="G739" s="120" t="b">
        <v>0</v>
      </c>
      <c r="H739" s="120" t="b">
        <v>0</v>
      </c>
      <c r="I739" s="120" t="b">
        <v>0</v>
      </c>
      <c r="J739" s="120" t="b">
        <v>0</v>
      </c>
      <c r="K739" s="120" t="b">
        <v>0</v>
      </c>
      <c r="L739" s="120" t="b">
        <v>0</v>
      </c>
      <c r="M739" s="120" t="b">
        <v>0</v>
      </c>
      <c r="N739" s="120" t="s">
        <v>842</v>
      </c>
      <c r="O739" s="120" t="s">
        <v>3772</v>
      </c>
      <c r="P739" s="120" t="s">
        <v>3773</v>
      </c>
    </row>
    <row r="740" spans="1:34" x14ac:dyDescent="0.4">
      <c r="A740" s="120" t="s">
        <v>3774</v>
      </c>
      <c r="B740" s="120" t="s">
        <v>928</v>
      </c>
      <c r="C740" s="120">
        <v>132394</v>
      </c>
      <c r="D740" s="120" t="b">
        <v>0</v>
      </c>
      <c r="E740" s="120" t="b">
        <v>1</v>
      </c>
      <c r="F740" s="120" t="b">
        <v>1</v>
      </c>
      <c r="G740" s="120" t="b">
        <v>0</v>
      </c>
      <c r="H740" s="120" t="b">
        <v>0</v>
      </c>
      <c r="I740" s="120" t="b">
        <v>0</v>
      </c>
      <c r="J740" s="120" t="b">
        <v>0</v>
      </c>
      <c r="K740" s="120" t="b">
        <v>0</v>
      </c>
      <c r="L740" s="120" t="b">
        <v>0</v>
      </c>
      <c r="M740" s="120" t="b">
        <v>1</v>
      </c>
    </row>
    <row r="741" spans="1:34" x14ac:dyDescent="0.4">
      <c r="A741" s="120" t="s">
        <v>3775</v>
      </c>
      <c r="B741" s="120" t="s">
        <v>852</v>
      </c>
      <c r="C741" s="120">
        <v>132276</v>
      </c>
      <c r="D741" s="120" t="b">
        <v>0</v>
      </c>
      <c r="E741" s="120" t="b">
        <v>0</v>
      </c>
      <c r="F741" s="120" t="b">
        <v>0</v>
      </c>
      <c r="G741" s="120" t="b">
        <v>0</v>
      </c>
      <c r="H741" s="120" t="b">
        <v>1</v>
      </c>
      <c r="I741" s="120" t="b">
        <v>0</v>
      </c>
      <c r="J741" s="120" t="b">
        <v>0</v>
      </c>
      <c r="K741" s="120" t="b">
        <v>0</v>
      </c>
      <c r="L741" s="120" t="b">
        <v>0</v>
      </c>
      <c r="M741" s="120" t="b">
        <v>0</v>
      </c>
      <c r="N741" s="120" t="s">
        <v>842</v>
      </c>
      <c r="O741" s="120" t="s">
        <v>3776</v>
      </c>
      <c r="P741" s="120" t="s">
        <v>3777</v>
      </c>
    </row>
    <row r="742" spans="1:34" x14ac:dyDescent="0.4">
      <c r="A742" s="120" t="s">
        <v>3778</v>
      </c>
      <c r="B742" s="120" t="s">
        <v>1278</v>
      </c>
      <c r="C742" s="120">
        <v>131491</v>
      </c>
      <c r="D742" s="120" t="b">
        <v>0</v>
      </c>
      <c r="E742" s="120" t="b">
        <v>0</v>
      </c>
      <c r="F742" s="120" t="b">
        <v>0</v>
      </c>
      <c r="G742" s="120" t="b">
        <v>0</v>
      </c>
      <c r="H742" s="120" t="b">
        <v>0</v>
      </c>
      <c r="I742" s="120" t="b">
        <v>0</v>
      </c>
      <c r="J742" s="120" t="b">
        <v>0</v>
      </c>
      <c r="K742" s="120" t="b">
        <v>0</v>
      </c>
      <c r="L742" s="120" t="b">
        <v>0</v>
      </c>
      <c r="M742" s="120" t="b">
        <v>0</v>
      </c>
    </row>
    <row r="743" spans="1:34" x14ac:dyDescent="0.4">
      <c r="A743" s="120" t="s">
        <v>3779</v>
      </c>
      <c r="B743" s="120" t="s">
        <v>1278</v>
      </c>
      <c r="C743" s="120">
        <v>132892</v>
      </c>
      <c r="D743" s="120" t="b">
        <v>0</v>
      </c>
      <c r="E743" s="120" t="b">
        <v>0</v>
      </c>
      <c r="F743" s="120" t="b">
        <v>0</v>
      </c>
      <c r="G743" s="120" t="b">
        <v>0</v>
      </c>
      <c r="H743" s="120" t="b">
        <v>0</v>
      </c>
      <c r="I743" s="120" t="b">
        <v>0</v>
      </c>
      <c r="J743" s="120" t="b">
        <v>0</v>
      </c>
      <c r="K743" s="120" t="b">
        <v>0</v>
      </c>
      <c r="L743" s="120" t="b">
        <v>0</v>
      </c>
      <c r="M743" s="120" t="b">
        <v>0</v>
      </c>
    </row>
    <row r="744" spans="1:34" x14ac:dyDescent="0.4">
      <c r="A744" s="120" t="s">
        <v>3460</v>
      </c>
      <c r="B744" s="120" t="s">
        <v>2118</v>
      </c>
      <c r="C744" s="120">
        <v>131828</v>
      </c>
      <c r="D744" s="120" t="b">
        <v>0</v>
      </c>
      <c r="E744" s="120" t="b">
        <v>1</v>
      </c>
      <c r="F744" s="120" t="b">
        <v>1</v>
      </c>
      <c r="G744" s="120" t="b">
        <v>0</v>
      </c>
      <c r="H744" s="120" t="b">
        <v>0</v>
      </c>
      <c r="I744" s="120" t="b">
        <v>0</v>
      </c>
      <c r="J744" s="120" t="b">
        <v>0</v>
      </c>
      <c r="K744" s="120" t="b">
        <v>0</v>
      </c>
      <c r="L744" s="120" t="b">
        <v>0</v>
      </c>
      <c r="M744" s="120" t="b">
        <v>1</v>
      </c>
      <c r="N744" s="120" t="s">
        <v>842</v>
      </c>
      <c r="O744" s="120" t="s">
        <v>3780</v>
      </c>
      <c r="P744" s="120" t="s">
        <v>3781</v>
      </c>
    </row>
    <row r="745" spans="1:34" x14ac:dyDescent="0.4">
      <c r="A745" s="120" t="s">
        <v>3703</v>
      </c>
      <c r="B745" s="120" t="s">
        <v>852</v>
      </c>
      <c r="C745" s="120">
        <v>131169</v>
      </c>
      <c r="D745" s="120" t="b">
        <v>0</v>
      </c>
      <c r="E745" s="120" t="b">
        <v>0</v>
      </c>
      <c r="F745" s="120" t="b">
        <v>0</v>
      </c>
      <c r="G745" s="120" t="b">
        <v>1</v>
      </c>
      <c r="H745" s="120" t="b">
        <v>0</v>
      </c>
      <c r="I745" s="120" t="b">
        <v>0</v>
      </c>
      <c r="J745" s="120" t="b">
        <v>0</v>
      </c>
      <c r="K745" s="120" t="b">
        <v>0</v>
      </c>
      <c r="L745" s="120" t="b">
        <v>0</v>
      </c>
      <c r="M745" s="120" t="b">
        <v>1</v>
      </c>
    </row>
    <row r="746" spans="1:34" x14ac:dyDescent="0.4">
      <c r="A746" s="120" t="s">
        <v>3782</v>
      </c>
      <c r="B746" s="120" t="s">
        <v>928</v>
      </c>
      <c r="C746" s="120">
        <v>131213</v>
      </c>
      <c r="D746" s="120" t="b">
        <v>1</v>
      </c>
      <c r="E746" s="120" t="b">
        <v>1</v>
      </c>
      <c r="F746" s="120" t="b">
        <v>0</v>
      </c>
      <c r="G746" s="120" t="b">
        <v>0</v>
      </c>
      <c r="H746" s="120" t="b">
        <v>0</v>
      </c>
      <c r="I746" s="120" t="b">
        <v>0</v>
      </c>
      <c r="J746" s="120" t="b">
        <v>0</v>
      </c>
      <c r="K746" s="120" t="b">
        <v>0</v>
      </c>
      <c r="L746" s="120" t="b">
        <v>0</v>
      </c>
      <c r="M746" s="120" t="b">
        <v>0</v>
      </c>
    </row>
    <row r="747" spans="1:34" x14ac:dyDescent="0.4">
      <c r="A747" s="120" t="s">
        <v>3783</v>
      </c>
      <c r="B747" s="120" t="s">
        <v>928</v>
      </c>
      <c r="C747" s="120">
        <v>131211</v>
      </c>
      <c r="D747" s="120" t="b">
        <v>0</v>
      </c>
      <c r="E747" s="120" t="b">
        <v>1</v>
      </c>
      <c r="F747" s="120" t="b">
        <v>0</v>
      </c>
      <c r="G747" s="120" t="b">
        <v>0</v>
      </c>
      <c r="H747" s="120" t="b">
        <v>0</v>
      </c>
      <c r="I747" s="120" t="b">
        <v>0</v>
      </c>
      <c r="J747" s="120" t="b">
        <v>0</v>
      </c>
      <c r="K747" s="120" t="b">
        <v>1</v>
      </c>
      <c r="L747" s="120" t="b">
        <v>0</v>
      </c>
      <c r="M747" s="120" t="b">
        <v>1</v>
      </c>
      <c r="N747" s="120" t="s">
        <v>3784</v>
      </c>
      <c r="O747" s="120" t="s">
        <v>3785</v>
      </c>
      <c r="P747" s="120" t="s">
        <v>3786</v>
      </c>
    </row>
    <row r="748" spans="1:34" x14ac:dyDescent="0.4">
      <c r="A748" s="120" t="s">
        <v>574</v>
      </c>
      <c r="B748" s="120" t="s">
        <v>935</v>
      </c>
      <c r="C748" s="120">
        <v>130785</v>
      </c>
      <c r="D748" s="120" t="b">
        <v>1</v>
      </c>
      <c r="E748" s="120" t="b">
        <v>0</v>
      </c>
      <c r="F748" s="120" t="b">
        <v>0</v>
      </c>
      <c r="G748" s="120" t="b">
        <v>0</v>
      </c>
      <c r="H748" s="120" t="b">
        <v>0</v>
      </c>
      <c r="I748" s="120" t="b">
        <v>0</v>
      </c>
      <c r="J748" s="120" t="b">
        <v>0</v>
      </c>
      <c r="K748" s="120" t="b">
        <v>0</v>
      </c>
      <c r="L748" s="120" t="b">
        <v>0</v>
      </c>
      <c r="M748" s="120" t="b">
        <v>1</v>
      </c>
      <c r="N748" s="120" t="s">
        <v>3787</v>
      </c>
      <c r="O748" s="120" t="s">
        <v>177</v>
      </c>
      <c r="P748" s="120" t="s">
        <v>1139</v>
      </c>
      <c r="Q748" s="120" t="s">
        <v>515</v>
      </c>
      <c r="R748" s="120" t="s">
        <v>2373</v>
      </c>
      <c r="S748" s="120" t="s">
        <v>2195</v>
      </c>
      <c r="T748" s="120" t="s">
        <v>2196</v>
      </c>
      <c r="U748" s="120" t="s">
        <v>654</v>
      </c>
      <c r="V748" s="120" t="s">
        <v>2376</v>
      </c>
      <c r="W748" s="120" t="s">
        <v>499</v>
      </c>
      <c r="X748" s="120" t="s">
        <v>2051</v>
      </c>
      <c r="Y748" s="120" t="s">
        <v>1359</v>
      </c>
      <c r="Z748" s="120" t="s">
        <v>1360</v>
      </c>
      <c r="AA748" s="120" t="s">
        <v>432</v>
      </c>
      <c r="AB748" s="120" t="s">
        <v>994</v>
      </c>
      <c r="AC748" s="120" t="s">
        <v>265</v>
      </c>
      <c r="AD748" s="120" t="s">
        <v>2379</v>
      </c>
      <c r="AE748" s="120" t="s">
        <v>212</v>
      </c>
      <c r="AF748" s="120" t="s">
        <v>1242</v>
      </c>
      <c r="AG748" s="120" t="s">
        <v>470</v>
      </c>
      <c r="AH748" s="120" t="s">
        <v>1891</v>
      </c>
    </row>
    <row r="749" spans="1:34" x14ac:dyDescent="0.4">
      <c r="A749" s="120" t="s">
        <v>3788</v>
      </c>
      <c r="B749" s="120" t="s">
        <v>1784</v>
      </c>
      <c r="C749" s="120">
        <v>130664</v>
      </c>
      <c r="D749" s="120" t="b">
        <v>1</v>
      </c>
      <c r="E749" s="120" t="b">
        <v>0</v>
      </c>
      <c r="F749" s="120" t="b">
        <v>0</v>
      </c>
      <c r="G749" s="120" t="b">
        <v>0</v>
      </c>
      <c r="H749" s="120" t="b">
        <v>0</v>
      </c>
      <c r="I749" s="120" t="b">
        <v>0</v>
      </c>
      <c r="J749" s="120" t="b">
        <v>0</v>
      </c>
      <c r="K749" s="120" t="b">
        <v>0</v>
      </c>
      <c r="L749" s="120" t="b">
        <v>0</v>
      </c>
      <c r="M749" s="120" t="b">
        <v>1</v>
      </c>
      <c r="N749" s="120" t="s">
        <v>3789</v>
      </c>
      <c r="O749" s="120" t="s">
        <v>3790</v>
      </c>
      <c r="P749" s="120" t="s">
        <v>3791</v>
      </c>
      <c r="Q749" s="120" t="s">
        <v>3792</v>
      </c>
      <c r="R749" s="120" t="s">
        <v>3793</v>
      </c>
      <c r="S749" s="120" t="s">
        <v>3794</v>
      </c>
      <c r="T749" s="120" t="s">
        <v>3795</v>
      </c>
      <c r="U749" s="120" t="s">
        <v>3796</v>
      </c>
      <c r="V749" s="120" t="s">
        <v>3797</v>
      </c>
      <c r="W749" s="120" t="s">
        <v>3798</v>
      </c>
      <c r="X749" s="120" t="s">
        <v>3799</v>
      </c>
    </row>
    <row r="750" spans="1:34" x14ac:dyDescent="0.4">
      <c r="A750" s="120" t="s">
        <v>3800</v>
      </c>
      <c r="B750" s="120" t="s">
        <v>928</v>
      </c>
      <c r="C750" s="120">
        <v>130600</v>
      </c>
      <c r="D750" s="120" t="b">
        <v>1</v>
      </c>
      <c r="E750" s="120" t="b">
        <v>1</v>
      </c>
      <c r="F750" s="120" t="b">
        <v>0</v>
      </c>
      <c r="G750" s="120" t="b">
        <v>0</v>
      </c>
      <c r="H750" s="120" t="b">
        <v>0</v>
      </c>
      <c r="I750" s="120" t="b">
        <v>0</v>
      </c>
      <c r="J750" s="120" t="b">
        <v>0</v>
      </c>
      <c r="K750" s="120" t="b">
        <v>0</v>
      </c>
      <c r="L750" s="120" t="b">
        <v>0</v>
      </c>
      <c r="M750" s="120" t="b">
        <v>0</v>
      </c>
      <c r="N750" s="120" t="s">
        <v>3801</v>
      </c>
      <c r="O750" s="120" t="s">
        <v>3802</v>
      </c>
      <c r="P750" s="120" t="s">
        <v>3803</v>
      </c>
      <c r="Q750" s="120" t="s">
        <v>3804</v>
      </c>
      <c r="R750" s="120" t="s">
        <v>3805</v>
      </c>
      <c r="S750" s="120" t="s">
        <v>3806</v>
      </c>
      <c r="T750" s="120" t="s">
        <v>3807</v>
      </c>
      <c r="U750" s="120" t="s">
        <v>3808</v>
      </c>
      <c r="V750" s="120" t="s">
        <v>3809</v>
      </c>
    </row>
    <row r="751" spans="1:34" x14ac:dyDescent="0.4">
      <c r="A751" s="120" t="s">
        <v>441</v>
      </c>
      <c r="B751" s="120" t="s">
        <v>935</v>
      </c>
      <c r="C751" s="120">
        <v>130620</v>
      </c>
      <c r="D751" s="120" t="b">
        <v>1</v>
      </c>
      <c r="E751" s="120" t="b">
        <v>0</v>
      </c>
      <c r="F751" s="120" t="b">
        <v>1</v>
      </c>
      <c r="G751" s="120" t="b">
        <v>1</v>
      </c>
      <c r="H751" s="120" t="b">
        <v>0</v>
      </c>
      <c r="I751" s="120" t="b">
        <v>0</v>
      </c>
      <c r="J751" s="120" t="b">
        <v>0</v>
      </c>
      <c r="K751" s="120" t="b">
        <v>0</v>
      </c>
      <c r="L751" s="120" t="b">
        <v>0</v>
      </c>
      <c r="M751" s="120" t="b">
        <v>1</v>
      </c>
      <c r="N751" s="120" t="s">
        <v>1212</v>
      </c>
      <c r="O751" s="120" t="s">
        <v>198</v>
      </c>
      <c r="P751" s="120" t="s">
        <v>1918</v>
      </c>
      <c r="Q751" s="120" t="s">
        <v>282</v>
      </c>
      <c r="R751" s="120" t="s">
        <v>1214</v>
      </c>
      <c r="S751" s="120" t="s">
        <v>291</v>
      </c>
      <c r="T751" s="120" t="s">
        <v>1216</v>
      </c>
      <c r="U751" s="120" t="s">
        <v>312</v>
      </c>
      <c r="V751" s="120" t="s">
        <v>1215</v>
      </c>
      <c r="W751" s="120" t="s">
        <v>408</v>
      </c>
      <c r="X751" s="120" t="s">
        <v>1217</v>
      </c>
      <c r="Y751" s="120" t="s">
        <v>199</v>
      </c>
      <c r="Z751" s="120" t="s">
        <v>1213</v>
      </c>
      <c r="AA751" s="120" t="s">
        <v>439</v>
      </c>
      <c r="AB751" s="120" t="s">
        <v>1218</v>
      </c>
      <c r="AC751" s="120" t="s">
        <v>486</v>
      </c>
      <c r="AD751" s="120" t="s">
        <v>1221</v>
      </c>
      <c r="AE751" s="120" t="s">
        <v>473</v>
      </c>
      <c r="AF751" s="120" t="s">
        <v>1222</v>
      </c>
    </row>
    <row r="752" spans="1:34" x14ac:dyDescent="0.4">
      <c r="A752" s="120" t="s">
        <v>3810</v>
      </c>
      <c r="B752" s="120" t="s">
        <v>872</v>
      </c>
      <c r="C752" s="120">
        <v>130939</v>
      </c>
      <c r="D752" s="120" t="b">
        <v>0</v>
      </c>
      <c r="E752" s="120" t="b">
        <v>0</v>
      </c>
      <c r="F752" s="120" t="b">
        <v>1</v>
      </c>
      <c r="G752" s="120" t="b">
        <v>0</v>
      </c>
      <c r="H752" s="120" t="b">
        <v>0</v>
      </c>
      <c r="I752" s="120" t="b">
        <v>0</v>
      </c>
      <c r="J752" s="120" t="b">
        <v>0</v>
      </c>
      <c r="K752" s="120" t="b">
        <v>0</v>
      </c>
      <c r="L752" s="120" t="b">
        <v>0</v>
      </c>
      <c r="M752" s="120" t="b">
        <v>1</v>
      </c>
    </row>
    <row r="753" spans="1:34" x14ac:dyDescent="0.4">
      <c r="A753" s="120" t="s">
        <v>290</v>
      </c>
      <c r="B753" s="120" t="s">
        <v>928</v>
      </c>
      <c r="C753" s="120">
        <v>130541</v>
      </c>
      <c r="D753" s="120" t="b">
        <v>0</v>
      </c>
      <c r="E753" s="120" t="b">
        <v>0</v>
      </c>
      <c r="F753" s="120" t="b">
        <v>0</v>
      </c>
      <c r="G753" s="120" t="b">
        <v>0</v>
      </c>
      <c r="H753" s="120" t="b">
        <v>0</v>
      </c>
      <c r="I753" s="120" t="b">
        <v>0</v>
      </c>
      <c r="J753" s="120" t="b">
        <v>0</v>
      </c>
      <c r="K753" s="120" t="b">
        <v>0</v>
      </c>
      <c r="L753" s="120" t="b">
        <v>0</v>
      </c>
      <c r="M753" s="120" t="b">
        <v>1</v>
      </c>
      <c r="N753" s="120" t="s">
        <v>3811</v>
      </c>
      <c r="O753" s="120" t="s">
        <v>575</v>
      </c>
      <c r="P753" s="120" t="s">
        <v>3812</v>
      </c>
      <c r="Q753" s="120" t="s">
        <v>525</v>
      </c>
      <c r="R753" s="120" t="s">
        <v>2626</v>
      </c>
      <c r="S753" s="120" t="s">
        <v>3813</v>
      </c>
      <c r="T753" s="120" t="s">
        <v>3814</v>
      </c>
      <c r="U753" s="120" t="s">
        <v>3254</v>
      </c>
      <c r="V753" s="120" t="s">
        <v>3255</v>
      </c>
      <c r="W753" s="120" t="s">
        <v>3815</v>
      </c>
      <c r="X753" s="120" t="s">
        <v>3816</v>
      </c>
      <c r="Y753" s="120" t="s">
        <v>3817</v>
      </c>
      <c r="Z753" s="120" t="s">
        <v>3818</v>
      </c>
      <c r="AA753" s="120" t="s">
        <v>705</v>
      </c>
      <c r="AB753" s="120" t="s">
        <v>3819</v>
      </c>
      <c r="AC753" s="120" t="s">
        <v>3820</v>
      </c>
      <c r="AD753" s="120" t="s">
        <v>3821</v>
      </c>
      <c r="AE753" s="120" t="s">
        <v>3822</v>
      </c>
      <c r="AF753" s="120" t="s">
        <v>3823</v>
      </c>
      <c r="AG753" s="120" t="s">
        <v>3824</v>
      </c>
      <c r="AH753" s="120" t="s">
        <v>3825</v>
      </c>
    </row>
    <row r="754" spans="1:34" x14ac:dyDescent="0.4">
      <c r="A754" s="120" t="s">
        <v>539</v>
      </c>
      <c r="B754" s="120" t="s">
        <v>928</v>
      </c>
      <c r="C754" s="120">
        <v>130233</v>
      </c>
      <c r="D754" s="120" t="b">
        <v>0</v>
      </c>
      <c r="E754" s="120" t="b">
        <v>0</v>
      </c>
      <c r="F754" s="120" t="b">
        <v>0</v>
      </c>
      <c r="G754" s="120" t="b">
        <v>1</v>
      </c>
      <c r="H754" s="120" t="b">
        <v>0</v>
      </c>
      <c r="I754" s="120" t="b">
        <v>0</v>
      </c>
      <c r="J754" s="120" t="b">
        <v>0</v>
      </c>
      <c r="K754" s="120" t="b">
        <v>0</v>
      </c>
      <c r="L754" s="120" t="b">
        <v>0</v>
      </c>
      <c r="M754" s="120" t="b">
        <v>1</v>
      </c>
      <c r="N754" s="120" t="s">
        <v>1179</v>
      </c>
      <c r="O754" s="120" t="s">
        <v>3826</v>
      </c>
      <c r="P754" s="120" t="s">
        <v>3827</v>
      </c>
      <c r="Q754" s="120" t="s">
        <v>538</v>
      </c>
      <c r="R754" s="120" t="s">
        <v>3828</v>
      </c>
      <c r="S754" s="120" t="s">
        <v>666</v>
      </c>
      <c r="T754" s="120" t="s">
        <v>3029</v>
      </c>
      <c r="U754" s="120" t="s">
        <v>3064</v>
      </c>
      <c r="V754" s="120" t="s">
        <v>3065</v>
      </c>
      <c r="W754" s="120" t="s">
        <v>3066</v>
      </c>
      <c r="X754" s="120" t="s">
        <v>3067</v>
      </c>
      <c r="Y754" s="120" t="s">
        <v>3829</v>
      </c>
      <c r="Z754" s="120" t="s">
        <v>3830</v>
      </c>
      <c r="AA754" s="120" t="s">
        <v>3831</v>
      </c>
      <c r="AB754" s="120" t="s">
        <v>3832</v>
      </c>
    </row>
    <row r="755" spans="1:34" x14ac:dyDescent="0.4">
      <c r="A755" s="120" t="s">
        <v>557</v>
      </c>
      <c r="B755" s="120" t="s">
        <v>963</v>
      </c>
      <c r="C755" s="120">
        <v>130034</v>
      </c>
      <c r="D755" s="120" t="b">
        <v>1</v>
      </c>
      <c r="E755" s="120" t="b">
        <v>1</v>
      </c>
      <c r="F755" s="120" t="b">
        <v>0</v>
      </c>
      <c r="G755" s="120" t="b">
        <v>0</v>
      </c>
      <c r="H755" s="120" t="b">
        <v>0</v>
      </c>
      <c r="I755" s="120" t="b">
        <v>0</v>
      </c>
      <c r="J755" s="120" t="b">
        <v>1</v>
      </c>
      <c r="K755" s="120" t="b">
        <v>0</v>
      </c>
      <c r="L755" s="120" t="b">
        <v>0</v>
      </c>
      <c r="M755" s="120" t="b">
        <v>0</v>
      </c>
      <c r="N755" s="120" t="s">
        <v>1251</v>
      </c>
      <c r="O755" s="120" t="s">
        <v>2431</v>
      </c>
      <c r="P755" s="120" t="s">
        <v>2432</v>
      </c>
      <c r="Q755" s="120" t="s">
        <v>2429</v>
      </c>
      <c r="R755" s="120" t="s">
        <v>2430</v>
      </c>
      <c r="S755" s="120" t="s">
        <v>556</v>
      </c>
      <c r="T755" s="120" t="s">
        <v>2437</v>
      </c>
      <c r="U755" s="120" t="s">
        <v>731</v>
      </c>
      <c r="V755" s="120" t="s">
        <v>2435</v>
      </c>
    </row>
    <row r="756" spans="1:34" x14ac:dyDescent="0.4">
      <c r="A756" s="120" t="s">
        <v>3833</v>
      </c>
      <c r="B756" s="120" t="s">
        <v>928</v>
      </c>
      <c r="C756" s="120">
        <v>129492</v>
      </c>
      <c r="D756" s="120" t="b">
        <v>1</v>
      </c>
      <c r="E756" s="120" t="b">
        <v>0</v>
      </c>
      <c r="F756" s="120" t="b">
        <v>0</v>
      </c>
      <c r="G756" s="120" t="b">
        <v>0</v>
      </c>
      <c r="H756" s="120" t="b">
        <v>0</v>
      </c>
      <c r="I756" s="120" t="b">
        <v>0</v>
      </c>
      <c r="J756" s="120" t="b">
        <v>0</v>
      </c>
      <c r="K756" s="120" t="b">
        <v>0</v>
      </c>
      <c r="L756" s="120" t="b">
        <v>0</v>
      </c>
      <c r="M756" s="120" t="b">
        <v>0</v>
      </c>
    </row>
    <row r="757" spans="1:34" x14ac:dyDescent="0.4">
      <c r="A757" s="120" t="s">
        <v>3834</v>
      </c>
      <c r="B757" s="120" t="s">
        <v>1784</v>
      </c>
      <c r="C757" s="120">
        <v>129186</v>
      </c>
      <c r="D757" s="120" t="b">
        <v>1</v>
      </c>
      <c r="E757" s="120" t="b">
        <v>1</v>
      </c>
      <c r="F757" s="120" t="b">
        <v>1</v>
      </c>
      <c r="G757" s="120" t="b">
        <v>0</v>
      </c>
      <c r="H757" s="120" t="b">
        <v>0</v>
      </c>
      <c r="I757" s="120" t="b">
        <v>0</v>
      </c>
      <c r="J757" s="120" t="b">
        <v>0</v>
      </c>
      <c r="K757" s="120" t="b">
        <v>0</v>
      </c>
      <c r="L757" s="120" t="b">
        <v>0</v>
      </c>
      <c r="M757" s="120" t="b">
        <v>1</v>
      </c>
      <c r="N757" s="120" t="s">
        <v>3835</v>
      </c>
      <c r="O757" s="120" t="s">
        <v>3836</v>
      </c>
      <c r="P757" s="120" t="s">
        <v>3837</v>
      </c>
      <c r="Q757" s="120" t="s">
        <v>3838</v>
      </c>
      <c r="R757" s="120" t="s">
        <v>3839</v>
      </c>
    </row>
    <row r="758" spans="1:34" x14ac:dyDescent="0.4">
      <c r="A758" s="120" t="s">
        <v>3840</v>
      </c>
      <c r="B758" s="120" t="s">
        <v>900</v>
      </c>
      <c r="C758" s="120">
        <v>129122</v>
      </c>
      <c r="D758" s="120" t="b">
        <v>0</v>
      </c>
      <c r="E758" s="120" t="b">
        <v>0</v>
      </c>
      <c r="F758" s="120" t="b">
        <v>0</v>
      </c>
      <c r="G758" s="120" t="b">
        <v>0</v>
      </c>
      <c r="H758" s="120" t="b">
        <v>0</v>
      </c>
      <c r="I758" s="120" t="b">
        <v>0</v>
      </c>
      <c r="J758" s="120" t="b">
        <v>0</v>
      </c>
      <c r="K758" s="120" t="b">
        <v>0</v>
      </c>
      <c r="L758" s="120" t="b">
        <v>0</v>
      </c>
      <c r="M758" s="120" t="b">
        <v>0</v>
      </c>
    </row>
    <row r="759" spans="1:34" x14ac:dyDescent="0.4">
      <c r="A759" s="120" t="s">
        <v>397</v>
      </c>
      <c r="B759" s="120" t="s">
        <v>1334</v>
      </c>
      <c r="C759" s="120">
        <v>129612</v>
      </c>
      <c r="D759" s="120" t="b">
        <v>1</v>
      </c>
      <c r="E759" s="120" t="b">
        <v>1</v>
      </c>
      <c r="F759" s="120" t="b">
        <v>0</v>
      </c>
      <c r="G759" s="120" t="b">
        <v>0</v>
      </c>
      <c r="H759" s="120" t="b">
        <v>0</v>
      </c>
      <c r="I759" s="120" t="b">
        <v>0</v>
      </c>
      <c r="J759" s="120" t="b">
        <v>0</v>
      </c>
      <c r="K759" s="120" t="b">
        <v>1</v>
      </c>
      <c r="L759" s="120" t="b">
        <v>0</v>
      </c>
      <c r="M759" s="120" t="b">
        <v>0</v>
      </c>
    </row>
    <row r="760" spans="1:34" x14ac:dyDescent="0.4">
      <c r="A760" s="120" t="s">
        <v>576</v>
      </c>
      <c r="B760" s="120" t="s">
        <v>935</v>
      </c>
      <c r="C760" s="120">
        <v>128414</v>
      </c>
      <c r="D760" s="120" t="b">
        <v>1</v>
      </c>
      <c r="E760" s="120" t="b">
        <v>0</v>
      </c>
      <c r="F760" s="120" t="b">
        <v>0</v>
      </c>
      <c r="G760" s="120" t="b">
        <v>0</v>
      </c>
      <c r="H760" s="120" t="b">
        <v>0</v>
      </c>
      <c r="I760" s="120" t="b">
        <v>0</v>
      </c>
      <c r="J760" s="120" t="b">
        <v>0</v>
      </c>
      <c r="K760" s="120" t="b">
        <v>1</v>
      </c>
      <c r="L760" s="120" t="b">
        <v>0</v>
      </c>
      <c r="M760" s="120" t="b">
        <v>1</v>
      </c>
      <c r="N760" s="120" t="s">
        <v>3841</v>
      </c>
      <c r="O760" s="120" t="s">
        <v>389</v>
      </c>
      <c r="P760" s="120" t="s">
        <v>3688</v>
      </c>
      <c r="Q760" s="120" t="s">
        <v>3703</v>
      </c>
      <c r="R760" s="120" t="s">
        <v>3704</v>
      </c>
      <c r="S760" s="120" t="s">
        <v>547</v>
      </c>
      <c r="T760" s="120" t="s">
        <v>2990</v>
      </c>
      <c r="U760" s="120" t="s">
        <v>3842</v>
      </c>
      <c r="V760" s="120" t="s">
        <v>3843</v>
      </c>
      <c r="W760" s="120" t="s">
        <v>3844</v>
      </c>
      <c r="X760" s="120" t="s">
        <v>3845</v>
      </c>
      <c r="Y760" s="120" t="s">
        <v>3846</v>
      </c>
      <c r="Z760" s="120" t="s">
        <v>3847</v>
      </c>
    </row>
    <row r="761" spans="1:34" x14ac:dyDescent="0.4">
      <c r="A761" s="120" t="s">
        <v>3848</v>
      </c>
      <c r="B761" s="120" t="s">
        <v>1446</v>
      </c>
      <c r="C761" s="120">
        <v>127895</v>
      </c>
      <c r="D761" s="120" t="b">
        <v>0</v>
      </c>
      <c r="E761" s="120" t="b">
        <v>0</v>
      </c>
      <c r="F761" s="120" t="b">
        <v>0</v>
      </c>
      <c r="G761" s="120" t="b">
        <v>0</v>
      </c>
      <c r="H761" s="120" t="b">
        <v>0</v>
      </c>
      <c r="I761" s="120" t="b">
        <v>0</v>
      </c>
      <c r="J761" s="120" t="b">
        <v>0</v>
      </c>
      <c r="K761" s="120" t="b">
        <v>0</v>
      </c>
      <c r="L761" s="120" t="b">
        <v>0</v>
      </c>
      <c r="M761" s="120" t="b">
        <v>0</v>
      </c>
    </row>
    <row r="762" spans="1:34" x14ac:dyDescent="0.4">
      <c r="A762" s="120" t="s">
        <v>3849</v>
      </c>
      <c r="B762" s="120" t="s">
        <v>1278</v>
      </c>
      <c r="C762" s="120">
        <v>127687</v>
      </c>
      <c r="D762" s="120" t="b">
        <v>0</v>
      </c>
      <c r="E762" s="120" t="b">
        <v>1</v>
      </c>
      <c r="F762" s="120" t="b">
        <v>1</v>
      </c>
      <c r="G762" s="120" t="b">
        <v>1</v>
      </c>
      <c r="H762" s="120" t="b">
        <v>0</v>
      </c>
      <c r="I762" s="120" t="b">
        <v>0</v>
      </c>
      <c r="J762" s="120" t="b">
        <v>0</v>
      </c>
      <c r="K762" s="120" t="b">
        <v>0</v>
      </c>
      <c r="L762" s="120" t="b">
        <v>0</v>
      </c>
      <c r="M762" s="120" t="b">
        <v>1</v>
      </c>
    </row>
    <row r="763" spans="1:34" x14ac:dyDescent="0.4">
      <c r="A763" s="120" t="s">
        <v>3850</v>
      </c>
      <c r="B763" s="120" t="s">
        <v>852</v>
      </c>
      <c r="C763" s="120">
        <v>127571</v>
      </c>
      <c r="D763" s="120" t="b">
        <v>0</v>
      </c>
      <c r="E763" s="120" t="b">
        <v>1</v>
      </c>
      <c r="F763" s="120" t="b">
        <v>0</v>
      </c>
      <c r="G763" s="120" t="b">
        <v>0</v>
      </c>
      <c r="H763" s="120" t="b">
        <v>0</v>
      </c>
      <c r="I763" s="120" t="b">
        <v>0</v>
      </c>
      <c r="J763" s="120" t="b">
        <v>0</v>
      </c>
      <c r="K763" s="120" t="b">
        <v>0</v>
      </c>
      <c r="L763" s="120" t="b">
        <v>0</v>
      </c>
      <c r="M763" s="120" t="b">
        <v>1</v>
      </c>
    </row>
    <row r="764" spans="1:34" x14ac:dyDescent="0.4">
      <c r="A764" s="120" t="s">
        <v>577</v>
      </c>
      <c r="B764" s="120" t="s">
        <v>1278</v>
      </c>
      <c r="C764" s="120">
        <v>127398</v>
      </c>
      <c r="D764" s="120" t="b">
        <v>0</v>
      </c>
      <c r="E764" s="120" t="b">
        <v>1</v>
      </c>
      <c r="F764" s="120" t="b">
        <v>0</v>
      </c>
      <c r="G764" s="120" t="b">
        <v>0</v>
      </c>
      <c r="H764" s="120" t="b">
        <v>0</v>
      </c>
      <c r="I764" s="120" t="b">
        <v>0</v>
      </c>
      <c r="J764" s="120" t="b">
        <v>0</v>
      </c>
      <c r="K764" s="120" t="b">
        <v>0</v>
      </c>
      <c r="L764" s="120" t="b">
        <v>0</v>
      </c>
      <c r="M764" s="120" t="b">
        <v>1</v>
      </c>
      <c r="N764" s="120" t="s">
        <v>3851</v>
      </c>
      <c r="O764" s="120" t="s">
        <v>578</v>
      </c>
      <c r="P764" s="120" t="s">
        <v>3852</v>
      </c>
      <c r="Q764" s="120" t="s">
        <v>3853</v>
      </c>
      <c r="R764" s="120" t="s">
        <v>3854</v>
      </c>
      <c r="S764" s="120" t="s">
        <v>3855</v>
      </c>
      <c r="T764" s="120" t="s">
        <v>3856</v>
      </c>
      <c r="U764" s="120" t="s">
        <v>651</v>
      </c>
      <c r="V764" s="120" t="s">
        <v>3857</v>
      </c>
      <c r="W764" s="120" t="s">
        <v>807</v>
      </c>
      <c r="X764" s="120" t="s">
        <v>3858</v>
      </c>
    </row>
    <row r="765" spans="1:34" x14ac:dyDescent="0.4">
      <c r="A765" s="120" t="s">
        <v>3859</v>
      </c>
      <c r="B765" s="120" t="s">
        <v>963</v>
      </c>
      <c r="C765" s="120">
        <v>126997</v>
      </c>
      <c r="D765" s="120" t="b">
        <v>0</v>
      </c>
      <c r="E765" s="120" t="b">
        <v>0</v>
      </c>
      <c r="F765" s="120" t="b">
        <v>1</v>
      </c>
      <c r="G765" s="120" t="b">
        <v>0</v>
      </c>
      <c r="H765" s="120" t="b">
        <v>0</v>
      </c>
      <c r="I765" s="120" t="b">
        <v>0</v>
      </c>
      <c r="J765" s="120" t="b">
        <v>0</v>
      </c>
      <c r="K765" s="120" t="b">
        <v>0</v>
      </c>
      <c r="L765" s="120" t="b">
        <v>0</v>
      </c>
      <c r="M765" s="120" t="b">
        <v>0</v>
      </c>
    </row>
    <row r="766" spans="1:34" x14ac:dyDescent="0.4">
      <c r="A766" s="120" t="s">
        <v>3860</v>
      </c>
      <c r="B766" s="120" t="s">
        <v>935</v>
      </c>
      <c r="C766" s="120">
        <v>126709</v>
      </c>
      <c r="D766" s="120" t="b">
        <v>1</v>
      </c>
      <c r="E766" s="120" t="b">
        <v>0</v>
      </c>
      <c r="F766" s="120" t="b">
        <v>0</v>
      </c>
      <c r="G766" s="120" t="b">
        <v>0</v>
      </c>
      <c r="H766" s="120" t="b">
        <v>0</v>
      </c>
      <c r="I766" s="120" t="b">
        <v>0</v>
      </c>
      <c r="J766" s="120" t="b">
        <v>0</v>
      </c>
      <c r="K766" s="120" t="b">
        <v>0</v>
      </c>
      <c r="L766" s="120" t="b">
        <v>0</v>
      </c>
      <c r="M766" s="120" t="b">
        <v>0</v>
      </c>
    </row>
    <row r="767" spans="1:34" x14ac:dyDescent="0.4">
      <c r="A767" s="120" t="s">
        <v>579</v>
      </c>
      <c r="B767" s="120" t="s">
        <v>928</v>
      </c>
      <c r="C767" s="120">
        <v>126514</v>
      </c>
      <c r="D767" s="120" t="b">
        <v>0</v>
      </c>
      <c r="E767" s="120" t="b">
        <v>0</v>
      </c>
      <c r="F767" s="120" t="b">
        <v>0</v>
      </c>
      <c r="G767" s="120" t="b">
        <v>0</v>
      </c>
      <c r="H767" s="120" t="b">
        <v>0</v>
      </c>
      <c r="I767" s="120" t="b">
        <v>0</v>
      </c>
      <c r="J767" s="120" t="b">
        <v>0</v>
      </c>
      <c r="K767" s="120" t="b">
        <v>0</v>
      </c>
      <c r="L767" s="120" t="b">
        <v>0</v>
      </c>
      <c r="M767" s="120" t="b">
        <v>0</v>
      </c>
      <c r="N767" s="120" t="s">
        <v>842</v>
      </c>
      <c r="O767" s="120" t="s">
        <v>242</v>
      </c>
      <c r="P767" s="120" t="s">
        <v>1554</v>
      </c>
    </row>
    <row r="768" spans="1:34" x14ac:dyDescent="0.4">
      <c r="A768" s="120" t="s">
        <v>266</v>
      </c>
      <c r="B768" s="120" t="s">
        <v>963</v>
      </c>
      <c r="C768" s="120">
        <v>126525</v>
      </c>
      <c r="D768" s="120" t="b">
        <v>1</v>
      </c>
      <c r="E768" s="120" t="b">
        <v>1</v>
      </c>
      <c r="F768" s="120" t="b">
        <v>0</v>
      </c>
      <c r="G768" s="120" t="b">
        <v>0</v>
      </c>
      <c r="H768" s="120" t="b">
        <v>0</v>
      </c>
      <c r="I768" s="120" t="b">
        <v>0</v>
      </c>
      <c r="J768" s="120" t="b">
        <v>0</v>
      </c>
      <c r="K768" s="120" t="b">
        <v>0</v>
      </c>
      <c r="L768" s="120" t="b">
        <v>0</v>
      </c>
      <c r="M768" s="120" t="b">
        <v>1</v>
      </c>
      <c r="N768" s="120" t="s">
        <v>3084</v>
      </c>
      <c r="O768" s="120" t="s">
        <v>176</v>
      </c>
      <c r="P768" s="120" t="s">
        <v>972</v>
      </c>
      <c r="Q768" s="120" t="s">
        <v>265</v>
      </c>
      <c r="R768" s="120" t="s">
        <v>2379</v>
      </c>
      <c r="S768" s="120" t="s">
        <v>435</v>
      </c>
      <c r="T768" s="120" t="s">
        <v>1141</v>
      </c>
      <c r="U768" s="120" t="s">
        <v>1767</v>
      </c>
      <c r="V768" s="120" t="s">
        <v>1768</v>
      </c>
      <c r="W768" s="120" t="s">
        <v>2535</v>
      </c>
      <c r="X768" s="120" t="s">
        <v>2536</v>
      </c>
      <c r="Y768" s="120" t="s">
        <v>2588</v>
      </c>
      <c r="Z768" s="120" t="s">
        <v>2589</v>
      </c>
      <c r="AA768" s="120" t="s">
        <v>2741</v>
      </c>
      <c r="AB768" s="120" t="s">
        <v>2742</v>
      </c>
    </row>
    <row r="769" spans="1:34" x14ac:dyDescent="0.4">
      <c r="A769" s="120" t="s">
        <v>742</v>
      </c>
      <c r="B769" s="120" t="s">
        <v>900</v>
      </c>
      <c r="C769" s="120">
        <v>126323</v>
      </c>
      <c r="D769" s="120" t="b">
        <v>1</v>
      </c>
      <c r="E769" s="120" t="b">
        <v>0</v>
      </c>
      <c r="F769" s="120" t="b">
        <v>0</v>
      </c>
      <c r="G769" s="120" t="b">
        <v>0</v>
      </c>
      <c r="H769" s="120" t="b">
        <v>1</v>
      </c>
      <c r="I769" s="120" t="b">
        <v>0</v>
      </c>
      <c r="J769" s="120" t="b">
        <v>0</v>
      </c>
      <c r="K769" s="120" t="b">
        <v>0</v>
      </c>
      <c r="L769" s="120" t="b">
        <v>0</v>
      </c>
      <c r="M769" s="120" t="b">
        <v>1</v>
      </c>
      <c r="N769" s="120" t="s">
        <v>842</v>
      </c>
      <c r="O769" s="120" t="s">
        <v>3861</v>
      </c>
      <c r="P769" s="120" t="s">
        <v>3862</v>
      </c>
      <c r="Q769" s="120" t="s">
        <v>627</v>
      </c>
      <c r="R769" s="120" t="s">
        <v>3863</v>
      </c>
      <c r="S769" s="120" t="s">
        <v>3089</v>
      </c>
      <c r="T769" s="120" t="s">
        <v>3864</v>
      </c>
    </row>
    <row r="770" spans="1:34" x14ac:dyDescent="0.4">
      <c r="A770" s="120" t="s">
        <v>3865</v>
      </c>
      <c r="B770" s="120" t="s">
        <v>852</v>
      </c>
      <c r="C770" s="120">
        <v>125463</v>
      </c>
      <c r="D770" s="120" t="b">
        <v>0</v>
      </c>
      <c r="E770" s="120" t="b">
        <v>1</v>
      </c>
      <c r="F770" s="120" t="b">
        <v>0</v>
      </c>
      <c r="G770" s="120" t="b">
        <v>0</v>
      </c>
      <c r="H770" s="120" t="b">
        <v>0</v>
      </c>
      <c r="I770" s="120" t="b">
        <v>0</v>
      </c>
      <c r="J770" s="120" t="b">
        <v>0</v>
      </c>
      <c r="K770" s="120" t="b">
        <v>0</v>
      </c>
      <c r="L770" s="120" t="b">
        <v>0</v>
      </c>
      <c r="M770" s="120" t="b">
        <v>1</v>
      </c>
      <c r="N770" s="120" t="s">
        <v>3866</v>
      </c>
      <c r="O770" s="120" t="s">
        <v>3867</v>
      </c>
      <c r="P770" s="120" t="s">
        <v>3868</v>
      </c>
      <c r="Q770" s="120" t="s">
        <v>3869</v>
      </c>
      <c r="R770" s="120" t="s">
        <v>3870</v>
      </c>
    </row>
    <row r="771" spans="1:34" x14ac:dyDescent="0.4">
      <c r="A771" s="120" t="s">
        <v>3871</v>
      </c>
      <c r="B771" s="120" t="s">
        <v>935</v>
      </c>
      <c r="C771" s="120">
        <v>124776</v>
      </c>
      <c r="D771" s="120" t="b">
        <v>1</v>
      </c>
      <c r="E771" s="120" t="b">
        <v>1</v>
      </c>
      <c r="F771" s="120" t="b">
        <v>0</v>
      </c>
      <c r="G771" s="120" t="b">
        <v>0</v>
      </c>
      <c r="H771" s="120" t="b">
        <v>0</v>
      </c>
      <c r="I771" s="120" t="b">
        <v>0</v>
      </c>
      <c r="J771" s="120" t="b">
        <v>0</v>
      </c>
      <c r="K771" s="120" t="b">
        <v>0</v>
      </c>
      <c r="L771" s="120" t="b">
        <v>0</v>
      </c>
      <c r="M771" s="120" t="b">
        <v>1</v>
      </c>
    </row>
    <row r="772" spans="1:34" x14ac:dyDescent="0.4">
      <c r="A772" s="120" t="s">
        <v>435</v>
      </c>
      <c r="B772" s="120" t="s">
        <v>935</v>
      </c>
      <c r="C772" s="120">
        <v>122957</v>
      </c>
      <c r="D772" s="120" t="b">
        <v>1</v>
      </c>
      <c r="E772" s="120" t="b">
        <v>0</v>
      </c>
      <c r="F772" s="120" t="b">
        <v>1</v>
      </c>
      <c r="G772" s="120" t="b">
        <v>0</v>
      </c>
      <c r="H772" s="120" t="b">
        <v>0</v>
      </c>
      <c r="I772" s="120" t="b">
        <v>0</v>
      </c>
      <c r="J772" s="120" t="b">
        <v>0</v>
      </c>
      <c r="K772" s="120" t="b">
        <v>1</v>
      </c>
      <c r="L772" s="120" t="b">
        <v>0</v>
      </c>
      <c r="M772" s="120" t="b">
        <v>0</v>
      </c>
      <c r="N772" s="120" t="s">
        <v>842</v>
      </c>
      <c r="O772" s="120" t="s">
        <v>178</v>
      </c>
      <c r="P772" s="120" t="s">
        <v>984</v>
      </c>
      <c r="Q772" s="120" t="s">
        <v>177</v>
      </c>
      <c r="R772" s="120" t="s">
        <v>1139</v>
      </c>
      <c r="S772" s="120" t="s">
        <v>213</v>
      </c>
      <c r="T772" s="120" t="s">
        <v>1140</v>
      </c>
      <c r="U772" s="120" t="s">
        <v>1142</v>
      </c>
      <c r="V772" s="120" t="s">
        <v>1143</v>
      </c>
      <c r="W772" s="120" t="s">
        <v>1894</v>
      </c>
      <c r="X772" s="120" t="s">
        <v>1895</v>
      </c>
      <c r="Y772" s="120" t="s">
        <v>265</v>
      </c>
      <c r="Z772" s="120" t="s">
        <v>2379</v>
      </c>
      <c r="AA772" s="120" t="s">
        <v>1767</v>
      </c>
      <c r="AB772" s="120" t="s">
        <v>1768</v>
      </c>
      <c r="AC772" s="120" t="s">
        <v>266</v>
      </c>
      <c r="AD772" s="120" t="s">
        <v>1689</v>
      </c>
      <c r="AE772" s="120" t="s">
        <v>1694</v>
      </c>
      <c r="AF772" s="120" t="s">
        <v>1695</v>
      </c>
      <c r="AG772" s="120" t="s">
        <v>654</v>
      </c>
      <c r="AH772" s="120" t="s">
        <v>2376</v>
      </c>
    </row>
    <row r="773" spans="1:34" x14ac:dyDescent="0.4">
      <c r="A773" s="120" t="s">
        <v>3872</v>
      </c>
      <c r="B773" s="120" t="s">
        <v>843</v>
      </c>
      <c r="C773" s="120">
        <v>122748</v>
      </c>
      <c r="D773" s="120" t="b">
        <v>0</v>
      </c>
      <c r="E773" s="120" t="b">
        <v>0</v>
      </c>
      <c r="F773" s="120" t="b">
        <v>0</v>
      </c>
      <c r="G773" s="120" t="b">
        <v>0</v>
      </c>
      <c r="H773" s="120" t="b">
        <v>0</v>
      </c>
      <c r="I773" s="120" t="b">
        <v>0</v>
      </c>
      <c r="J773" s="120" t="b">
        <v>0</v>
      </c>
      <c r="K773" s="120" t="b">
        <v>1</v>
      </c>
      <c r="L773" s="120" t="b">
        <v>0</v>
      </c>
      <c r="M773" s="120" t="b">
        <v>0</v>
      </c>
      <c r="N773" s="120" t="s">
        <v>3873</v>
      </c>
      <c r="O773" s="120" t="s">
        <v>3874</v>
      </c>
      <c r="P773" s="120" t="s">
        <v>3875</v>
      </c>
    </row>
    <row r="774" spans="1:34" x14ac:dyDescent="0.4">
      <c r="A774" s="120" t="s">
        <v>232</v>
      </c>
      <c r="B774" s="120" t="s">
        <v>843</v>
      </c>
      <c r="C774" s="120">
        <v>122257</v>
      </c>
      <c r="D774" s="120" t="b">
        <v>0</v>
      </c>
      <c r="E774" s="120" t="b">
        <v>0</v>
      </c>
      <c r="F774" s="120" t="b">
        <v>0</v>
      </c>
      <c r="G774" s="120" t="b">
        <v>0</v>
      </c>
      <c r="H774" s="120" t="b">
        <v>0</v>
      </c>
      <c r="I774" s="120" t="b">
        <v>0</v>
      </c>
      <c r="J774" s="120" t="b">
        <v>0</v>
      </c>
      <c r="K774" s="120" t="b">
        <v>0</v>
      </c>
      <c r="L774" s="120" t="b">
        <v>0</v>
      </c>
      <c r="M774" s="120" t="b">
        <v>0</v>
      </c>
      <c r="N774" s="120" t="s">
        <v>842</v>
      </c>
      <c r="O774" s="120" t="s">
        <v>231</v>
      </c>
      <c r="P774" s="120" t="s">
        <v>3281</v>
      </c>
      <c r="Q774" s="120" t="s">
        <v>260</v>
      </c>
      <c r="R774" s="120" t="s">
        <v>1660</v>
      </c>
      <c r="S774" s="120" t="s">
        <v>738</v>
      </c>
      <c r="T774" s="120" t="s">
        <v>3876</v>
      </c>
      <c r="U774" s="120" t="s">
        <v>193</v>
      </c>
      <c r="V774" s="120" t="s">
        <v>1180</v>
      </c>
      <c r="W774" s="120" t="s">
        <v>3877</v>
      </c>
      <c r="X774" s="120" t="s">
        <v>3878</v>
      </c>
    </row>
    <row r="775" spans="1:34" x14ac:dyDescent="0.4">
      <c r="A775" s="120" t="s">
        <v>3879</v>
      </c>
      <c r="B775" s="120" t="s">
        <v>900</v>
      </c>
      <c r="C775" s="120">
        <v>122364</v>
      </c>
      <c r="D775" s="120" t="b">
        <v>1</v>
      </c>
      <c r="E775" s="120" t="b">
        <v>1</v>
      </c>
      <c r="F775" s="120" t="b">
        <v>0</v>
      </c>
      <c r="G775" s="120" t="b">
        <v>0</v>
      </c>
      <c r="H775" s="120" t="b">
        <v>0</v>
      </c>
      <c r="I775" s="120" t="b">
        <v>0</v>
      </c>
      <c r="J775" s="120" t="b">
        <v>0</v>
      </c>
      <c r="K775" s="120" t="b">
        <v>0</v>
      </c>
      <c r="L775" s="120" t="b">
        <v>0</v>
      </c>
      <c r="M775" s="120" t="b">
        <v>1</v>
      </c>
    </row>
    <row r="776" spans="1:34" x14ac:dyDescent="0.4">
      <c r="A776" s="120" t="s">
        <v>420</v>
      </c>
      <c r="B776" s="120" t="s">
        <v>872</v>
      </c>
      <c r="C776" s="120">
        <v>121716</v>
      </c>
      <c r="D776" s="120" t="b">
        <v>1</v>
      </c>
      <c r="E776" s="120" t="b">
        <v>1</v>
      </c>
      <c r="F776" s="120" t="b">
        <v>0</v>
      </c>
      <c r="G776" s="120" t="b">
        <v>0</v>
      </c>
      <c r="H776" s="120" t="b">
        <v>0</v>
      </c>
      <c r="I776" s="120" t="b">
        <v>0</v>
      </c>
      <c r="J776" s="120" t="b">
        <v>0</v>
      </c>
      <c r="K776" s="120" t="b">
        <v>0</v>
      </c>
      <c r="L776" s="120" t="b">
        <v>0</v>
      </c>
      <c r="M776" s="120" t="b">
        <v>1</v>
      </c>
    </row>
    <row r="777" spans="1:34" x14ac:dyDescent="0.4">
      <c r="A777" s="120" t="s">
        <v>3880</v>
      </c>
      <c r="B777" s="120" t="s">
        <v>935</v>
      </c>
      <c r="C777" s="120">
        <v>121698</v>
      </c>
      <c r="D777" s="120" t="b">
        <v>0</v>
      </c>
      <c r="E777" s="120" t="b">
        <v>1</v>
      </c>
      <c r="F777" s="120" t="b">
        <v>1</v>
      </c>
      <c r="G777" s="120" t="b">
        <v>0</v>
      </c>
      <c r="H777" s="120" t="b">
        <v>0</v>
      </c>
      <c r="I777" s="120" t="b">
        <v>0</v>
      </c>
      <c r="J777" s="120" t="b">
        <v>0</v>
      </c>
      <c r="K777" s="120" t="b">
        <v>0</v>
      </c>
      <c r="L777" s="120" t="b">
        <v>0</v>
      </c>
      <c r="M777" s="120" t="b">
        <v>1</v>
      </c>
      <c r="N777" s="120" t="s">
        <v>842</v>
      </c>
      <c r="O777" s="120" t="s">
        <v>2205</v>
      </c>
      <c r="P777" s="120" t="s">
        <v>3881</v>
      </c>
      <c r="Q777" s="120" t="s">
        <v>3882</v>
      </c>
      <c r="R777" s="120" t="s">
        <v>3883</v>
      </c>
    </row>
    <row r="778" spans="1:34" x14ac:dyDescent="0.4">
      <c r="A778" s="120" t="s">
        <v>3884</v>
      </c>
      <c r="B778" s="120" t="s">
        <v>1446</v>
      </c>
      <c r="C778" s="120">
        <v>121914</v>
      </c>
      <c r="D778" s="120" t="b">
        <v>0</v>
      </c>
      <c r="E778" s="120" t="b">
        <v>1</v>
      </c>
      <c r="F778" s="120" t="b">
        <v>0</v>
      </c>
      <c r="G778" s="120" t="b">
        <v>0</v>
      </c>
      <c r="H778" s="120" t="b">
        <v>1</v>
      </c>
      <c r="I778" s="120" t="b">
        <v>0</v>
      </c>
      <c r="J778" s="120" t="b">
        <v>0</v>
      </c>
      <c r="K778" s="120" t="b">
        <v>0</v>
      </c>
      <c r="L778" s="120" t="b">
        <v>0</v>
      </c>
      <c r="M778" s="120" t="b">
        <v>1</v>
      </c>
    </row>
    <row r="779" spans="1:34" x14ac:dyDescent="0.4">
      <c r="A779" s="120" t="s">
        <v>789</v>
      </c>
      <c r="B779" s="120" t="s">
        <v>935</v>
      </c>
      <c r="C779" s="120">
        <v>121385</v>
      </c>
      <c r="D779" s="120" t="b">
        <v>0</v>
      </c>
      <c r="E779" s="120" t="b">
        <v>1</v>
      </c>
      <c r="F779" s="120" t="b">
        <v>0</v>
      </c>
      <c r="G779" s="120" t="b">
        <v>0</v>
      </c>
      <c r="H779" s="120" t="b">
        <v>0</v>
      </c>
      <c r="I779" s="120" t="b">
        <v>0</v>
      </c>
      <c r="J779" s="120" t="b">
        <v>0</v>
      </c>
      <c r="K779" s="120" t="b">
        <v>0</v>
      </c>
      <c r="L779" s="120" t="b">
        <v>0</v>
      </c>
      <c r="M779" s="120" t="b">
        <v>1</v>
      </c>
      <c r="N779" s="120" t="s">
        <v>842</v>
      </c>
      <c r="O779" s="120" t="s">
        <v>3885</v>
      </c>
      <c r="P779" s="120" t="s">
        <v>3886</v>
      </c>
      <c r="Q779" s="120" t="s">
        <v>3887</v>
      </c>
      <c r="R779" s="120" t="s">
        <v>3888</v>
      </c>
      <c r="S779" s="120" t="s">
        <v>3889</v>
      </c>
      <c r="T779" s="120" t="s">
        <v>3890</v>
      </c>
    </row>
    <row r="780" spans="1:34" x14ac:dyDescent="0.4">
      <c r="A780" s="120" t="s">
        <v>565</v>
      </c>
      <c r="B780" s="120" t="s">
        <v>1278</v>
      </c>
      <c r="C780" s="120">
        <v>121387</v>
      </c>
      <c r="D780" s="120" t="b">
        <v>0</v>
      </c>
      <c r="E780" s="120" t="b">
        <v>0</v>
      </c>
      <c r="F780" s="120" t="b">
        <v>0</v>
      </c>
      <c r="G780" s="120" t="b">
        <v>0</v>
      </c>
      <c r="H780" s="120" t="b">
        <v>0</v>
      </c>
      <c r="I780" s="120" t="b">
        <v>0</v>
      </c>
      <c r="J780" s="120" t="b">
        <v>0</v>
      </c>
      <c r="K780" s="120" t="b">
        <v>0</v>
      </c>
      <c r="L780" s="120" t="b">
        <v>0</v>
      </c>
      <c r="M780" s="120" t="b">
        <v>0</v>
      </c>
      <c r="N780" s="120" t="s">
        <v>842</v>
      </c>
      <c r="O780" s="120" t="s">
        <v>564</v>
      </c>
      <c r="P780" s="120" t="s">
        <v>3891</v>
      </c>
    </row>
    <row r="781" spans="1:34" x14ac:dyDescent="0.4">
      <c r="A781" s="120" t="s">
        <v>2377</v>
      </c>
      <c r="B781" s="120" t="s">
        <v>935</v>
      </c>
      <c r="C781" s="120">
        <v>121680</v>
      </c>
      <c r="D781" s="120" t="b">
        <v>0</v>
      </c>
      <c r="E781" s="120" t="b">
        <v>0</v>
      </c>
      <c r="F781" s="120" t="b">
        <v>0</v>
      </c>
      <c r="G781" s="120" t="b">
        <v>0</v>
      </c>
      <c r="H781" s="120" t="b">
        <v>1</v>
      </c>
      <c r="I781" s="120" t="b">
        <v>0</v>
      </c>
      <c r="J781" s="120" t="b">
        <v>0</v>
      </c>
      <c r="K781" s="120" t="b">
        <v>0</v>
      </c>
      <c r="L781" s="120" t="b">
        <v>0</v>
      </c>
      <c r="M781" s="120" t="b">
        <v>0</v>
      </c>
      <c r="N781" s="120" t="s">
        <v>3892</v>
      </c>
      <c r="O781" s="120" t="s">
        <v>2085</v>
      </c>
      <c r="P781" s="120" t="s">
        <v>2086</v>
      </c>
      <c r="Q781" s="120" t="s">
        <v>3893</v>
      </c>
      <c r="R781" s="120" t="s">
        <v>3894</v>
      </c>
      <c r="S781" s="120" t="s">
        <v>3895</v>
      </c>
      <c r="T781" s="120" t="s">
        <v>3896</v>
      </c>
    </row>
    <row r="782" spans="1:34" x14ac:dyDescent="0.4">
      <c r="A782" s="120" t="s">
        <v>3897</v>
      </c>
      <c r="B782" s="120" t="s">
        <v>963</v>
      </c>
      <c r="C782" s="120">
        <v>119005</v>
      </c>
      <c r="D782" s="120" t="b">
        <v>1</v>
      </c>
      <c r="E782" s="120" t="b">
        <v>1</v>
      </c>
      <c r="F782" s="120" t="b">
        <v>0</v>
      </c>
      <c r="G782" s="120" t="b">
        <v>0</v>
      </c>
      <c r="H782" s="120" t="b">
        <v>0</v>
      </c>
      <c r="I782" s="120" t="b">
        <v>0</v>
      </c>
      <c r="J782" s="120" t="b">
        <v>0</v>
      </c>
      <c r="K782" s="120" t="b">
        <v>0</v>
      </c>
      <c r="L782" s="120" t="b">
        <v>0</v>
      </c>
      <c r="M782" s="120" t="b">
        <v>0</v>
      </c>
    </row>
    <row r="783" spans="1:34" x14ac:dyDescent="0.4">
      <c r="A783" s="120" t="s">
        <v>3898</v>
      </c>
      <c r="B783" s="120" t="s">
        <v>935</v>
      </c>
      <c r="C783" s="120">
        <v>117885</v>
      </c>
      <c r="D783" s="120" t="b">
        <v>0</v>
      </c>
      <c r="E783" s="120" t="b">
        <v>1</v>
      </c>
      <c r="F783" s="120" t="b">
        <v>1</v>
      </c>
      <c r="G783" s="120" t="b">
        <v>0</v>
      </c>
      <c r="H783" s="120" t="b">
        <v>0</v>
      </c>
      <c r="I783" s="120" t="b">
        <v>0</v>
      </c>
      <c r="J783" s="120" t="b">
        <v>1</v>
      </c>
      <c r="K783" s="120" t="b">
        <v>0</v>
      </c>
      <c r="L783" s="120" t="b">
        <v>0</v>
      </c>
      <c r="M783" s="120" t="b">
        <v>0</v>
      </c>
      <c r="N783" s="120" t="s">
        <v>842</v>
      </c>
      <c r="O783" s="120" t="s">
        <v>3899</v>
      </c>
      <c r="P783" s="120" t="s">
        <v>3900</v>
      </c>
      <c r="Q783" s="120" t="s">
        <v>3901</v>
      </c>
      <c r="R783" s="120" t="s">
        <v>3902</v>
      </c>
    </row>
    <row r="784" spans="1:34" x14ac:dyDescent="0.4">
      <c r="A784" s="120" t="s">
        <v>455</v>
      </c>
      <c r="B784" s="120" t="s">
        <v>963</v>
      </c>
      <c r="C784" s="120">
        <v>117846</v>
      </c>
      <c r="D784" s="120" t="b">
        <v>0</v>
      </c>
      <c r="E784" s="120" t="b">
        <v>0</v>
      </c>
      <c r="F784" s="120" t="b">
        <v>0</v>
      </c>
      <c r="G784" s="120" t="b">
        <v>0</v>
      </c>
      <c r="H784" s="120" t="b">
        <v>0</v>
      </c>
      <c r="I784" s="120" t="b">
        <v>0</v>
      </c>
      <c r="J784" s="120" t="b">
        <v>1</v>
      </c>
      <c r="K784" s="120" t="b">
        <v>0</v>
      </c>
      <c r="L784" s="120" t="b">
        <v>0</v>
      </c>
      <c r="M784" s="120" t="b">
        <v>0</v>
      </c>
    </row>
    <row r="785" spans="1:22" x14ac:dyDescent="0.4">
      <c r="A785" s="120" t="s">
        <v>188</v>
      </c>
      <c r="B785" s="120" t="s">
        <v>843</v>
      </c>
      <c r="C785" s="120">
        <v>117531</v>
      </c>
      <c r="D785" s="120" t="b">
        <v>0</v>
      </c>
      <c r="E785" s="120" t="b">
        <v>0</v>
      </c>
      <c r="F785" s="120" t="b">
        <v>1</v>
      </c>
      <c r="G785" s="120" t="b">
        <v>0</v>
      </c>
      <c r="H785" s="120" t="b">
        <v>1</v>
      </c>
      <c r="I785" s="120" t="b">
        <v>0</v>
      </c>
      <c r="J785" s="120" t="b">
        <v>0</v>
      </c>
      <c r="K785" s="120" t="b">
        <v>1</v>
      </c>
      <c r="L785" s="120" t="b">
        <v>0</v>
      </c>
      <c r="M785" s="120" t="b">
        <v>1</v>
      </c>
      <c r="N785" s="120" t="s">
        <v>842</v>
      </c>
      <c r="O785" s="120" t="s">
        <v>187</v>
      </c>
      <c r="P785" s="120" t="s">
        <v>1363</v>
      </c>
      <c r="Q785" s="120" t="s">
        <v>250</v>
      </c>
      <c r="R785" s="120" t="s">
        <v>1076</v>
      </c>
      <c r="S785" s="120" t="s">
        <v>329</v>
      </c>
      <c r="T785" s="120" t="s">
        <v>1597</v>
      </c>
      <c r="U785" s="120" t="s">
        <v>475</v>
      </c>
      <c r="V785" s="120" t="s">
        <v>1078</v>
      </c>
    </row>
    <row r="786" spans="1:22" x14ac:dyDescent="0.4">
      <c r="A786" s="120" t="s">
        <v>551</v>
      </c>
      <c r="B786" s="120" t="s">
        <v>935</v>
      </c>
      <c r="C786" s="120">
        <v>117115</v>
      </c>
      <c r="D786" s="120" t="b">
        <v>1</v>
      </c>
      <c r="E786" s="120" t="b">
        <v>0</v>
      </c>
      <c r="F786" s="120" t="b">
        <v>0</v>
      </c>
      <c r="G786" s="120" t="b">
        <v>0</v>
      </c>
      <c r="H786" s="120" t="b">
        <v>0</v>
      </c>
      <c r="I786" s="120" t="b">
        <v>0</v>
      </c>
      <c r="J786" s="120" t="b">
        <v>0</v>
      </c>
      <c r="K786" s="120" t="b">
        <v>1</v>
      </c>
      <c r="L786" s="120" t="b">
        <v>0</v>
      </c>
      <c r="M786" s="120" t="b">
        <v>1</v>
      </c>
      <c r="N786" s="120" t="s">
        <v>842</v>
      </c>
      <c r="O786" s="120" t="s">
        <v>3903</v>
      </c>
      <c r="P786" s="120" t="s">
        <v>3904</v>
      </c>
      <c r="Q786" s="120" t="s">
        <v>3905</v>
      </c>
      <c r="R786" s="120" t="s">
        <v>3906</v>
      </c>
      <c r="S786" s="120" t="s">
        <v>550</v>
      </c>
      <c r="T786" s="120" t="s">
        <v>3907</v>
      </c>
    </row>
    <row r="787" spans="1:22" x14ac:dyDescent="0.4">
      <c r="A787" s="120" t="s">
        <v>580</v>
      </c>
      <c r="B787" s="120" t="s">
        <v>935</v>
      </c>
      <c r="C787" s="120">
        <v>116938</v>
      </c>
      <c r="D787" s="120" t="b">
        <v>0</v>
      </c>
      <c r="E787" s="120" t="b">
        <v>0</v>
      </c>
      <c r="F787" s="120" t="b">
        <v>0</v>
      </c>
      <c r="G787" s="120" t="b">
        <v>0</v>
      </c>
      <c r="H787" s="120" t="b">
        <v>0</v>
      </c>
      <c r="I787" s="120" t="b">
        <v>0</v>
      </c>
      <c r="J787" s="120" t="b">
        <v>0</v>
      </c>
      <c r="K787" s="120" t="b">
        <v>0</v>
      </c>
      <c r="L787" s="120" t="b">
        <v>0</v>
      </c>
      <c r="M787" s="120" t="b">
        <v>0</v>
      </c>
      <c r="N787" s="120" t="s">
        <v>3908</v>
      </c>
      <c r="O787" s="120" t="s">
        <v>176</v>
      </c>
      <c r="P787" s="120" t="s">
        <v>972</v>
      </c>
      <c r="Q787" s="120" t="s">
        <v>303</v>
      </c>
      <c r="R787" s="120" t="s">
        <v>2752</v>
      </c>
      <c r="S787" s="120" t="s">
        <v>304</v>
      </c>
      <c r="T787" s="120" t="s">
        <v>2064</v>
      </c>
      <c r="U787" s="120" t="s">
        <v>374</v>
      </c>
      <c r="V787" s="120" t="s">
        <v>2065</v>
      </c>
    </row>
    <row r="788" spans="1:22" x14ac:dyDescent="0.4">
      <c r="A788" s="120" t="s">
        <v>3909</v>
      </c>
      <c r="B788" s="120" t="s">
        <v>935</v>
      </c>
      <c r="C788" s="120">
        <v>116855</v>
      </c>
      <c r="D788" s="120" t="b">
        <v>0</v>
      </c>
      <c r="E788" s="120" t="b">
        <v>0</v>
      </c>
      <c r="F788" s="120" t="b">
        <v>1</v>
      </c>
      <c r="G788" s="120" t="b">
        <v>0</v>
      </c>
      <c r="H788" s="120" t="b">
        <v>0</v>
      </c>
      <c r="I788" s="120" t="b">
        <v>0</v>
      </c>
      <c r="J788" s="120" t="b">
        <v>0</v>
      </c>
      <c r="K788" s="120" t="b">
        <v>0</v>
      </c>
      <c r="L788" s="120" t="b">
        <v>0</v>
      </c>
      <c r="M788" s="120" t="b">
        <v>1</v>
      </c>
    </row>
    <row r="789" spans="1:22" x14ac:dyDescent="0.4">
      <c r="A789" s="120" t="s">
        <v>2682</v>
      </c>
      <c r="B789" s="120" t="s">
        <v>963</v>
      </c>
      <c r="C789" s="120">
        <v>116639</v>
      </c>
      <c r="D789" s="120" t="b">
        <v>1</v>
      </c>
      <c r="E789" s="120" t="b">
        <v>1</v>
      </c>
      <c r="F789" s="120" t="b">
        <v>1</v>
      </c>
      <c r="G789" s="120" t="b">
        <v>0</v>
      </c>
      <c r="H789" s="120" t="b">
        <v>0</v>
      </c>
      <c r="I789" s="120" t="b">
        <v>0</v>
      </c>
      <c r="J789" s="120" t="b">
        <v>1</v>
      </c>
      <c r="K789" s="120" t="b">
        <v>0</v>
      </c>
      <c r="L789" s="120" t="b">
        <v>0</v>
      </c>
      <c r="M789" s="120" t="b">
        <v>0</v>
      </c>
      <c r="N789" s="120" t="s">
        <v>842</v>
      </c>
      <c r="O789" s="120" t="s">
        <v>3910</v>
      </c>
      <c r="P789" s="120" t="s">
        <v>3911</v>
      </c>
    </row>
    <row r="790" spans="1:22" x14ac:dyDescent="0.4">
      <c r="A790" s="120" t="s">
        <v>448</v>
      </c>
      <c r="B790" s="120" t="s">
        <v>852</v>
      </c>
      <c r="C790" s="120">
        <v>116619</v>
      </c>
      <c r="D790" s="120" t="b">
        <v>1</v>
      </c>
      <c r="E790" s="120" t="b">
        <v>1</v>
      </c>
      <c r="F790" s="120" t="b">
        <v>0</v>
      </c>
      <c r="G790" s="120" t="b">
        <v>0</v>
      </c>
      <c r="H790" s="120" t="b">
        <v>0</v>
      </c>
      <c r="I790" s="120" t="b">
        <v>0</v>
      </c>
      <c r="J790" s="120" t="b">
        <v>0</v>
      </c>
      <c r="K790" s="120" t="b">
        <v>1</v>
      </c>
      <c r="L790" s="120" t="b">
        <v>0</v>
      </c>
      <c r="M790" s="120" t="b">
        <v>0</v>
      </c>
      <c r="N790" s="120" t="s">
        <v>3912</v>
      </c>
      <c r="O790" s="120" t="s">
        <v>237</v>
      </c>
      <c r="P790" s="120" t="s">
        <v>2350</v>
      </c>
      <c r="Q790" s="120" t="s">
        <v>425</v>
      </c>
      <c r="R790" s="120" t="s">
        <v>1565</v>
      </c>
    </row>
    <row r="791" spans="1:22" x14ac:dyDescent="0.4">
      <c r="A791" s="120" t="s">
        <v>581</v>
      </c>
      <c r="B791" s="120" t="s">
        <v>963</v>
      </c>
      <c r="C791" s="120">
        <v>116559</v>
      </c>
      <c r="D791" s="120" t="b">
        <v>0</v>
      </c>
      <c r="E791" s="120" t="b">
        <v>0</v>
      </c>
      <c r="F791" s="120" t="b">
        <v>0</v>
      </c>
      <c r="G791" s="120" t="b">
        <v>0</v>
      </c>
      <c r="H791" s="120" t="b">
        <v>0</v>
      </c>
      <c r="I791" s="120" t="b">
        <v>0</v>
      </c>
      <c r="J791" s="120" t="b">
        <v>0</v>
      </c>
      <c r="K791" s="120" t="b">
        <v>0</v>
      </c>
      <c r="L791" s="120" t="b">
        <v>0</v>
      </c>
      <c r="M791" s="120" t="b">
        <v>0</v>
      </c>
      <c r="N791" s="120" t="s">
        <v>778</v>
      </c>
      <c r="O791" s="120" t="s">
        <v>582</v>
      </c>
      <c r="P791" s="120" t="s">
        <v>3913</v>
      </c>
      <c r="Q791" s="120" t="s">
        <v>3914</v>
      </c>
      <c r="R791" s="120" t="s">
        <v>3915</v>
      </c>
      <c r="S791" s="120" t="s">
        <v>3916</v>
      </c>
      <c r="T791" s="120" t="s">
        <v>3917</v>
      </c>
    </row>
    <row r="792" spans="1:22" x14ac:dyDescent="0.4">
      <c r="A792" s="120" t="s">
        <v>3918</v>
      </c>
      <c r="B792" s="120" t="s">
        <v>963</v>
      </c>
      <c r="C792" s="120">
        <v>121539</v>
      </c>
      <c r="D792" s="120" t="b">
        <v>0</v>
      </c>
      <c r="E792" s="120" t="b">
        <v>0</v>
      </c>
      <c r="F792" s="120" t="b">
        <v>0</v>
      </c>
      <c r="G792" s="120" t="b">
        <v>1</v>
      </c>
      <c r="H792" s="120" t="b">
        <v>0</v>
      </c>
      <c r="I792" s="120" t="b">
        <v>0</v>
      </c>
      <c r="J792" s="120" t="b">
        <v>0</v>
      </c>
      <c r="K792" s="120" t="b">
        <v>0</v>
      </c>
      <c r="L792" s="120" t="b">
        <v>0</v>
      </c>
      <c r="M792" s="120" t="b">
        <v>1</v>
      </c>
    </row>
    <row r="793" spans="1:22" x14ac:dyDescent="0.4">
      <c r="A793" s="120" t="s">
        <v>3919</v>
      </c>
      <c r="B793" s="120" t="s">
        <v>852</v>
      </c>
      <c r="C793" s="120">
        <v>121552</v>
      </c>
      <c r="D793" s="120" t="b">
        <v>1</v>
      </c>
      <c r="E793" s="120" t="b">
        <v>1</v>
      </c>
      <c r="F793" s="120" t="b">
        <v>0</v>
      </c>
      <c r="G793" s="120" t="b">
        <v>0</v>
      </c>
      <c r="H793" s="120" t="b">
        <v>0</v>
      </c>
      <c r="I793" s="120" t="b">
        <v>0</v>
      </c>
      <c r="J793" s="120" t="b">
        <v>0</v>
      </c>
      <c r="K793" s="120" t="b">
        <v>0</v>
      </c>
      <c r="L793" s="120" t="b">
        <v>0</v>
      </c>
      <c r="M793" s="120" t="b">
        <v>1</v>
      </c>
    </row>
    <row r="794" spans="1:22" x14ac:dyDescent="0.4">
      <c r="A794" s="120" t="s">
        <v>743</v>
      </c>
      <c r="B794" s="120" t="s">
        <v>935</v>
      </c>
      <c r="C794" s="120">
        <v>120851</v>
      </c>
      <c r="D794" s="120" t="b">
        <v>0</v>
      </c>
      <c r="E794" s="120" t="b">
        <v>1</v>
      </c>
      <c r="F794" s="120" t="b">
        <v>0</v>
      </c>
      <c r="G794" s="120" t="b">
        <v>0</v>
      </c>
      <c r="H794" s="120" t="b">
        <v>0</v>
      </c>
      <c r="I794" s="120" t="b">
        <v>0</v>
      </c>
      <c r="J794" s="120" t="b">
        <v>1</v>
      </c>
      <c r="K794" s="120" t="b">
        <v>0</v>
      </c>
      <c r="L794" s="120" t="b">
        <v>0</v>
      </c>
      <c r="M794" s="120" t="b">
        <v>0</v>
      </c>
      <c r="N794" s="120" t="s">
        <v>3920</v>
      </c>
      <c r="O794" s="120" t="s">
        <v>2431</v>
      </c>
      <c r="P794" s="120" t="s">
        <v>2432</v>
      </c>
      <c r="Q794" s="120" t="s">
        <v>731</v>
      </c>
      <c r="R794" s="120" t="s">
        <v>2435</v>
      </c>
      <c r="S794" s="120" t="s">
        <v>3921</v>
      </c>
      <c r="T794" s="120" t="s">
        <v>3922</v>
      </c>
    </row>
    <row r="795" spans="1:22" x14ac:dyDescent="0.4">
      <c r="A795" s="120" t="s">
        <v>2420</v>
      </c>
      <c r="B795" s="120" t="s">
        <v>963</v>
      </c>
      <c r="C795" s="120">
        <v>121041</v>
      </c>
      <c r="D795" s="120" t="b">
        <v>0</v>
      </c>
      <c r="E795" s="120" t="b">
        <v>0</v>
      </c>
      <c r="F795" s="120" t="b">
        <v>1</v>
      </c>
      <c r="G795" s="120" t="b">
        <v>0</v>
      </c>
      <c r="H795" s="120" t="b">
        <v>0</v>
      </c>
      <c r="I795" s="120" t="b">
        <v>0</v>
      </c>
      <c r="J795" s="120" t="b">
        <v>0</v>
      </c>
      <c r="K795" s="120" t="b">
        <v>0</v>
      </c>
      <c r="L795" s="120" t="b">
        <v>0</v>
      </c>
      <c r="M795" s="120" t="b">
        <v>0</v>
      </c>
    </row>
    <row r="796" spans="1:22" x14ac:dyDescent="0.4">
      <c r="A796" s="120" t="s">
        <v>3923</v>
      </c>
      <c r="B796" s="120" t="s">
        <v>1784</v>
      </c>
      <c r="C796" s="120">
        <v>120796</v>
      </c>
      <c r="D796" s="120" t="b">
        <v>1</v>
      </c>
      <c r="E796" s="120" t="b">
        <v>0</v>
      </c>
      <c r="F796" s="120" t="b">
        <v>0</v>
      </c>
      <c r="G796" s="120" t="b">
        <v>0</v>
      </c>
      <c r="H796" s="120" t="b">
        <v>0</v>
      </c>
      <c r="I796" s="120" t="b">
        <v>0</v>
      </c>
      <c r="J796" s="120" t="b">
        <v>0</v>
      </c>
      <c r="K796" s="120" t="b">
        <v>0</v>
      </c>
      <c r="L796" s="120" t="b">
        <v>0</v>
      </c>
      <c r="M796" s="120" t="b">
        <v>1</v>
      </c>
    </row>
    <row r="797" spans="1:22" x14ac:dyDescent="0.4">
      <c r="A797" s="120" t="s">
        <v>3924</v>
      </c>
      <c r="B797" s="120" t="s">
        <v>935</v>
      </c>
      <c r="C797" s="120">
        <v>120159</v>
      </c>
      <c r="D797" s="120" t="b">
        <v>0</v>
      </c>
      <c r="E797" s="120" t="b">
        <v>1</v>
      </c>
      <c r="F797" s="120" t="b">
        <v>0</v>
      </c>
      <c r="G797" s="120" t="b">
        <v>0</v>
      </c>
      <c r="H797" s="120" t="b">
        <v>0</v>
      </c>
      <c r="I797" s="120" t="b">
        <v>0</v>
      </c>
      <c r="J797" s="120" t="b">
        <v>0</v>
      </c>
      <c r="K797" s="120" t="b">
        <v>0</v>
      </c>
      <c r="L797" s="120" t="b">
        <v>0</v>
      </c>
      <c r="M797" s="120" t="b">
        <v>1</v>
      </c>
      <c r="N797" s="120" t="s">
        <v>3925</v>
      </c>
      <c r="O797" s="120" t="s">
        <v>3926</v>
      </c>
      <c r="P797" s="120" t="s">
        <v>3927</v>
      </c>
      <c r="Q797" s="120" t="s">
        <v>3928</v>
      </c>
      <c r="R797" s="120" t="s">
        <v>3929</v>
      </c>
    </row>
    <row r="798" spans="1:22" x14ac:dyDescent="0.4">
      <c r="A798" s="120" t="s">
        <v>3930</v>
      </c>
      <c r="B798" s="120" t="s">
        <v>924</v>
      </c>
      <c r="C798" s="120">
        <v>119589</v>
      </c>
      <c r="D798" s="120" t="b">
        <v>0</v>
      </c>
      <c r="E798" s="120" t="b">
        <v>1</v>
      </c>
      <c r="F798" s="120" t="b">
        <v>0</v>
      </c>
      <c r="G798" s="120" t="b">
        <v>0</v>
      </c>
      <c r="H798" s="120" t="b">
        <v>1</v>
      </c>
      <c r="I798" s="120" t="b">
        <v>0</v>
      </c>
      <c r="J798" s="120" t="b">
        <v>0</v>
      </c>
      <c r="K798" s="120" t="b">
        <v>0</v>
      </c>
      <c r="L798" s="120" t="b">
        <v>0</v>
      </c>
      <c r="M798" s="120" t="b">
        <v>0</v>
      </c>
    </row>
    <row r="799" spans="1:22" x14ac:dyDescent="0.4">
      <c r="A799" s="120" t="s">
        <v>583</v>
      </c>
      <c r="B799" s="120" t="s">
        <v>900</v>
      </c>
      <c r="C799" s="120">
        <v>119399</v>
      </c>
      <c r="D799" s="120" t="b">
        <v>1</v>
      </c>
      <c r="E799" s="120" t="b">
        <v>0</v>
      </c>
      <c r="F799" s="120" t="b">
        <v>0</v>
      </c>
      <c r="G799" s="120" t="b">
        <v>0</v>
      </c>
      <c r="H799" s="120" t="b">
        <v>0</v>
      </c>
      <c r="I799" s="120" t="b">
        <v>0</v>
      </c>
      <c r="J799" s="120" t="b">
        <v>0</v>
      </c>
      <c r="K799" s="120" t="b">
        <v>0</v>
      </c>
      <c r="L799" s="120" t="b">
        <v>0</v>
      </c>
      <c r="M799" s="120" t="b">
        <v>1</v>
      </c>
      <c r="N799" s="120" t="s">
        <v>2034</v>
      </c>
      <c r="O799" s="120" t="s">
        <v>584</v>
      </c>
      <c r="P799" s="120" t="s">
        <v>3931</v>
      </c>
      <c r="Q799" s="120" t="s">
        <v>3932</v>
      </c>
      <c r="R799" s="120" t="s">
        <v>3933</v>
      </c>
    </row>
    <row r="800" spans="1:22" x14ac:dyDescent="0.4">
      <c r="A800" s="120" t="s">
        <v>3934</v>
      </c>
      <c r="B800" s="120" t="s">
        <v>900</v>
      </c>
      <c r="C800" s="120">
        <v>119637</v>
      </c>
      <c r="D800" s="120" t="b">
        <v>1</v>
      </c>
      <c r="E800" s="120" t="b">
        <v>1</v>
      </c>
      <c r="F800" s="120" t="b">
        <v>1</v>
      </c>
      <c r="G800" s="120" t="b">
        <v>0</v>
      </c>
      <c r="H800" s="120" t="b">
        <v>1</v>
      </c>
      <c r="I800" s="120" t="b">
        <v>0</v>
      </c>
      <c r="J800" s="120" t="b">
        <v>0</v>
      </c>
      <c r="K800" s="120" t="b">
        <v>0</v>
      </c>
      <c r="L800" s="120" t="b">
        <v>0</v>
      </c>
      <c r="M800" s="120" t="b">
        <v>0</v>
      </c>
      <c r="N800" s="120" t="s">
        <v>3935</v>
      </c>
      <c r="O800" s="120" t="s">
        <v>3936</v>
      </c>
      <c r="P800" s="120" t="s">
        <v>3937</v>
      </c>
      <c r="Q800" s="120" t="s">
        <v>3938</v>
      </c>
      <c r="R800" s="120" t="s">
        <v>3939</v>
      </c>
      <c r="S800" s="120" t="s">
        <v>3940</v>
      </c>
      <c r="T800" s="120" t="s">
        <v>3941</v>
      </c>
    </row>
    <row r="801" spans="1:32" x14ac:dyDescent="0.4">
      <c r="A801" s="120" t="s">
        <v>3942</v>
      </c>
      <c r="B801" s="120" t="s">
        <v>900</v>
      </c>
      <c r="C801" s="120">
        <v>119329</v>
      </c>
      <c r="D801" s="120" t="b">
        <v>1</v>
      </c>
      <c r="E801" s="120" t="b">
        <v>0</v>
      </c>
      <c r="F801" s="120" t="b">
        <v>0</v>
      </c>
      <c r="G801" s="120" t="b">
        <v>0</v>
      </c>
      <c r="H801" s="120" t="b">
        <v>1</v>
      </c>
      <c r="I801" s="120" t="b">
        <v>0</v>
      </c>
      <c r="J801" s="120" t="b">
        <v>0</v>
      </c>
      <c r="K801" s="120" t="b">
        <v>0</v>
      </c>
      <c r="L801" s="120" t="b">
        <v>0</v>
      </c>
      <c r="M801" s="120" t="b">
        <v>0</v>
      </c>
      <c r="N801" s="120" t="s">
        <v>842</v>
      </c>
      <c r="O801" s="120" t="s">
        <v>3934</v>
      </c>
      <c r="P801" s="120" t="s">
        <v>3943</v>
      </c>
    </row>
    <row r="802" spans="1:32" x14ac:dyDescent="0.4">
      <c r="A802" s="120" t="s">
        <v>744</v>
      </c>
      <c r="B802" s="120" t="s">
        <v>935</v>
      </c>
      <c r="C802" s="120">
        <v>116272</v>
      </c>
      <c r="D802" s="120" t="b">
        <v>1</v>
      </c>
      <c r="E802" s="120" t="b">
        <v>1</v>
      </c>
      <c r="F802" s="120" t="b">
        <v>0</v>
      </c>
      <c r="G802" s="120" t="b">
        <v>0</v>
      </c>
      <c r="H802" s="120" t="b">
        <v>0</v>
      </c>
      <c r="I802" s="120" t="b">
        <v>0</v>
      </c>
      <c r="J802" s="120" t="b">
        <v>0</v>
      </c>
      <c r="K802" s="120" t="b">
        <v>0</v>
      </c>
      <c r="L802" s="120" t="b">
        <v>0</v>
      </c>
      <c r="M802" s="120" t="b">
        <v>1</v>
      </c>
      <c r="N802" s="120" t="s">
        <v>3944</v>
      </c>
      <c r="O802" s="120" t="s">
        <v>2352</v>
      </c>
      <c r="P802" s="120" t="s">
        <v>2353</v>
      </c>
      <c r="Q802" s="120" t="s">
        <v>289</v>
      </c>
      <c r="R802" s="120" t="s">
        <v>3071</v>
      </c>
      <c r="S802" s="120" t="s">
        <v>3945</v>
      </c>
      <c r="T802" s="120" t="s">
        <v>3946</v>
      </c>
      <c r="U802" s="120" t="s">
        <v>2744</v>
      </c>
      <c r="V802" s="120" t="s">
        <v>2745</v>
      </c>
    </row>
    <row r="803" spans="1:32" x14ac:dyDescent="0.4">
      <c r="A803" s="120" t="s">
        <v>3947</v>
      </c>
      <c r="B803" s="120" t="s">
        <v>843</v>
      </c>
      <c r="C803" s="120">
        <v>116070</v>
      </c>
      <c r="D803" s="120" t="b">
        <v>1</v>
      </c>
      <c r="E803" s="120" t="b">
        <v>0</v>
      </c>
      <c r="F803" s="120" t="b">
        <v>1</v>
      </c>
      <c r="G803" s="120" t="b">
        <v>0</v>
      </c>
      <c r="H803" s="120" t="b">
        <v>1</v>
      </c>
      <c r="I803" s="120" t="b">
        <v>0</v>
      </c>
      <c r="J803" s="120" t="b">
        <v>0</v>
      </c>
      <c r="K803" s="120" t="b">
        <v>0</v>
      </c>
      <c r="L803" s="120" t="b">
        <v>0</v>
      </c>
      <c r="M803" s="120" t="b">
        <v>1</v>
      </c>
      <c r="N803" s="120" t="s">
        <v>3948</v>
      </c>
      <c r="O803" s="120" t="s">
        <v>3949</v>
      </c>
      <c r="P803" s="120" t="s">
        <v>3950</v>
      </c>
      <c r="Q803" s="120" t="s">
        <v>3951</v>
      </c>
      <c r="R803" s="120" t="s">
        <v>3952</v>
      </c>
      <c r="S803" s="120" t="s">
        <v>3953</v>
      </c>
      <c r="T803" s="120" t="s">
        <v>3954</v>
      </c>
    </row>
    <row r="804" spans="1:32" x14ac:dyDescent="0.4">
      <c r="A804" s="120" t="s">
        <v>3955</v>
      </c>
      <c r="B804" s="120" t="s">
        <v>928</v>
      </c>
      <c r="C804" s="120">
        <v>115859</v>
      </c>
      <c r="D804" s="120" t="b">
        <v>1</v>
      </c>
      <c r="E804" s="120" t="b">
        <v>1</v>
      </c>
      <c r="F804" s="120" t="b">
        <v>0</v>
      </c>
      <c r="G804" s="120" t="b">
        <v>0</v>
      </c>
      <c r="H804" s="120" t="b">
        <v>0</v>
      </c>
      <c r="I804" s="120" t="b">
        <v>0</v>
      </c>
      <c r="J804" s="120" t="b">
        <v>0</v>
      </c>
      <c r="K804" s="120" t="b">
        <v>0</v>
      </c>
      <c r="L804" s="120" t="b">
        <v>0</v>
      </c>
      <c r="M804" s="120" t="b">
        <v>0</v>
      </c>
    </row>
    <row r="805" spans="1:32" x14ac:dyDescent="0.4">
      <c r="A805" s="120" t="s">
        <v>3956</v>
      </c>
      <c r="B805" s="120" t="s">
        <v>900</v>
      </c>
      <c r="C805" s="120">
        <v>115689</v>
      </c>
      <c r="D805" s="120" t="b">
        <v>1</v>
      </c>
      <c r="E805" s="120" t="b">
        <v>1</v>
      </c>
      <c r="F805" s="120" t="b">
        <v>0</v>
      </c>
      <c r="G805" s="120" t="b">
        <v>0</v>
      </c>
      <c r="H805" s="120" t="b">
        <v>0</v>
      </c>
      <c r="I805" s="120" t="b">
        <v>0</v>
      </c>
      <c r="J805" s="120" t="b">
        <v>0</v>
      </c>
      <c r="K805" s="120" t="b">
        <v>0</v>
      </c>
      <c r="L805" s="120" t="b">
        <v>0</v>
      </c>
      <c r="M805" s="120" t="b">
        <v>1</v>
      </c>
      <c r="N805" s="120" t="s">
        <v>842</v>
      </c>
      <c r="O805" s="120" t="s">
        <v>3957</v>
      </c>
      <c r="P805" s="120" t="s">
        <v>3958</v>
      </c>
    </row>
    <row r="806" spans="1:32" x14ac:dyDescent="0.4">
      <c r="A806" s="120" t="s">
        <v>3959</v>
      </c>
      <c r="B806" s="120" t="s">
        <v>963</v>
      </c>
      <c r="C806" s="120">
        <v>115640</v>
      </c>
      <c r="D806" s="120" t="b">
        <v>1</v>
      </c>
      <c r="E806" s="120" t="b">
        <v>1</v>
      </c>
      <c r="F806" s="120" t="b">
        <v>0</v>
      </c>
      <c r="G806" s="120" t="b">
        <v>0</v>
      </c>
      <c r="H806" s="120" t="b">
        <v>0</v>
      </c>
      <c r="I806" s="120" t="b">
        <v>0</v>
      </c>
      <c r="J806" s="120" t="b">
        <v>0</v>
      </c>
      <c r="K806" s="120" t="b">
        <v>0</v>
      </c>
      <c r="L806" s="120" t="b">
        <v>0</v>
      </c>
      <c r="M806" s="120" t="b">
        <v>1</v>
      </c>
      <c r="N806" s="120" t="s">
        <v>842</v>
      </c>
      <c r="O806" s="120" t="s">
        <v>3960</v>
      </c>
      <c r="P806" s="120" t="s">
        <v>3961</v>
      </c>
    </row>
    <row r="807" spans="1:32" x14ac:dyDescent="0.4">
      <c r="A807" s="120" t="s">
        <v>473</v>
      </c>
      <c r="B807" s="120" t="s">
        <v>935</v>
      </c>
      <c r="C807" s="120">
        <v>115328</v>
      </c>
      <c r="D807" s="120" t="b">
        <v>1</v>
      </c>
      <c r="E807" s="120" t="b">
        <v>0</v>
      </c>
      <c r="F807" s="120" t="b">
        <v>0</v>
      </c>
      <c r="G807" s="120" t="b">
        <v>0</v>
      </c>
      <c r="H807" s="120" t="b">
        <v>0</v>
      </c>
      <c r="I807" s="120" t="b">
        <v>0</v>
      </c>
      <c r="J807" s="120" t="b">
        <v>1</v>
      </c>
      <c r="K807" s="120" t="b">
        <v>0</v>
      </c>
      <c r="L807" s="120" t="b">
        <v>0</v>
      </c>
      <c r="M807" s="120" t="b">
        <v>0</v>
      </c>
      <c r="N807" s="120" t="s">
        <v>1212</v>
      </c>
      <c r="O807" s="120" t="s">
        <v>198</v>
      </c>
      <c r="P807" s="120" t="s">
        <v>1918</v>
      </c>
      <c r="Q807" s="120" t="s">
        <v>282</v>
      </c>
      <c r="R807" s="120" t="s">
        <v>1214</v>
      </c>
      <c r="S807" s="120" t="s">
        <v>199</v>
      </c>
      <c r="T807" s="120" t="s">
        <v>1213</v>
      </c>
      <c r="U807" s="120" t="s">
        <v>312</v>
      </c>
      <c r="V807" s="120" t="s">
        <v>1215</v>
      </c>
      <c r="W807" s="120" t="s">
        <v>291</v>
      </c>
      <c r="X807" s="120" t="s">
        <v>1216</v>
      </c>
      <c r="Y807" s="120" t="s">
        <v>408</v>
      </c>
      <c r="Z807" s="120" t="s">
        <v>1217</v>
      </c>
      <c r="AA807" s="120" t="s">
        <v>439</v>
      </c>
      <c r="AB807" s="120" t="s">
        <v>1218</v>
      </c>
      <c r="AC807" s="120" t="s">
        <v>441</v>
      </c>
      <c r="AD807" s="120" t="s">
        <v>1220</v>
      </c>
      <c r="AE807" s="120" t="s">
        <v>486</v>
      </c>
      <c r="AF807" s="120" t="s">
        <v>1221</v>
      </c>
    </row>
    <row r="808" spans="1:32" x14ac:dyDescent="0.4">
      <c r="A808" s="120" t="s">
        <v>3962</v>
      </c>
      <c r="B808" s="120" t="s">
        <v>963</v>
      </c>
      <c r="C808" s="120">
        <v>115257</v>
      </c>
      <c r="D808" s="120" t="b">
        <v>1</v>
      </c>
      <c r="E808" s="120" t="b">
        <v>0</v>
      </c>
      <c r="F808" s="120" t="b">
        <v>0</v>
      </c>
      <c r="G808" s="120" t="b">
        <v>0</v>
      </c>
      <c r="H808" s="120" t="b">
        <v>1</v>
      </c>
      <c r="I808" s="120" t="b">
        <v>0</v>
      </c>
      <c r="J808" s="120" t="b">
        <v>0</v>
      </c>
      <c r="K808" s="120" t="b">
        <v>0</v>
      </c>
      <c r="L808" s="120" t="b">
        <v>0</v>
      </c>
      <c r="M808" s="120" t="b">
        <v>0</v>
      </c>
    </row>
    <row r="809" spans="1:32" x14ac:dyDescent="0.4">
      <c r="A809" s="120" t="s">
        <v>585</v>
      </c>
      <c r="B809" s="120" t="s">
        <v>935</v>
      </c>
      <c r="C809" s="120">
        <v>115177</v>
      </c>
      <c r="D809" s="120" t="b">
        <v>0</v>
      </c>
      <c r="E809" s="120" t="b">
        <v>1</v>
      </c>
      <c r="F809" s="120" t="b">
        <v>1</v>
      </c>
      <c r="G809" s="120" t="b">
        <v>0</v>
      </c>
      <c r="H809" s="120" t="b">
        <v>0</v>
      </c>
      <c r="I809" s="120" t="b">
        <v>0</v>
      </c>
      <c r="J809" s="120" t="b">
        <v>0</v>
      </c>
      <c r="K809" s="120" t="b">
        <v>0</v>
      </c>
      <c r="L809" s="120" t="b">
        <v>0</v>
      </c>
      <c r="M809" s="120" t="b">
        <v>1</v>
      </c>
      <c r="N809" s="120" t="s">
        <v>3963</v>
      </c>
      <c r="O809" s="120" t="s">
        <v>586</v>
      </c>
      <c r="P809" s="120" t="s">
        <v>3964</v>
      </c>
      <c r="Q809" s="120" t="s">
        <v>644</v>
      </c>
      <c r="R809" s="120" t="s">
        <v>3965</v>
      </c>
      <c r="S809" s="120" t="s">
        <v>658</v>
      </c>
      <c r="T809" s="120" t="s">
        <v>3966</v>
      </c>
      <c r="U809" s="120" t="s">
        <v>3967</v>
      </c>
      <c r="V809" s="120" t="s">
        <v>3968</v>
      </c>
    </row>
    <row r="810" spans="1:32" x14ac:dyDescent="0.4">
      <c r="A810" s="120" t="s">
        <v>3969</v>
      </c>
      <c r="B810" s="120" t="s">
        <v>872</v>
      </c>
      <c r="C810" s="120">
        <v>114956</v>
      </c>
      <c r="D810" s="120" t="b">
        <v>0</v>
      </c>
      <c r="E810" s="120" t="b">
        <v>0</v>
      </c>
      <c r="F810" s="120" t="b">
        <v>1</v>
      </c>
      <c r="G810" s="120" t="b">
        <v>1</v>
      </c>
      <c r="H810" s="120" t="b">
        <v>1</v>
      </c>
      <c r="I810" s="120" t="b">
        <v>0</v>
      </c>
      <c r="J810" s="120" t="b">
        <v>0</v>
      </c>
      <c r="K810" s="120" t="b">
        <v>0</v>
      </c>
      <c r="L810" s="120" t="b">
        <v>0</v>
      </c>
      <c r="M810" s="120" t="b">
        <v>0</v>
      </c>
    </row>
    <row r="811" spans="1:32" x14ac:dyDescent="0.4">
      <c r="A811" s="120" t="s">
        <v>3970</v>
      </c>
      <c r="B811" s="120" t="s">
        <v>935</v>
      </c>
      <c r="C811" s="120">
        <v>114577</v>
      </c>
      <c r="D811" s="120" t="b">
        <v>1</v>
      </c>
      <c r="E811" s="120" t="b">
        <v>0</v>
      </c>
      <c r="F811" s="120" t="b">
        <v>1</v>
      </c>
      <c r="G811" s="120" t="b">
        <v>0</v>
      </c>
      <c r="H811" s="120" t="b">
        <v>0</v>
      </c>
      <c r="I811" s="120" t="b">
        <v>0</v>
      </c>
      <c r="J811" s="120" t="b">
        <v>0</v>
      </c>
      <c r="K811" s="120" t="b">
        <v>0</v>
      </c>
      <c r="L811" s="120" t="b">
        <v>0</v>
      </c>
      <c r="M811" s="120" t="b">
        <v>0</v>
      </c>
    </row>
    <row r="812" spans="1:32" x14ac:dyDescent="0.4">
      <c r="A812" s="120" t="s">
        <v>3971</v>
      </c>
      <c r="B812" s="120" t="s">
        <v>2118</v>
      </c>
      <c r="C812" s="120">
        <v>114727</v>
      </c>
      <c r="D812" s="120" t="b">
        <v>0</v>
      </c>
      <c r="E812" s="120" t="b">
        <v>0</v>
      </c>
      <c r="F812" s="120" t="b">
        <v>1</v>
      </c>
      <c r="G812" s="120" t="b">
        <v>0</v>
      </c>
      <c r="H812" s="120" t="b">
        <v>0</v>
      </c>
      <c r="I812" s="120" t="b">
        <v>0</v>
      </c>
      <c r="J812" s="120" t="b">
        <v>0</v>
      </c>
      <c r="K812" s="120" t="b">
        <v>0</v>
      </c>
      <c r="L812" s="120" t="b">
        <v>0</v>
      </c>
      <c r="M812" s="120" t="b">
        <v>0</v>
      </c>
    </row>
    <row r="813" spans="1:32" x14ac:dyDescent="0.4">
      <c r="A813" s="120" t="s">
        <v>3972</v>
      </c>
      <c r="B813" s="120" t="s">
        <v>1334</v>
      </c>
      <c r="C813" s="120">
        <v>114620</v>
      </c>
      <c r="D813" s="120" t="b">
        <v>0</v>
      </c>
      <c r="E813" s="120" t="b">
        <v>0</v>
      </c>
      <c r="F813" s="120" t="b">
        <v>0</v>
      </c>
      <c r="G813" s="120" t="b">
        <v>0</v>
      </c>
      <c r="H813" s="120" t="b">
        <v>0</v>
      </c>
      <c r="I813" s="120" t="b">
        <v>0</v>
      </c>
      <c r="J813" s="120" t="b">
        <v>0</v>
      </c>
      <c r="K813" s="120" t="b">
        <v>0</v>
      </c>
      <c r="L813" s="120" t="b">
        <v>0</v>
      </c>
      <c r="M813" s="120" t="b">
        <v>0</v>
      </c>
      <c r="N813" s="120" t="s">
        <v>3973</v>
      </c>
      <c r="O813" s="120" t="s">
        <v>3974</v>
      </c>
      <c r="P813" s="120" t="s">
        <v>3975</v>
      </c>
      <c r="Q813" s="120" t="s">
        <v>3976</v>
      </c>
      <c r="R813" s="120" t="s">
        <v>3977</v>
      </c>
    </row>
    <row r="814" spans="1:32" x14ac:dyDescent="0.4">
      <c r="A814" s="120" t="s">
        <v>3978</v>
      </c>
      <c r="B814" s="120" t="s">
        <v>900</v>
      </c>
      <c r="C814" s="120">
        <v>115713</v>
      </c>
      <c r="D814" s="120" t="b">
        <v>1</v>
      </c>
      <c r="E814" s="120" t="b">
        <v>1</v>
      </c>
      <c r="F814" s="120" t="b">
        <v>0</v>
      </c>
      <c r="G814" s="120" t="b">
        <v>0</v>
      </c>
      <c r="H814" s="120" t="b">
        <v>1</v>
      </c>
      <c r="I814" s="120" t="b">
        <v>0</v>
      </c>
      <c r="J814" s="120" t="b">
        <v>0</v>
      </c>
      <c r="K814" s="120" t="b">
        <v>0</v>
      </c>
      <c r="L814" s="120" t="b">
        <v>0</v>
      </c>
      <c r="M814" s="120" t="b">
        <v>0</v>
      </c>
    </row>
    <row r="815" spans="1:32" x14ac:dyDescent="0.4">
      <c r="A815" s="120" t="s">
        <v>3979</v>
      </c>
      <c r="B815" s="120" t="s">
        <v>1446</v>
      </c>
      <c r="C815" s="120">
        <v>114785</v>
      </c>
      <c r="D815" s="120" t="b">
        <v>0</v>
      </c>
      <c r="E815" s="120" t="b">
        <v>1</v>
      </c>
      <c r="F815" s="120" t="b">
        <v>0</v>
      </c>
      <c r="G815" s="120" t="b">
        <v>0</v>
      </c>
      <c r="H815" s="120" t="b">
        <v>0</v>
      </c>
      <c r="I815" s="120" t="b">
        <v>0</v>
      </c>
      <c r="J815" s="120" t="b">
        <v>0</v>
      </c>
      <c r="K815" s="120" t="b">
        <v>0</v>
      </c>
      <c r="L815" s="120" t="b">
        <v>0</v>
      </c>
      <c r="M815" s="120" t="b">
        <v>1</v>
      </c>
    </row>
    <row r="816" spans="1:32" x14ac:dyDescent="0.4">
      <c r="A816" s="120" t="s">
        <v>3980</v>
      </c>
      <c r="B816" s="120" t="s">
        <v>1727</v>
      </c>
      <c r="C816" s="120">
        <v>114317</v>
      </c>
      <c r="D816" s="120" t="b">
        <v>1</v>
      </c>
      <c r="E816" s="120" t="b">
        <v>1</v>
      </c>
      <c r="F816" s="120" t="b">
        <v>0</v>
      </c>
      <c r="G816" s="120" t="b">
        <v>0</v>
      </c>
      <c r="H816" s="120" t="b">
        <v>0</v>
      </c>
      <c r="I816" s="120" t="b">
        <v>0</v>
      </c>
      <c r="J816" s="120" t="b">
        <v>0</v>
      </c>
      <c r="K816" s="120" t="b">
        <v>0</v>
      </c>
      <c r="L816" s="120" t="b">
        <v>0</v>
      </c>
      <c r="M816" s="120" t="b">
        <v>1</v>
      </c>
      <c r="N816" s="120" t="s">
        <v>842</v>
      </c>
      <c r="O816" s="120" t="s">
        <v>3981</v>
      </c>
      <c r="P816" s="120" t="s">
        <v>3982</v>
      </c>
    </row>
    <row r="817" spans="1:34" x14ac:dyDescent="0.4">
      <c r="A817" s="120" t="s">
        <v>745</v>
      </c>
      <c r="B817" s="120" t="s">
        <v>935</v>
      </c>
      <c r="C817" s="120">
        <v>114003</v>
      </c>
      <c r="D817" s="120" t="b">
        <v>1</v>
      </c>
      <c r="E817" s="120" t="b">
        <v>0</v>
      </c>
      <c r="F817" s="120" t="b">
        <v>0</v>
      </c>
      <c r="G817" s="120" t="b">
        <v>0</v>
      </c>
      <c r="H817" s="120" t="b">
        <v>0</v>
      </c>
      <c r="I817" s="120" t="b">
        <v>0</v>
      </c>
      <c r="J817" s="120" t="b">
        <v>0</v>
      </c>
      <c r="K817" s="120" t="b">
        <v>0</v>
      </c>
      <c r="L817" s="120" t="b">
        <v>0</v>
      </c>
      <c r="M817" s="120" t="b">
        <v>1</v>
      </c>
      <c r="N817" s="120" t="s">
        <v>842</v>
      </c>
      <c r="O817" s="120" t="s">
        <v>3983</v>
      </c>
      <c r="P817" s="120" t="s">
        <v>3984</v>
      </c>
      <c r="Q817" s="120" t="s">
        <v>173</v>
      </c>
      <c r="R817" s="120" t="s">
        <v>1482</v>
      </c>
      <c r="S817" s="120" t="s">
        <v>376</v>
      </c>
      <c r="T817" s="120" t="s">
        <v>2109</v>
      </c>
      <c r="U817" s="120" t="s">
        <v>3985</v>
      </c>
      <c r="V817" s="120" t="s">
        <v>3986</v>
      </c>
      <c r="W817" s="120" t="s">
        <v>1739</v>
      </c>
      <c r="X817" s="120" t="s">
        <v>1740</v>
      </c>
    </row>
    <row r="818" spans="1:34" x14ac:dyDescent="0.4">
      <c r="A818" s="120" t="s">
        <v>3987</v>
      </c>
      <c r="B818" s="120" t="s">
        <v>843</v>
      </c>
      <c r="C818" s="120">
        <v>113950</v>
      </c>
      <c r="D818" s="120" t="b">
        <v>0</v>
      </c>
      <c r="E818" s="120" t="b">
        <v>0</v>
      </c>
      <c r="F818" s="120" t="b">
        <v>0</v>
      </c>
      <c r="G818" s="120" t="b">
        <v>0</v>
      </c>
      <c r="H818" s="120" t="b">
        <v>0</v>
      </c>
      <c r="I818" s="120" t="b">
        <v>0</v>
      </c>
      <c r="J818" s="120" t="b">
        <v>0</v>
      </c>
      <c r="K818" s="120" t="b">
        <v>0</v>
      </c>
      <c r="L818" s="120" t="b">
        <v>0</v>
      </c>
      <c r="M818" s="120" t="b">
        <v>0</v>
      </c>
      <c r="N818" s="120" t="s">
        <v>842</v>
      </c>
      <c r="O818" s="120" t="s">
        <v>3988</v>
      </c>
      <c r="P818" s="120" t="s">
        <v>3989</v>
      </c>
      <c r="Q818" s="120" t="s">
        <v>3990</v>
      </c>
      <c r="R818" s="120" t="s">
        <v>3991</v>
      </c>
    </row>
    <row r="819" spans="1:34" x14ac:dyDescent="0.4">
      <c r="A819" s="120" t="s">
        <v>390</v>
      </c>
      <c r="B819" s="120" t="s">
        <v>935</v>
      </c>
      <c r="C819" s="120">
        <v>113122</v>
      </c>
      <c r="D819" s="120" t="b">
        <v>0</v>
      </c>
      <c r="E819" s="120" t="b">
        <v>0</v>
      </c>
      <c r="F819" s="120" t="b">
        <v>0</v>
      </c>
      <c r="G819" s="120" t="b">
        <v>0</v>
      </c>
      <c r="H819" s="120" t="b">
        <v>0</v>
      </c>
      <c r="I819" s="120" t="b">
        <v>0</v>
      </c>
      <c r="J819" s="120" t="b">
        <v>0</v>
      </c>
      <c r="K819" s="120" t="b">
        <v>1</v>
      </c>
      <c r="L819" s="120" t="b">
        <v>0</v>
      </c>
      <c r="M819" s="120" t="b">
        <v>0</v>
      </c>
      <c r="N819" s="120" t="s">
        <v>3992</v>
      </c>
      <c r="O819" s="120" t="s">
        <v>389</v>
      </c>
      <c r="P819" s="120" t="s">
        <v>3688</v>
      </c>
    </row>
    <row r="820" spans="1:34" x14ac:dyDescent="0.4">
      <c r="A820" s="120" t="s">
        <v>739</v>
      </c>
      <c r="B820" s="120" t="s">
        <v>1334</v>
      </c>
      <c r="C820" s="120">
        <v>112757</v>
      </c>
      <c r="D820" s="120" t="b">
        <v>1</v>
      </c>
      <c r="E820" s="120" t="b">
        <v>1</v>
      </c>
      <c r="F820" s="120" t="b">
        <v>0</v>
      </c>
      <c r="G820" s="120" t="b">
        <v>0</v>
      </c>
      <c r="H820" s="120" t="b">
        <v>0</v>
      </c>
      <c r="I820" s="120" t="b">
        <v>0</v>
      </c>
      <c r="J820" s="120" t="b">
        <v>0</v>
      </c>
      <c r="K820" s="120" t="b">
        <v>1</v>
      </c>
      <c r="L820" s="120" t="b">
        <v>0</v>
      </c>
      <c r="M820" s="120" t="b">
        <v>1</v>
      </c>
      <c r="N820" s="120" t="s">
        <v>842</v>
      </c>
      <c r="O820" s="120" t="s">
        <v>1111</v>
      </c>
      <c r="P820" s="120" t="s">
        <v>3122</v>
      </c>
      <c r="Q820" s="120" t="s">
        <v>1113</v>
      </c>
      <c r="R820" s="120" t="s">
        <v>1114</v>
      </c>
    </row>
    <row r="821" spans="1:34" x14ac:dyDescent="0.4">
      <c r="A821" s="120" t="s">
        <v>3275</v>
      </c>
      <c r="B821" s="120" t="s">
        <v>900</v>
      </c>
      <c r="C821" s="120">
        <v>112778</v>
      </c>
      <c r="D821" s="120" t="b">
        <v>1</v>
      </c>
      <c r="E821" s="120" t="b">
        <v>0</v>
      </c>
      <c r="F821" s="120" t="b">
        <v>0</v>
      </c>
      <c r="G821" s="120" t="b">
        <v>0</v>
      </c>
      <c r="H821" s="120" t="b">
        <v>1</v>
      </c>
      <c r="I821" s="120" t="b">
        <v>0</v>
      </c>
      <c r="J821" s="120" t="b">
        <v>0</v>
      </c>
      <c r="K821" s="120" t="b">
        <v>0</v>
      </c>
      <c r="L821" s="120" t="b">
        <v>0</v>
      </c>
      <c r="M821" s="120" t="b">
        <v>0</v>
      </c>
    </row>
    <row r="822" spans="1:34" x14ac:dyDescent="0.4">
      <c r="A822" s="120" t="s">
        <v>3993</v>
      </c>
      <c r="B822" s="120" t="s">
        <v>919</v>
      </c>
      <c r="C822" s="120">
        <v>111636</v>
      </c>
      <c r="D822" s="120" t="b">
        <v>1</v>
      </c>
      <c r="E822" s="120" t="b">
        <v>1</v>
      </c>
      <c r="F822" s="120" t="b">
        <v>0</v>
      </c>
      <c r="G822" s="120" t="b">
        <v>0</v>
      </c>
      <c r="H822" s="120" t="b">
        <v>0</v>
      </c>
      <c r="I822" s="120" t="b">
        <v>0</v>
      </c>
      <c r="J822" s="120" t="b">
        <v>1</v>
      </c>
      <c r="K822" s="120" t="b">
        <v>0</v>
      </c>
      <c r="L822" s="120" t="b">
        <v>0</v>
      </c>
      <c r="M822" s="120" t="b">
        <v>0</v>
      </c>
    </row>
    <row r="823" spans="1:34" x14ac:dyDescent="0.4">
      <c r="A823" s="120" t="s">
        <v>3994</v>
      </c>
      <c r="B823" s="120" t="s">
        <v>1278</v>
      </c>
      <c r="C823" s="120">
        <v>111476</v>
      </c>
      <c r="D823" s="120" t="b">
        <v>1</v>
      </c>
      <c r="E823" s="120" t="b">
        <v>1</v>
      </c>
      <c r="F823" s="120" t="b">
        <v>0</v>
      </c>
      <c r="G823" s="120" t="b">
        <v>0</v>
      </c>
      <c r="H823" s="120" t="b">
        <v>1</v>
      </c>
      <c r="I823" s="120" t="b">
        <v>0</v>
      </c>
      <c r="J823" s="120" t="b">
        <v>0</v>
      </c>
      <c r="K823" s="120" t="b">
        <v>0</v>
      </c>
      <c r="L823" s="120" t="b">
        <v>0</v>
      </c>
      <c r="M823" s="120" t="b">
        <v>0</v>
      </c>
    </row>
    <row r="824" spans="1:34" x14ac:dyDescent="0.4">
      <c r="A824" s="120" t="s">
        <v>3995</v>
      </c>
      <c r="B824" s="120" t="s">
        <v>900</v>
      </c>
      <c r="C824" s="120">
        <v>110671</v>
      </c>
      <c r="D824" s="120" t="b">
        <v>0</v>
      </c>
      <c r="E824" s="120" t="b">
        <v>0</v>
      </c>
      <c r="F824" s="120" t="b">
        <v>0</v>
      </c>
      <c r="G824" s="120" t="b">
        <v>0</v>
      </c>
      <c r="H824" s="120" t="b">
        <v>0</v>
      </c>
      <c r="I824" s="120" t="b">
        <v>0</v>
      </c>
      <c r="J824" s="120" t="b">
        <v>0</v>
      </c>
      <c r="K824" s="120" t="b">
        <v>0</v>
      </c>
      <c r="L824" s="120" t="b">
        <v>0</v>
      </c>
      <c r="M824" s="120" t="b">
        <v>1</v>
      </c>
      <c r="N824" s="120" t="s">
        <v>3996</v>
      </c>
      <c r="O824" s="120" t="s">
        <v>3997</v>
      </c>
      <c r="P824" s="120" t="s">
        <v>3998</v>
      </c>
    </row>
    <row r="825" spans="1:34" x14ac:dyDescent="0.4">
      <c r="A825" s="120" t="s">
        <v>3999</v>
      </c>
      <c r="B825" s="120" t="s">
        <v>928</v>
      </c>
      <c r="C825" s="120">
        <v>110798</v>
      </c>
      <c r="D825" s="120" t="b">
        <v>1</v>
      </c>
      <c r="E825" s="120" t="b">
        <v>1</v>
      </c>
      <c r="F825" s="120" t="b">
        <v>0</v>
      </c>
      <c r="G825" s="120" t="b">
        <v>0</v>
      </c>
      <c r="H825" s="120" t="b">
        <v>0</v>
      </c>
      <c r="I825" s="120" t="b">
        <v>0</v>
      </c>
      <c r="J825" s="120" t="b">
        <v>0</v>
      </c>
      <c r="K825" s="120" t="b">
        <v>0</v>
      </c>
      <c r="L825" s="120" t="b">
        <v>0</v>
      </c>
      <c r="M825" s="120" t="b">
        <v>0</v>
      </c>
      <c r="N825" s="120" t="s">
        <v>4000</v>
      </c>
      <c r="O825" s="120" t="s">
        <v>4001</v>
      </c>
      <c r="P825" s="120" t="s">
        <v>4002</v>
      </c>
      <c r="Q825" s="120" t="s">
        <v>4003</v>
      </c>
      <c r="R825" s="120" t="s">
        <v>4004</v>
      </c>
      <c r="S825" s="120" t="s">
        <v>3283</v>
      </c>
      <c r="T825" s="120" t="s">
        <v>4005</v>
      </c>
      <c r="U825" s="120" t="s">
        <v>4006</v>
      </c>
      <c r="V825" s="120" t="s">
        <v>4007</v>
      </c>
    </row>
    <row r="826" spans="1:34" x14ac:dyDescent="0.4">
      <c r="A826" s="120" t="s">
        <v>4008</v>
      </c>
      <c r="B826" s="120" t="s">
        <v>1727</v>
      </c>
      <c r="C826" s="120">
        <v>110795</v>
      </c>
      <c r="D826" s="120" t="b">
        <v>0</v>
      </c>
      <c r="E826" s="120" t="b">
        <v>0</v>
      </c>
      <c r="F826" s="120" t="b">
        <v>0</v>
      </c>
      <c r="G826" s="120" t="b">
        <v>0</v>
      </c>
      <c r="H826" s="120" t="b">
        <v>0</v>
      </c>
      <c r="I826" s="120" t="b">
        <v>0</v>
      </c>
      <c r="J826" s="120" t="b">
        <v>0</v>
      </c>
      <c r="K826" s="120" t="b">
        <v>0</v>
      </c>
      <c r="L826" s="120" t="b">
        <v>0</v>
      </c>
      <c r="M826" s="120" t="b">
        <v>0</v>
      </c>
    </row>
    <row r="827" spans="1:34" x14ac:dyDescent="0.4">
      <c r="A827" s="120" t="s">
        <v>451</v>
      </c>
      <c r="B827" s="120" t="s">
        <v>928</v>
      </c>
      <c r="C827" s="120">
        <v>110242</v>
      </c>
      <c r="D827" s="120" t="b">
        <v>0</v>
      </c>
      <c r="E827" s="120" t="b">
        <v>1</v>
      </c>
      <c r="F827" s="120" t="b">
        <v>1</v>
      </c>
      <c r="G827" s="120" t="b">
        <v>0</v>
      </c>
      <c r="H827" s="120" t="b">
        <v>0</v>
      </c>
      <c r="I827" s="120" t="b">
        <v>0</v>
      </c>
      <c r="J827" s="120" t="b">
        <v>0</v>
      </c>
      <c r="K827" s="120" t="b">
        <v>0</v>
      </c>
      <c r="L827" s="120" t="b">
        <v>0</v>
      </c>
      <c r="M827" s="120" t="b">
        <v>1</v>
      </c>
      <c r="N827" s="120" t="s">
        <v>1179</v>
      </c>
      <c r="O827" s="120" t="s">
        <v>354</v>
      </c>
      <c r="P827" s="120" t="s">
        <v>1828</v>
      </c>
      <c r="Q827" s="120" t="s">
        <v>648</v>
      </c>
      <c r="R827" s="120" t="s">
        <v>4009</v>
      </c>
      <c r="S827" s="120" t="s">
        <v>430</v>
      </c>
      <c r="T827" s="120" t="s">
        <v>1709</v>
      </c>
      <c r="U827" s="120" t="s">
        <v>500</v>
      </c>
      <c r="V827" s="120" t="s">
        <v>1243</v>
      </c>
      <c r="W827" s="120" t="s">
        <v>592</v>
      </c>
      <c r="X827" s="120" t="s">
        <v>2995</v>
      </c>
      <c r="Y827" s="120" t="s">
        <v>4010</v>
      </c>
      <c r="Z827" s="120" t="s">
        <v>4011</v>
      </c>
      <c r="AA827" s="120" t="s">
        <v>760</v>
      </c>
      <c r="AB827" s="120" t="s">
        <v>4012</v>
      </c>
      <c r="AC827" s="120" t="s">
        <v>690</v>
      </c>
      <c r="AD827" s="120" t="s">
        <v>4013</v>
      </c>
      <c r="AE827" s="120" t="s">
        <v>4014</v>
      </c>
      <c r="AF827" s="120" t="s">
        <v>4015</v>
      </c>
    </row>
    <row r="828" spans="1:34" x14ac:dyDescent="0.4">
      <c r="A828" s="120" t="s">
        <v>4016</v>
      </c>
      <c r="B828" s="120" t="s">
        <v>852</v>
      </c>
      <c r="C828" s="120">
        <v>109907</v>
      </c>
      <c r="D828" s="120" t="b">
        <v>1</v>
      </c>
      <c r="E828" s="120" t="b">
        <v>0</v>
      </c>
      <c r="F828" s="120" t="b">
        <v>1</v>
      </c>
      <c r="G828" s="120" t="b">
        <v>0</v>
      </c>
      <c r="H828" s="120" t="b">
        <v>0</v>
      </c>
      <c r="I828" s="120" t="b">
        <v>0</v>
      </c>
      <c r="J828" s="120" t="b">
        <v>0</v>
      </c>
      <c r="K828" s="120" t="b">
        <v>0</v>
      </c>
      <c r="L828" s="120" t="b">
        <v>0</v>
      </c>
      <c r="M828" s="120" t="b">
        <v>1</v>
      </c>
    </row>
    <row r="829" spans="1:34" x14ac:dyDescent="0.4">
      <c r="A829" s="120" t="s">
        <v>4017</v>
      </c>
      <c r="B829" s="120" t="s">
        <v>1784</v>
      </c>
      <c r="C829" s="120">
        <v>109891</v>
      </c>
      <c r="D829" s="120" t="b">
        <v>0</v>
      </c>
      <c r="E829" s="120" t="b">
        <v>0</v>
      </c>
      <c r="F829" s="120" t="b">
        <v>0</v>
      </c>
      <c r="G829" s="120" t="b">
        <v>0</v>
      </c>
      <c r="H829" s="120" t="b">
        <v>0</v>
      </c>
      <c r="I829" s="120" t="b">
        <v>0</v>
      </c>
      <c r="J829" s="120" t="b">
        <v>0</v>
      </c>
      <c r="K829" s="120" t="b">
        <v>0</v>
      </c>
      <c r="L829" s="120" t="b">
        <v>0</v>
      </c>
      <c r="M829" s="120" t="b">
        <v>0</v>
      </c>
    </row>
    <row r="830" spans="1:34" x14ac:dyDescent="0.4">
      <c r="A830" s="120" t="s">
        <v>4018</v>
      </c>
      <c r="B830" s="120" t="s">
        <v>900</v>
      </c>
      <c r="C830" s="120">
        <v>110091</v>
      </c>
      <c r="D830" s="120" t="b">
        <v>1</v>
      </c>
      <c r="E830" s="120" t="b">
        <v>1</v>
      </c>
      <c r="F830" s="120" t="b">
        <v>0</v>
      </c>
      <c r="G830" s="120" t="b">
        <v>0</v>
      </c>
      <c r="H830" s="120" t="b">
        <v>0</v>
      </c>
      <c r="I830" s="120" t="b">
        <v>0</v>
      </c>
      <c r="J830" s="120" t="b">
        <v>0</v>
      </c>
      <c r="K830" s="120" t="b">
        <v>0</v>
      </c>
      <c r="L830" s="120" t="b">
        <v>0</v>
      </c>
      <c r="M830" s="120" t="b">
        <v>1</v>
      </c>
    </row>
    <row r="831" spans="1:34" x14ac:dyDescent="0.4">
      <c r="A831" s="120" t="s">
        <v>3491</v>
      </c>
      <c r="B831" s="120" t="s">
        <v>963</v>
      </c>
      <c r="C831" s="120">
        <v>109794</v>
      </c>
      <c r="D831" s="120" t="b">
        <v>0</v>
      </c>
      <c r="E831" s="120" t="b">
        <v>0</v>
      </c>
      <c r="F831" s="120" t="b">
        <v>1</v>
      </c>
      <c r="G831" s="120" t="b">
        <v>0</v>
      </c>
      <c r="H831" s="120" t="b">
        <v>0</v>
      </c>
      <c r="I831" s="120" t="b">
        <v>0</v>
      </c>
      <c r="J831" s="120" t="b">
        <v>0</v>
      </c>
      <c r="K831" s="120" t="b">
        <v>0</v>
      </c>
      <c r="L831" s="120" t="b">
        <v>0</v>
      </c>
      <c r="M831" s="120" t="b">
        <v>0</v>
      </c>
    </row>
    <row r="832" spans="1:34" x14ac:dyDescent="0.4">
      <c r="A832" s="120" t="s">
        <v>587</v>
      </c>
      <c r="B832" s="120" t="s">
        <v>963</v>
      </c>
      <c r="C832" s="120">
        <v>109412</v>
      </c>
      <c r="D832" s="120" t="b">
        <v>0</v>
      </c>
      <c r="E832" s="120" t="b">
        <v>0</v>
      </c>
      <c r="F832" s="120" t="b">
        <v>0</v>
      </c>
      <c r="G832" s="120" t="b">
        <v>1</v>
      </c>
      <c r="H832" s="120" t="b">
        <v>1</v>
      </c>
      <c r="I832" s="120" t="b">
        <v>0</v>
      </c>
      <c r="J832" s="120" t="b">
        <v>0</v>
      </c>
      <c r="K832" s="120" t="b">
        <v>1</v>
      </c>
      <c r="L832" s="120" t="b">
        <v>0</v>
      </c>
      <c r="M832" s="120" t="b">
        <v>1</v>
      </c>
      <c r="N832" s="120" t="s">
        <v>4019</v>
      </c>
      <c r="O832" s="120" t="s">
        <v>501</v>
      </c>
      <c r="P832" s="120" t="s">
        <v>2003</v>
      </c>
      <c r="Q832" s="120" t="s">
        <v>497</v>
      </c>
      <c r="R832" s="120" t="s">
        <v>2002</v>
      </c>
      <c r="S832" s="120" t="s">
        <v>1990</v>
      </c>
      <c r="T832" s="120" t="s">
        <v>1991</v>
      </c>
      <c r="U832" s="120" t="s">
        <v>446</v>
      </c>
      <c r="V832" s="120" t="s">
        <v>1372</v>
      </c>
      <c r="W832" s="120" t="s">
        <v>543</v>
      </c>
      <c r="X832" s="120" t="s">
        <v>3072</v>
      </c>
      <c r="Y832" s="120" t="s">
        <v>409</v>
      </c>
      <c r="Z832" s="120" t="s">
        <v>1993</v>
      </c>
      <c r="AA832" s="120" t="s">
        <v>1996</v>
      </c>
      <c r="AB832" s="120" t="s">
        <v>1997</v>
      </c>
      <c r="AC832" s="120" t="s">
        <v>1994</v>
      </c>
      <c r="AD832" s="120" t="s">
        <v>1995</v>
      </c>
      <c r="AE832" s="120" t="s">
        <v>1998</v>
      </c>
      <c r="AF832" s="120" t="s">
        <v>1999</v>
      </c>
      <c r="AG832" s="120" t="s">
        <v>368</v>
      </c>
      <c r="AH832" s="120" t="s">
        <v>2532</v>
      </c>
    </row>
    <row r="833" spans="1:34" x14ac:dyDescent="0.4">
      <c r="A833" s="120" t="s">
        <v>4020</v>
      </c>
      <c r="B833" s="120" t="s">
        <v>963</v>
      </c>
      <c r="C833" s="120">
        <v>109513</v>
      </c>
      <c r="D833" s="120" t="b">
        <v>1</v>
      </c>
      <c r="E833" s="120" t="b">
        <v>1</v>
      </c>
      <c r="F833" s="120" t="b">
        <v>1</v>
      </c>
      <c r="G833" s="120" t="b">
        <v>0</v>
      </c>
      <c r="H833" s="120" t="b">
        <v>1</v>
      </c>
      <c r="I833" s="120" t="b">
        <v>1</v>
      </c>
      <c r="J833" s="120" t="b">
        <v>0</v>
      </c>
      <c r="K833" s="120" t="b">
        <v>0</v>
      </c>
      <c r="L833" s="120" t="b">
        <v>0</v>
      </c>
      <c r="M833" s="120" t="b">
        <v>1</v>
      </c>
    </row>
    <row r="834" spans="1:34" x14ac:dyDescent="0.4">
      <c r="A834" s="120" t="s">
        <v>4021</v>
      </c>
      <c r="B834" s="120" t="s">
        <v>928</v>
      </c>
      <c r="C834" s="120">
        <v>109343</v>
      </c>
      <c r="D834" s="120" t="b">
        <v>1</v>
      </c>
      <c r="E834" s="120" t="b">
        <v>1</v>
      </c>
      <c r="F834" s="120" t="b">
        <v>0</v>
      </c>
      <c r="G834" s="120" t="b">
        <v>0</v>
      </c>
      <c r="H834" s="120" t="b">
        <v>0</v>
      </c>
      <c r="I834" s="120" t="b">
        <v>0</v>
      </c>
      <c r="J834" s="120" t="b">
        <v>0</v>
      </c>
      <c r="K834" s="120" t="b">
        <v>0</v>
      </c>
      <c r="L834" s="120" t="b">
        <v>0</v>
      </c>
      <c r="M834" s="120" t="b">
        <v>0</v>
      </c>
      <c r="N834" s="120" t="s">
        <v>4022</v>
      </c>
      <c r="O834" s="120" t="s">
        <v>4023</v>
      </c>
      <c r="P834" s="120" t="s">
        <v>4024</v>
      </c>
      <c r="Q834" s="120" t="s">
        <v>4025</v>
      </c>
      <c r="R834" s="120" t="s">
        <v>4026</v>
      </c>
    </row>
    <row r="835" spans="1:34" x14ac:dyDescent="0.4">
      <c r="A835" s="120" t="s">
        <v>4027</v>
      </c>
      <c r="B835" s="120" t="s">
        <v>900</v>
      </c>
      <c r="C835" s="120">
        <v>109010</v>
      </c>
      <c r="D835" s="120" t="b">
        <v>1</v>
      </c>
      <c r="E835" s="120" t="b">
        <v>1</v>
      </c>
      <c r="F835" s="120" t="b">
        <v>0</v>
      </c>
      <c r="G835" s="120" t="b">
        <v>0</v>
      </c>
      <c r="H835" s="120" t="b">
        <v>0</v>
      </c>
      <c r="I835" s="120" t="b">
        <v>0</v>
      </c>
      <c r="J835" s="120" t="b">
        <v>0</v>
      </c>
      <c r="K835" s="120" t="b">
        <v>0</v>
      </c>
      <c r="L835" s="120" t="b">
        <v>0</v>
      </c>
      <c r="M835" s="120" t="b">
        <v>1</v>
      </c>
    </row>
    <row r="836" spans="1:34" x14ac:dyDescent="0.4">
      <c r="A836" s="120" t="s">
        <v>4028</v>
      </c>
      <c r="B836" s="120" t="s">
        <v>928</v>
      </c>
      <c r="C836" s="120">
        <v>108549</v>
      </c>
      <c r="D836" s="120" t="b">
        <v>0</v>
      </c>
      <c r="E836" s="120" t="b">
        <v>0</v>
      </c>
      <c r="F836" s="120" t="b">
        <v>1</v>
      </c>
      <c r="G836" s="120" t="b">
        <v>0</v>
      </c>
      <c r="H836" s="120" t="b">
        <v>0</v>
      </c>
      <c r="I836" s="120" t="b">
        <v>0</v>
      </c>
      <c r="J836" s="120" t="b">
        <v>0</v>
      </c>
      <c r="K836" s="120" t="b">
        <v>0</v>
      </c>
      <c r="L836" s="120" t="b">
        <v>0</v>
      </c>
      <c r="M836" s="120" t="b">
        <v>0</v>
      </c>
      <c r="N836" s="120" t="s">
        <v>4029</v>
      </c>
      <c r="O836" s="120" t="s">
        <v>4030</v>
      </c>
      <c r="P836" s="120" t="s">
        <v>4031</v>
      </c>
      <c r="Q836" s="120" t="s">
        <v>4032</v>
      </c>
      <c r="R836" s="120" t="s">
        <v>4033</v>
      </c>
      <c r="S836" s="120" t="s">
        <v>4034</v>
      </c>
      <c r="T836" s="120" t="s">
        <v>4035</v>
      </c>
    </row>
    <row r="837" spans="1:34" x14ac:dyDescent="0.4">
      <c r="A837" s="120" t="s">
        <v>4036</v>
      </c>
      <c r="B837" s="120" t="s">
        <v>928</v>
      </c>
      <c r="C837" s="120">
        <v>108448</v>
      </c>
      <c r="D837" s="120" t="b">
        <v>0</v>
      </c>
      <c r="E837" s="120" t="b">
        <v>0</v>
      </c>
      <c r="F837" s="120" t="b">
        <v>0</v>
      </c>
      <c r="G837" s="120" t="b">
        <v>0</v>
      </c>
      <c r="H837" s="120" t="b">
        <v>0</v>
      </c>
      <c r="I837" s="120" t="b">
        <v>0</v>
      </c>
      <c r="J837" s="120" t="b">
        <v>0</v>
      </c>
      <c r="K837" s="120" t="b">
        <v>0</v>
      </c>
      <c r="L837" s="120" t="b">
        <v>0</v>
      </c>
      <c r="M837" s="120" t="b">
        <v>0</v>
      </c>
    </row>
    <row r="838" spans="1:34" x14ac:dyDescent="0.4">
      <c r="A838" s="120" t="s">
        <v>588</v>
      </c>
      <c r="B838" s="120" t="s">
        <v>935</v>
      </c>
      <c r="C838" s="120">
        <v>108757</v>
      </c>
      <c r="D838" s="120" t="b">
        <v>0</v>
      </c>
      <c r="E838" s="120" t="b">
        <v>0</v>
      </c>
      <c r="F838" s="120" t="b">
        <v>0</v>
      </c>
      <c r="G838" s="120" t="b">
        <v>0</v>
      </c>
      <c r="H838" s="120" t="b">
        <v>0</v>
      </c>
      <c r="I838" s="120" t="b">
        <v>0</v>
      </c>
      <c r="J838" s="120" t="b">
        <v>0</v>
      </c>
      <c r="K838" s="120" t="b">
        <v>0</v>
      </c>
      <c r="L838" s="120" t="b">
        <v>0</v>
      </c>
      <c r="M838" s="120" t="b">
        <v>1</v>
      </c>
      <c r="N838" s="120" t="s">
        <v>842</v>
      </c>
      <c r="O838" s="120" t="s">
        <v>446</v>
      </c>
      <c r="P838" s="120" t="s">
        <v>1372</v>
      </c>
      <c r="Q838" s="120" t="s">
        <v>2823</v>
      </c>
      <c r="R838" s="120" t="s">
        <v>4037</v>
      </c>
      <c r="S838" s="120" t="s">
        <v>327</v>
      </c>
      <c r="T838" s="120" t="s">
        <v>1340</v>
      </c>
      <c r="U838" s="120" t="s">
        <v>2588</v>
      </c>
      <c r="V838" s="120" t="s">
        <v>2589</v>
      </c>
      <c r="W838" s="120" t="s">
        <v>2530</v>
      </c>
      <c r="X838" s="120" t="s">
        <v>2531</v>
      </c>
      <c r="Y838" s="120" t="s">
        <v>520</v>
      </c>
      <c r="Z838" s="120" t="s">
        <v>2527</v>
      </c>
      <c r="AA838" s="120" t="s">
        <v>2704</v>
      </c>
      <c r="AB838" s="120" t="s">
        <v>2705</v>
      </c>
      <c r="AC838" s="120" t="s">
        <v>2533</v>
      </c>
      <c r="AD838" s="120" t="s">
        <v>2534</v>
      </c>
      <c r="AE838" s="120" t="s">
        <v>4038</v>
      </c>
      <c r="AF838" s="120" t="s">
        <v>4039</v>
      </c>
      <c r="AG838" s="120" t="s">
        <v>281</v>
      </c>
      <c r="AH838" s="120" t="s">
        <v>1898</v>
      </c>
    </row>
    <row r="839" spans="1:34" x14ac:dyDescent="0.4">
      <c r="A839" s="120" t="s">
        <v>589</v>
      </c>
      <c r="B839" s="120" t="s">
        <v>963</v>
      </c>
      <c r="C839" s="120">
        <v>108080</v>
      </c>
      <c r="D839" s="120" t="b">
        <v>0</v>
      </c>
      <c r="E839" s="120" t="b">
        <v>1</v>
      </c>
      <c r="F839" s="120" t="b">
        <v>0</v>
      </c>
      <c r="G839" s="120" t="b">
        <v>0</v>
      </c>
      <c r="H839" s="120" t="b">
        <v>0</v>
      </c>
      <c r="I839" s="120" t="b">
        <v>0</v>
      </c>
      <c r="J839" s="120" t="b">
        <v>0</v>
      </c>
      <c r="K839" s="120" t="b">
        <v>0</v>
      </c>
      <c r="L839" s="120" t="b">
        <v>0</v>
      </c>
      <c r="M839" s="120" t="b">
        <v>1</v>
      </c>
      <c r="N839" s="120" t="s">
        <v>842</v>
      </c>
      <c r="O839" s="120" t="s">
        <v>434</v>
      </c>
      <c r="P839" s="120" t="s">
        <v>1741</v>
      </c>
      <c r="Q839" s="120" t="s">
        <v>355</v>
      </c>
      <c r="R839" s="120" t="s">
        <v>2545</v>
      </c>
      <c r="S839" s="120" t="s">
        <v>4040</v>
      </c>
      <c r="T839" s="120" t="s">
        <v>4041</v>
      </c>
      <c r="U839" s="120" t="s">
        <v>608</v>
      </c>
      <c r="V839" s="120" t="s">
        <v>4042</v>
      </c>
      <c r="W839" s="120" t="s">
        <v>1739</v>
      </c>
      <c r="X839" s="120" t="s">
        <v>1740</v>
      </c>
      <c r="Y839" s="120" t="s">
        <v>1419</v>
      </c>
      <c r="Z839" s="120" t="s">
        <v>1420</v>
      </c>
      <c r="AA839" s="120" t="s">
        <v>718</v>
      </c>
      <c r="AB839" s="120" t="s">
        <v>4043</v>
      </c>
      <c r="AC839" s="120" t="s">
        <v>275</v>
      </c>
      <c r="AD839" s="120" t="s">
        <v>1735</v>
      </c>
      <c r="AE839" s="120" t="s">
        <v>4044</v>
      </c>
      <c r="AF839" s="120" t="s">
        <v>4045</v>
      </c>
      <c r="AG839" s="120" t="s">
        <v>4046</v>
      </c>
      <c r="AH839" s="120" t="s">
        <v>4047</v>
      </c>
    </row>
    <row r="840" spans="1:34" x14ac:dyDescent="0.4">
      <c r="A840" s="120" t="s">
        <v>432</v>
      </c>
      <c r="B840" s="120" t="s">
        <v>928</v>
      </c>
      <c r="C840" s="120">
        <v>107889</v>
      </c>
      <c r="D840" s="120" t="b">
        <v>0</v>
      </c>
      <c r="E840" s="120" t="b">
        <v>0</v>
      </c>
      <c r="F840" s="120" t="b">
        <v>0</v>
      </c>
      <c r="G840" s="120" t="b">
        <v>0</v>
      </c>
      <c r="H840" s="120" t="b">
        <v>0</v>
      </c>
      <c r="I840" s="120" t="b">
        <v>0</v>
      </c>
      <c r="J840" s="120" t="b">
        <v>0</v>
      </c>
      <c r="K840" s="120" t="b">
        <v>1</v>
      </c>
      <c r="L840" s="120" t="b">
        <v>0</v>
      </c>
      <c r="M840" s="120" t="b">
        <v>1</v>
      </c>
      <c r="N840" s="120" t="s">
        <v>2620</v>
      </c>
      <c r="O840" s="120" t="s">
        <v>492</v>
      </c>
      <c r="P840" s="120" t="s">
        <v>2091</v>
      </c>
      <c r="Q840" s="120" t="s">
        <v>235</v>
      </c>
      <c r="R840" s="120" t="s">
        <v>1236</v>
      </c>
      <c r="S840" s="120" t="s">
        <v>176</v>
      </c>
      <c r="T840" s="120" t="s">
        <v>972</v>
      </c>
      <c r="U840" s="120" t="s">
        <v>621</v>
      </c>
      <c r="V840" s="120" t="s">
        <v>4048</v>
      </c>
      <c r="W840" s="120" t="s">
        <v>4049</v>
      </c>
      <c r="X840" s="120" t="s">
        <v>4050</v>
      </c>
      <c r="Y840" s="120" t="s">
        <v>269</v>
      </c>
      <c r="Z840" s="120" t="s">
        <v>2338</v>
      </c>
      <c r="AA840" s="120" t="s">
        <v>4051</v>
      </c>
      <c r="AB840" s="120" t="s">
        <v>4052</v>
      </c>
      <c r="AC840" s="120" t="s">
        <v>654</v>
      </c>
      <c r="AD840" s="120" t="s">
        <v>2376</v>
      </c>
      <c r="AE840" s="120" t="s">
        <v>178</v>
      </c>
      <c r="AF840" s="120" t="s">
        <v>984</v>
      </c>
      <c r="AG840" s="120" t="s">
        <v>387</v>
      </c>
      <c r="AH840" s="120" t="s">
        <v>1238</v>
      </c>
    </row>
    <row r="841" spans="1:34" x14ac:dyDescent="0.4">
      <c r="A841" s="120" t="s">
        <v>4053</v>
      </c>
      <c r="B841" s="120" t="s">
        <v>924</v>
      </c>
      <c r="C841" s="120">
        <v>108377</v>
      </c>
      <c r="D841" s="120" t="b">
        <v>1</v>
      </c>
      <c r="E841" s="120" t="b">
        <v>0</v>
      </c>
      <c r="F841" s="120" t="b">
        <v>0</v>
      </c>
      <c r="G841" s="120" t="b">
        <v>0</v>
      </c>
      <c r="H841" s="120" t="b">
        <v>0</v>
      </c>
      <c r="I841" s="120" t="b">
        <v>0</v>
      </c>
      <c r="J841" s="120" t="b">
        <v>0</v>
      </c>
      <c r="K841" s="120" t="b">
        <v>0</v>
      </c>
      <c r="L841" s="120" t="b">
        <v>0</v>
      </c>
      <c r="M841" s="120" t="b">
        <v>0</v>
      </c>
    </row>
    <row r="842" spans="1:34" x14ac:dyDescent="0.4">
      <c r="A842" s="120" t="s">
        <v>4054</v>
      </c>
      <c r="B842" s="120" t="s">
        <v>872</v>
      </c>
      <c r="C842" s="120">
        <v>107712</v>
      </c>
      <c r="D842" s="120" t="b">
        <v>0</v>
      </c>
      <c r="E842" s="120" t="b">
        <v>1</v>
      </c>
      <c r="F842" s="120" t="b">
        <v>1</v>
      </c>
      <c r="G842" s="120" t="b">
        <v>0</v>
      </c>
      <c r="H842" s="120" t="b">
        <v>0</v>
      </c>
      <c r="I842" s="120" t="b">
        <v>0</v>
      </c>
      <c r="J842" s="120" t="b">
        <v>0</v>
      </c>
      <c r="K842" s="120" t="b">
        <v>1</v>
      </c>
      <c r="L842" s="120" t="b">
        <v>0</v>
      </c>
      <c r="M842" s="120" t="b">
        <v>1</v>
      </c>
      <c r="N842" s="120" t="s">
        <v>4055</v>
      </c>
      <c r="O842" s="120" t="s">
        <v>4056</v>
      </c>
      <c r="P842" s="120" t="s">
        <v>4057</v>
      </c>
      <c r="Q842" s="120" t="s">
        <v>4058</v>
      </c>
      <c r="R842" s="120" t="s">
        <v>4059</v>
      </c>
      <c r="S842" s="120" t="s">
        <v>4060</v>
      </c>
      <c r="T842" s="120" t="s">
        <v>4061</v>
      </c>
      <c r="U842" s="120" t="s">
        <v>4062</v>
      </c>
      <c r="V842" s="120" t="s">
        <v>4063</v>
      </c>
      <c r="W842" s="120" t="s">
        <v>4064</v>
      </c>
      <c r="X842" s="120" t="s">
        <v>4065</v>
      </c>
      <c r="Y842" s="120" t="s">
        <v>4066</v>
      </c>
      <c r="Z842" s="120" t="s">
        <v>4067</v>
      </c>
      <c r="AA842" s="120" t="s">
        <v>4068</v>
      </c>
      <c r="AB842" s="120" t="s">
        <v>4069</v>
      </c>
      <c r="AC842" s="120" t="s">
        <v>4070</v>
      </c>
      <c r="AD842" s="120" t="s">
        <v>4071</v>
      </c>
    </row>
    <row r="843" spans="1:34" x14ac:dyDescent="0.4">
      <c r="A843" s="120" t="s">
        <v>4072</v>
      </c>
      <c r="B843" s="120" t="s">
        <v>872</v>
      </c>
      <c r="C843" s="120">
        <v>107050</v>
      </c>
      <c r="D843" s="120" t="b">
        <v>1</v>
      </c>
      <c r="E843" s="120" t="b">
        <v>0</v>
      </c>
      <c r="F843" s="120" t="b">
        <v>1</v>
      </c>
      <c r="G843" s="120" t="b">
        <v>0</v>
      </c>
      <c r="H843" s="120" t="b">
        <v>0</v>
      </c>
      <c r="I843" s="120" t="b">
        <v>0</v>
      </c>
      <c r="J843" s="120" t="b">
        <v>0</v>
      </c>
      <c r="K843" s="120" t="b">
        <v>0</v>
      </c>
      <c r="L843" s="120" t="b">
        <v>0</v>
      </c>
      <c r="M843" s="120" t="b">
        <v>0</v>
      </c>
      <c r="N843" s="120" t="s">
        <v>4073</v>
      </c>
      <c r="O843" s="120" t="s">
        <v>4074</v>
      </c>
      <c r="P843" s="120" t="s">
        <v>4075</v>
      </c>
    </row>
    <row r="844" spans="1:34" x14ac:dyDescent="0.4">
      <c r="A844" s="120" t="s">
        <v>4076</v>
      </c>
      <c r="B844" s="120" t="s">
        <v>1727</v>
      </c>
      <c r="C844" s="120">
        <v>106966</v>
      </c>
      <c r="D844" s="120" t="b">
        <v>0</v>
      </c>
      <c r="E844" s="120" t="b">
        <v>0</v>
      </c>
      <c r="F844" s="120" t="b">
        <v>0</v>
      </c>
      <c r="G844" s="120" t="b">
        <v>0</v>
      </c>
      <c r="H844" s="120" t="b">
        <v>0</v>
      </c>
      <c r="I844" s="120" t="b">
        <v>0</v>
      </c>
      <c r="J844" s="120" t="b">
        <v>0</v>
      </c>
      <c r="K844" s="120" t="b">
        <v>0</v>
      </c>
      <c r="L844" s="120" t="b">
        <v>0</v>
      </c>
      <c r="M844" s="120" t="b">
        <v>0</v>
      </c>
    </row>
    <row r="845" spans="1:34" x14ac:dyDescent="0.4">
      <c r="A845" s="120" t="s">
        <v>3736</v>
      </c>
      <c r="B845" s="120" t="s">
        <v>852</v>
      </c>
      <c r="C845" s="120">
        <v>106685</v>
      </c>
      <c r="D845" s="120" t="b">
        <v>0</v>
      </c>
      <c r="E845" s="120" t="b">
        <v>0</v>
      </c>
      <c r="F845" s="120" t="b">
        <v>0</v>
      </c>
      <c r="G845" s="120" t="b">
        <v>0</v>
      </c>
      <c r="H845" s="120" t="b">
        <v>0</v>
      </c>
      <c r="I845" s="120" t="b">
        <v>0</v>
      </c>
      <c r="J845" s="120" t="b">
        <v>1</v>
      </c>
      <c r="K845" s="120" t="b">
        <v>0</v>
      </c>
      <c r="L845" s="120" t="b">
        <v>0</v>
      </c>
      <c r="M845" s="120" t="b">
        <v>1</v>
      </c>
    </row>
    <row r="846" spans="1:34" x14ac:dyDescent="0.4">
      <c r="A846" s="120" t="s">
        <v>4077</v>
      </c>
      <c r="B846" s="120" t="s">
        <v>852</v>
      </c>
      <c r="C846" s="120">
        <v>106534</v>
      </c>
      <c r="D846" s="120" t="b">
        <v>0</v>
      </c>
      <c r="E846" s="120" t="b">
        <v>0</v>
      </c>
      <c r="F846" s="120" t="b">
        <v>0</v>
      </c>
      <c r="G846" s="120" t="b">
        <v>0</v>
      </c>
      <c r="H846" s="120" t="b">
        <v>0</v>
      </c>
      <c r="I846" s="120" t="b">
        <v>0</v>
      </c>
      <c r="J846" s="120" t="b">
        <v>0</v>
      </c>
      <c r="K846" s="120" t="b">
        <v>0</v>
      </c>
      <c r="L846" s="120" t="b">
        <v>0</v>
      </c>
      <c r="M846" s="120" t="b">
        <v>0</v>
      </c>
    </row>
    <row r="847" spans="1:34" x14ac:dyDescent="0.4">
      <c r="A847" s="120" t="s">
        <v>2275</v>
      </c>
      <c r="B847" s="120" t="s">
        <v>852</v>
      </c>
      <c r="C847" s="120">
        <v>106216</v>
      </c>
      <c r="D847" s="120" t="b">
        <v>1</v>
      </c>
      <c r="E847" s="120" t="b">
        <v>1</v>
      </c>
      <c r="F847" s="120" t="b">
        <v>0</v>
      </c>
      <c r="G847" s="120" t="b">
        <v>0</v>
      </c>
      <c r="H847" s="120" t="b">
        <v>0</v>
      </c>
      <c r="I847" s="120" t="b">
        <v>0</v>
      </c>
      <c r="J847" s="120" t="b">
        <v>1</v>
      </c>
      <c r="K847" s="120" t="b">
        <v>0</v>
      </c>
      <c r="L847" s="120" t="b">
        <v>0</v>
      </c>
      <c r="M847" s="120" t="b">
        <v>0</v>
      </c>
      <c r="N847" s="120" t="s">
        <v>842</v>
      </c>
      <c r="O847" s="120" t="s">
        <v>4078</v>
      </c>
      <c r="P847" s="120" t="s">
        <v>4079</v>
      </c>
    </row>
    <row r="848" spans="1:34" x14ac:dyDescent="0.4">
      <c r="A848" s="120" t="s">
        <v>746</v>
      </c>
      <c r="B848" s="120" t="s">
        <v>852</v>
      </c>
      <c r="C848" s="120">
        <v>106228</v>
      </c>
      <c r="D848" s="120" t="b">
        <v>0</v>
      </c>
      <c r="E848" s="120" t="b">
        <v>0</v>
      </c>
      <c r="F848" s="120" t="b">
        <v>0</v>
      </c>
      <c r="G848" s="120" t="b">
        <v>0</v>
      </c>
      <c r="H848" s="120" t="b">
        <v>0</v>
      </c>
      <c r="I848" s="120" t="b">
        <v>0</v>
      </c>
      <c r="J848" s="120" t="b">
        <v>0</v>
      </c>
      <c r="K848" s="120" t="b">
        <v>0</v>
      </c>
      <c r="L848" s="120" t="b">
        <v>0</v>
      </c>
      <c r="M848" s="120" t="b">
        <v>0</v>
      </c>
      <c r="N848" s="120" t="s">
        <v>842</v>
      </c>
      <c r="O848" s="120" t="s">
        <v>4080</v>
      </c>
      <c r="P848" s="120" t="s">
        <v>4081</v>
      </c>
      <c r="Q848" s="120" t="s">
        <v>572</v>
      </c>
      <c r="R848" s="120" t="s">
        <v>4082</v>
      </c>
      <c r="S848" s="120" t="s">
        <v>573</v>
      </c>
      <c r="T848" s="120" t="s">
        <v>3766</v>
      </c>
    </row>
    <row r="849" spans="1:24" x14ac:dyDescent="0.4">
      <c r="A849" s="120" t="s">
        <v>2731</v>
      </c>
      <c r="B849" s="120" t="s">
        <v>935</v>
      </c>
      <c r="C849" s="120">
        <v>105569</v>
      </c>
      <c r="D849" s="120" t="b">
        <v>1</v>
      </c>
      <c r="E849" s="120" t="b">
        <v>1</v>
      </c>
      <c r="F849" s="120" t="b">
        <v>0</v>
      </c>
      <c r="G849" s="120" t="b">
        <v>0</v>
      </c>
      <c r="H849" s="120" t="b">
        <v>0</v>
      </c>
      <c r="I849" s="120" t="b">
        <v>0</v>
      </c>
      <c r="J849" s="120" t="b">
        <v>0</v>
      </c>
      <c r="K849" s="120" t="b">
        <v>0</v>
      </c>
      <c r="L849" s="120" t="b">
        <v>0</v>
      </c>
      <c r="M849" s="120" t="b">
        <v>1</v>
      </c>
    </row>
    <row r="850" spans="1:24" x14ac:dyDescent="0.4">
      <c r="A850" s="120" t="s">
        <v>203</v>
      </c>
      <c r="B850" s="120" t="s">
        <v>935</v>
      </c>
      <c r="C850" s="120">
        <v>105458</v>
      </c>
      <c r="D850" s="120" t="b">
        <v>1</v>
      </c>
      <c r="E850" s="120" t="b">
        <v>0</v>
      </c>
      <c r="F850" s="120" t="b">
        <v>0</v>
      </c>
      <c r="G850" s="120" t="b">
        <v>0</v>
      </c>
      <c r="H850" s="120" t="b">
        <v>0</v>
      </c>
      <c r="I850" s="120" t="b">
        <v>0</v>
      </c>
      <c r="J850" s="120" t="b">
        <v>0</v>
      </c>
      <c r="K850" s="120" t="b">
        <v>0</v>
      </c>
      <c r="L850" s="120" t="b">
        <v>0</v>
      </c>
      <c r="M850" s="120" t="b">
        <v>0</v>
      </c>
      <c r="N850" s="120" t="s">
        <v>4083</v>
      </c>
      <c r="O850" s="120" t="s">
        <v>202</v>
      </c>
      <c r="P850" s="120" t="s">
        <v>1422</v>
      </c>
    </row>
    <row r="851" spans="1:24" x14ac:dyDescent="0.4">
      <c r="A851" s="120" t="s">
        <v>4084</v>
      </c>
      <c r="B851" s="120" t="s">
        <v>919</v>
      </c>
      <c r="C851" s="120">
        <v>104976</v>
      </c>
      <c r="D851" s="120" t="b">
        <v>1</v>
      </c>
      <c r="E851" s="120" t="b">
        <v>1</v>
      </c>
      <c r="F851" s="120" t="b">
        <v>1</v>
      </c>
      <c r="G851" s="120" t="b">
        <v>0</v>
      </c>
      <c r="H851" s="120" t="b">
        <v>0</v>
      </c>
      <c r="I851" s="120" t="b">
        <v>0</v>
      </c>
      <c r="J851" s="120" t="b">
        <v>1</v>
      </c>
      <c r="K851" s="120" t="b">
        <v>0</v>
      </c>
      <c r="L851" s="120" t="b">
        <v>0</v>
      </c>
      <c r="M851" s="120" t="b">
        <v>0</v>
      </c>
    </row>
    <row r="852" spans="1:24" x14ac:dyDescent="0.4">
      <c r="A852" s="120" t="s">
        <v>2533</v>
      </c>
      <c r="B852" s="120" t="s">
        <v>935</v>
      </c>
      <c r="C852" s="120">
        <v>105071</v>
      </c>
      <c r="D852" s="120" t="b">
        <v>0</v>
      </c>
      <c r="E852" s="120" t="b">
        <v>0</v>
      </c>
      <c r="F852" s="120" t="b">
        <v>0</v>
      </c>
      <c r="G852" s="120" t="b">
        <v>0</v>
      </c>
      <c r="H852" s="120" t="b">
        <v>1</v>
      </c>
      <c r="I852" s="120" t="b">
        <v>0</v>
      </c>
      <c r="J852" s="120" t="b">
        <v>0</v>
      </c>
      <c r="K852" s="120" t="b">
        <v>0</v>
      </c>
      <c r="L852" s="120" t="b">
        <v>0</v>
      </c>
      <c r="M852" s="120" t="b">
        <v>1</v>
      </c>
    </row>
    <row r="853" spans="1:24" x14ac:dyDescent="0.4">
      <c r="A853" s="120" t="s">
        <v>4085</v>
      </c>
      <c r="B853" s="120" t="s">
        <v>963</v>
      </c>
      <c r="C853" s="120">
        <v>104856</v>
      </c>
      <c r="D853" s="120" t="b">
        <v>0</v>
      </c>
      <c r="E853" s="120" t="b">
        <v>0</v>
      </c>
      <c r="F853" s="120" t="b">
        <v>0</v>
      </c>
      <c r="G853" s="120" t="b">
        <v>0</v>
      </c>
      <c r="H853" s="120" t="b">
        <v>0</v>
      </c>
      <c r="I853" s="120" t="b">
        <v>0</v>
      </c>
      <c r="J853" s="120" t="b">
        <v>0</v>
      </c>
      <c r="K853" s="120" t="b">
        <v>1</v>
      </c>
      <c r="L853" s="120" t="b">
        <v>0</v>
      </c>
      <c r="M853" s="120" t="b">
        <v>1</v>
      </c>
    </row>
    <row r="854" spans="1:24" x14ac:dyDescent="0.4">
      <c r="A854" s="120" t="s">
        <v>398</v>
      </c>
      <c r="B854" s="120" t="s">
        <v>935</v>
      </c>
      <c r="C854" s="120">
        <v>104231</v>
      </c>
      <c r="D854" s="120" t="b">
        <v>1</v>
      </c>
      <c r="E854" s="120" t="b">
        <v>1</v>
      </c>
      <c r="F854" s="120" t="b">
        <v>0</v>
      </c>
      <c r="G854" s="120" t="b">
        <v>0</v>
      </c>
      <c r="H854" s="120" t="b">
        <v>0</v>
      </c>
      <c r="I854" s="120" t="b">
        <v>0</v>
      </c>
      <c r="J854" s="120" t="b">
        <v>1</v>
      </c>
      <c r="K854" s="120" t="b">
        <v>0</v>
      </c>
      <c r="L854" s="120" t="b">
        <v>0</v>
      </c>
      <c r="M854" s="120" t="b">
        <v>0</v>
      </c>
      <c r="N854" s="120" t="s">
        <v>842</v>
      </c>
      <c r="O854" s="120" t="s">
        <v>1748</v>
      </c>
      <c r="P854" s="120" t="s">
        <v>1749</v>
      </c>
      <c r="Q854" s="120" t="s">
        <v>357</v>
      </c>
      <c r="R854" s="120" t="s">
        <v>4086</v>
      </c>
      <c r="S854" s="120" t="s">
        <v>358</v>
      </c>
      <c r="T854" s="120" t="s">
        <v>1746</v>
      </c>
      <c r="U854" s="120" t="s">
        <v>452</v>
      </c>
      <c r="V854" s="120" t="s">
        <v>1750</v>
      </c>
      <c r="W854" s="120" t="s">
        <v>467</v>
      </c>
      <c r="X854" s="120" t="s">
        <v>1751</v>
      </c>
    </row>
    <row r="855" spans="1:24" x14ac:dyDescent="0.4">
      <c r="A855" s="120" t="s">
        <v>4087</v>
      </c>
      <c r="B855" s="120" t="s">
        <v>928</v>
      </c>
      <c r="C855" s="120">
        <v>104949</v>
      </c>
      <c r="D855" s="120" t="b">
        <v>1</v>
      </c>
      <c r="E855" s="120" t="b">
        <v>0</v>
      </c>
      <c r="F855" s="120" t="b">
        <v>1</v>
      </c>
      <c r="G855" s="120" t="b">
        <v>0</v>
      </c>
      <c r="H855" s="120" t="b">
        <v>1</v>
      </c>
      <c r="I855" s="120" t="b">
        <v>0</v>
      </c>
      <c r="J855" s="120" t="b">
        <v>0</v>
      </c>
      <c r="K855" s="120" t="b">
        <v>0</v>
      </c>
      <c r="L855" s="120" t="b">
        <v>0</v>
      </c>
      <c r="M855" s="120" t="b">
        <v>0</v>
      </c>
    </row>
    <row r="856" spans="1:24" x14ac:dyDescent="0.4">
      <c r="A856" s="120" t="s">
        <v>2678</v>
      </c>
      <c r="B856" s="120" t="s">
        <v>928</v>
      </c>
      <c r="C856" s="120">
        <v>104115</v>
      </c>
      <c r="D856" s="120" t="b">
        <v>1</v>
      </c>
      <c r="E856" s="120" t="b">
        <v>1</v>
      </c>
      <c r="F856" s="120" t="b">
        <v>0</v>
      </c>
      <c r="G856" s="120" t="b">
        <v>0</v>
      </c>
      <c r="H856" s="120" t="b">
        <v>0</v>
      </c>
      <c r="I856" s="120" t="b">
        <v>0</v>
      </c>
      <c r="J856" s="120" t="b">
        <v>0</v>
      </c>
      <c r="K856" s="120" t="b">
        <v>0</v>
      </c>
      <c r="L856" s="120" t="b">
        <v>0</v>
      </c>
      <c r="M856" s="120" t="b">
        <v>0</v>
      </c>
    </row>
    <row r="857" spans="1:24" x14ac:dyDescent="0.4">
      <c r="A857" s="120" t="s">
        <v>4088</v>
      </c>
      <c r="B857" s="120" t="s">
        <v>872</v>
      </c>
      <c r="C857" s="120">
        <v>103889</v>
      </c>
      <c r="D857" s="120" t="b">
        <v>1</v>
      </c>
      <c r="E857" s="120" t="b">
        <v>1</v>
      </c>
      <c r="F857" s="120" t="b">
        <v>0</v>
      </c>
      <c r="G857" s="120" t="b">
        <v>0</v>
      </c>
      <c r="H857" s="120" t="b">
        <v>0</v>
      </c>
      <c r="I857" s="120" t="b">
        <v>0</v>
      </c>
      <c r="J857" s="120" t="b">
        <v>0</v>
      </c>
      <c r="K857" s="120" t="b">
        <v>0</v>
      </c>
      <c r="L857" s="120" t="b">
        <v>0</v>
      </c>
      <c r="M857" s="120" t="b">
        <v>1</v>
      </c>
      <c r="N857" s="120" t="s">
        <v>4089</v>
      </c>
      <c r="O857" s="120" t="s">
        <v>4090</v>
      </c>
      <c r="P857" s="120" t="s">
        <v>4091</v>
      </c>
      <c r="Q857" s="120" t="s">
        <v>4092</v>
      </c>
      <c r="R857" s="120" t="s">
        <v>4093</v>
      </c>
    </row>
    <row r="858" spans="1:24" x14ac:dyDescent="0.4">
      <c r="A858" s="120" t="s">
        <v>4094</v>
      </c>
      <c r="B858" s="120" t="s">
        <v>900</v>
      </c>
      <c r="C858" s="120">
        <v>103600</v>
      </c>
      <c r="D858" s="120" t="b">
        <v>1</v>
      </c>
      <c r="E858" s="120" t="b">
        <v>1</v>
      </c>
      <c r="F858" s="120" t="b">
        <v>0</v>
      </c>
      <c r="G858" s="120" t="b">
        <v>0</v>
      </c>
      <c r="H858" s="120" t="b">
        <v>0</v>
      </c>
      <c r="I858" s="120" t="b">
        <v>0</v>
      </c>
      <c r="J858" s="120" t="b">
        <v>0</v>
      </c>
      <c r="K858" s="120" t="b">
        <v>0</v>
      </c>
      <c r="L858" s="120" t="b">
        <v>0</v>
      </c>
      <c r="M858" s="120" t="b">
        <v>0</v>
      </c>
      <c r="N858" s="120" t="s">
        <v>4095</v>
      </c>
      <c r="O858" s="120" t="s">
        <v>4096</v>
      </c>
      <c r="P858" s="120" t="s">
        <v>4097</v>
      </c>
      <c r="Q858" s="120" t="s">
        <v>2629</v>
      </c>
      <c r="R858" s="120" t="s">
        <v>2630</v>
      </c>
      <c r="S858" s="120" t="s">
        <v>2797</v>
      </c>
      <c r="T858" s="120" t="s">
        <v>2798</v>
      </c>
      <c r="U858" s="120" t="s">
        <v>2352</v>
      </c>
      <c r="V858" s="120" t="s">
        <v>2353</v>
      </c>
    </row>
    <row r="859" spans="1:24" x14ac:dyDescent="0.4">
      <c r="A859" s="120" t="s">
        <v>2669</v>
      </c>
      <c r="B859" s="120" t="s">
        <v>928</v>
      </c>
      <c r="C859" s="120">
        <v>103363</v>
      </c>
      <c r="D859" s="120" t="b">
        <v>0</v>
      </c>
      <c r="E859" s="120" t="b">
        <v>0</v>
      </c>
      <c r="F859" s="120" t="b">
        <v>0</v>
      </c>
      <c r="G859" s="120" t="b">
        <v>0</v>
      </c>
      <c r="H859" s="120" t="b">
        <v>0</v>
      </c>
      <c r="I859" s="120" t="b">
        <v>0</v>
      </c>
      <c r="J859" s="120" t="b">
        <v>0</v>
      </c>
      <c r="K859" s="120" t="b">
        <v>0</v>
      </c>
      <c r="L859" s="120" t="b">
        <v>0</v>
      </c>
      <c r="M859" s="120" t="b">
        <v>0</v>
      </c>
    </row>
    <row r="860" spans="1:24" x14ac:dyDescent="0.4">
      <c r="A860" s="120" t="s">
        <v>4098</v>
      </c>
      <c r="B860" s="120" t="s">
        <v>928</v>
      </c>
      <c r="C860" s="120">
        <v>103042</v>
      </c>
      <c r="D860" s="120" t="b">
        <v>0</v>
      </c>
      <c r="E860" s="120" t="b">
        <v>0</v>
      </c>
      <c r="F860" s="120" t="b">
        <v>1</v>
      </c>
      <c r="G860" s="120" t="b">
        <v>0</v>
      </c>
      <c r="H860" s="120" t="b">
        <v>0</v>
      </c>
      <c r="I860" s="120" t="b">
        <v>0</v>
      </c>
      <c r="J860" s="120" t="b">
        <v>0</v>
      </c>
      <c r="K860" s="120" t="b">
        <v>0</v>
      </c>
      <c r="L860" s="120" t="b">
        <v>0</v>
      </c>
      <c r="M860" s="120" t="b">
        <v>0</v>
      </c>
    </row>
    <row r="861" spans="1:24" x14ac:dyDescent="0.4">
      <c r="A861" s="120" t="s">
        <v>4099</v>
      </c>
      <c r="B861" s="120" t="s">
        <v>963</v>
      </c>
      <c r="C861" s="120">
        <v>103078</v>
      </c>
      <c r="D861" s="120" t="b">
        <v>0</v>
      </c>
      <c r="E861" s="120" t="b">
        <v>0</v>
      </c>
      <c r="F861" s="120" t="b">
        <v>0</v>
      </c>
      <c r="G861" s="120" t="b">
        <v>0</v>
      </c>
      <c r="H861" s="120" t="b">
        <v>0</v>
      </c>
      <c r="I861" s="120" t="b">
        <v>0</v>
      </c>
      <c r="J861" s="120" t="b">
        <v>0</v>
      </c>
      <c r="K861" s="120" t="b">
        <v>0</v>
      </c>
      <c r="L861" s="120" t="b">
        <v>0</v>
      </c>
      <c r="M861" s="120" t="b">
        <v>0</v>
      </c>
    </row>
    <row r="862" spans="1:24" x14ac:dyDescent="0.4">
      <c r="A862" s="120" t="s">
        <v>4100</v>
      </c>
      <c r="B862" s="120" t="s">
        <v>872</v>
      </c>
      <c r="C862" s="120">
        <v>102917</v>
      </c>
      <c r="D862" s="120" t="b">
        <v>0</v>
      </c>
      <c r="E862" s="120" t="b">
        <v>1</v>
      </c>
      <c r="F862" s="120" t="b">
        <v>1</v>
      </c>
      <c r="G862" s="120" t="b">
        <v>0</v>
      </c>
      <c r="H862" s="120" t="b">
        <v>0</v>
      </c>
      <c r="I862" s="120" t="b">
        <v>0</v>
      </c>
      <c r="J862" s="120" t="b">
        <v>0</v>
      </c>
      <c r="K862" s="120" t="b">
        <v>0</v>
      </c>
      <c r="L862" s="120" t="b">
        <v>0</v>
      </c>
      <c r="M862" s="120" t="b">
        <v>0</v>
      </c>
      <c r="N862" s="120" t="s">
        <v>4101</v>
      </c>
      <c r="O862" s="120" t="s">
        <v>4102</v>
      </c>
      <c r="P862" s="120" t="s">
        <v>4103</v>
      </c>
      <c r="Q862" s="120" t="s">
        <v>4104</v>
      </c>
      <c r="R862" s="120" t="s">
        <v>4105</v>
      </c>
      <c r="S862" s="120" t="s">
        <v>4106</v>
      </c>
      <c r="T862" s="120" t="s">
        <v>4107</v>
      </c>
      <c r="U862" s="120" t="s">
        <v>4108</v>
      </c>
      <c r="V862" s="120" t="s">
        <v>4109</v>
      </c>
      <c r="W862" s="120" t="s">
        <v>4110</v>
      </c>
      <c r="X862" s="120" t="s">
        <v>4111</v>
      </c>
    </row>
    <row r="863" spans="1:24" x14ac:dyDescent="0.4">
      <c r="A863" s="120" t="s">
        <v>4112</v>
      </c>
      <c r="B863" s="120" t="s">
        <v>935</v>
      </c>
      <c r="C863" s="120">
        <v>102771</v>
      </c>
      <c r="D863" s="120" t="b">
        <v>1</v>
      </c>
      <c r="E863" s="120" t="b">
        <v>0</v>
      </c>
      <c r="F863" s="120" t="b">
        <v>0</v>
      </c>
      <c r="G863" s="120" t="b">
        <v>0</v>
      </c>
      <c r="H863" s="120" t="b">
        <v>0</v>
      </c>
      <c r="I863" s="120" t="b">
        <v>0</v>
      </c>
      <c r="J863" s="120" t="b">
        <v>0</v>
      </c>
      <c r="K863" s="120" t="b">
        <v>0</v>
      </c>
      <c r="L863" s="120" t="b">
        <v>0</v>
      </c>
      <c r="M863" s="120" t="b">
        <v>0</v>
      </c>
    </row>
    <row r="864" spans="1:24" x14ac:dyDescent="0.4">
      <c r="A864" s="120" t="s">
        <v>590</v>
      </c>
      <c r="B864" s="120" t="s">
        <v>935</v>
      </c>
      <c r="C864" s="120">
        <v>102669</v>
      </c>
      <c r="D864" s="120" t="b">
        <v>0</v>
      </c>
      <c r="E864" s="120" t="b">
        <v>0</v>
      </c>
      <c r="F864" s="120" t="b">
        <v>0</v>
      </c>
      <c r="G864" s="120" t="b">
        <v>0</v>
      </c>
      <c r="H864" s="120" t="b">
        <v>0</v>
      </c>
      <c r="I864" s="120" t="b">
        <v>0</v>
      </c>
      <c r="J864" s="120" t="b">
        <v>0</v>
      </c>
      <c r="K864" s="120" t="b">
        <v>0</v>
      </c>
      <c r="L864" s="120" t="b">
        <v>0</v>
      </c>
      <c r="M864" s="120" t="b">
        <v>1</v>
      </c>
      <c r="N864" s="120" t="s">
        <v>4113</v>
      </c>
      <c r="O864" s="120" t="s">
        <v>274</v>
      </c>
      <c r="P864" s="120" t="s">
        <v>1831</v>
      </c>
      <c r="Q864" s="120" t="s">
        <v>359</v>
      </c>
      <c r="R864" s="120" t="s">
        <v>1832</v>
      </c>
      <c r="S864" s="120" t="s">
        <v>273</v>
      </c>
      <c r="T864" s="120" t="s">
        <v>3249</v>
      </c>
    </row>
    <row r="865" spans="1:28" x14ac:dyDescent="0.4">
      <c r="A865" s="120" t="s">
        <v>4114</v>
      </c>
      <c r="B865" s="120" t="s">
        <v>900</v>
      </c>
      <c r="C865" s="120">
        <v>102338</v>
      </c>
      <c r="D865" s="120" t="b">
        <v>1</v>
      </c>
      <c r="E865" s="120" t="b">
        <v>0</v>
      </c>
      <c r="F865" s="120" t="b">
        <v>0</v>
      </c>
      <c r="G865" s="120" t="b">
        <v>0</v>
      </c>
      <c r="H865" s="120" t="b">
        <v>0</v>
      </c>
      <c r="I865" s="120" t="b">
        <v>0</v>
      </c>
      <c r="J865" s="120" t="b">
        <v>0</v>
      </c>
      <c r="K865" s="120" t="b">
        <v>0</v>
      </c>
      <c r="L865" s="120" t="b">
        <v>0</v>
      </c>
      <c r="M865" s="120" t="b">
        <v>0</v>
      </c>
    </row>
    <row r="866" spans="1:28" x14ac:dyDescent="0.4">
      <c r="A866" s="120" t="s">
        <v>4115</v>
      </c>
      <c r="B866" s="120" t="s">
        <v>900</v>
      </c>
      <c r="C866" s="120">
        <v>102084</v>
      </c>
      <c r="D866" s="120" t="b">
        <v>1</v>
      </c>
      <c r="E866" s="120" t="b">
        <v>0</v>
      </c>
      <c r="F866" s="120" t="b">
        <v>1</v>
      </c>
      <c r="G866" s="120" t="b">
        <v>0</v>
      </c>
      <c r="H866" s="120" t="b">
        <v>0</v>
      </c>
      <c r="I866" s="120" t="b">
        <v>0</v>
      </c>
      <c r="J866" s="120" t="b">
        <v>0</v>
      </c>
      <c r="K866" s="120" t="b">
        <v>0</v>
      </c>
      <c r="L866" s="120" t="b">
        <v>0</v>
      </c>
      <c r="M866" s="120" t="b">
        <v>1</v>
      </c>
      <c r="N866" s="120" t="s">
        <v>1251</v>
      </c>
      <c r="O866" s="120" t="s">
        <v>1111</v>
      </c>
      <c r="P866" s="120" t="s">
        <v>3122</v>
      </c>
    </row>
    <row r="867" spans="1:28" x14ac:dyDescent="0.4">
      <c r="A867" s="120" t="s">
        <v>4116</v>
      </c>
      <c r="B867" s="120" t="s">
        <v>928</v>
      </c>
      <c r="C867" s="120">
        <v>102013</v>
      </c>
      <c r="D867" s="120" t="b">
        <v>1</v>
      </c>
      <c r="E867" s="120" t="b">
        <v>1</v>
      </c>
      <c r="F867" s="120" t="b">
        <v>1</v>
      </c>
      <c r="G867" s="120" t="b">
        <v>0</v>
      </c>
      <c r="H867" s="120" t="b">
        <v>0</v>
      </c>
      <c r="I867" s="120" t="b">
        <v>0</v>
      </c>
      <c r="J867" s="120" t="b">
        <v>0</v>
      </c>
      <c r="K867" s="120" t="b">
        <v>1</v>
      </c>
      <c r="L867" s="120" t="b">
        <v>0</v>
      </c>
      <c r="M867" s="120" t="b">
        <v>1</v>
      </c>
      <c r="N867" s="120" t="s">
        <v>4117</v>
      </c>
      <c r="O867" s="120" t="s">
        <v>4118</v>
      </c>
      <c r="P867" s="120" t="s">
        <v>4119</v>
      </c>
      <c r="Q867" s="120" t="s">
        <v>4120</v>
      </c>
      <c r="R867" s="120" t="s">
        <v>4121</v>
      </c>
      <c r="S867" s="120" t="s">
        <v>4122</v>
      </c>
      <c r="T867" s="120" t="s">
        <v>4123</v>
      </c>
      <c r="U867" s="120" t="s">
        <v>4124</v>
      </c>
      <c r="V867" s="120" t="s">
        <v>4125</v>
      </c>
      <c r="W867" s="120" t="s">
        <v>4126</v>
      </c>
      <c r="X867" s="120" t="s">
        <v>4127</v>
      </c>
    </row>
    <row r="868" spans="1:28" x14ac:dyDescent="0.4">
      <c r="A868" s="120" t="s">
        <v>4128</v>
      </c>
      <c r="B868" s="120" t="s">
        <v>872</v>
      </c>
      <c r="C868" s="120">
        <v>101917</v>
      </c>
      <c r="D868" s="120" t="b">
        <v>1</v>
      </c>
      <c r="E868" s="120" t="b">
        <v>1</v>
      </c>
      <c r="F868" s="120" t="b">
        <v>0</v>
      </c>
      <c r="G868" s="120" t="b">
        <v>0</v>
      </c>
      <c r="H868" s="120" t="b">
        <v>0</v>
      </c>
      <c r="I868" s="120" t="b">
        <v>0</v>
      </c>
      <c r="J868" s="120" t="b">
        <v>0</v>
      </c>
      <c r="K868" s="120" t="b">
        <v>0</v>
      </c>
      <c r="L868" s="120" t="b">
        <v>0</v>
      </c>
      <c r="M868" s="120" t="b">
        <v>0</v>
      </c>
      <c r="N868" s="120" t="s">
        <v>4129</v>
      </c>
      <c r="O868" s="120" t="s">
        <v>4130</v>
      </c>
      <c r="P868" s="120" t="s">
        <v>4131</v>
      </c>
    </row>
    <row r="869" spans="1:28" x14ac:dyDescent="0.4">
      <c r="A869" s="120" t="s">
        <v>4132</v>
      </c>
      <c r="B869" s="120" t="s">
        <v>1446</v>
      </c>
      <c r="C869" s="120">
        <v>101226</v>
      </c>
      <c r="D869" s="120" t="b">
        <v>1</v>
      </c>
      <c r="E869" s="120" t="b">
        <v>1</v>
      </c>
      <c r="F869" s="120" t="b">
        <v>0</v>
      </c>
      <c r="G869" s="120" t="b">
        <v>0</v>
      </c>
      <c r="H869" s="120" t="b">
        <v>0</v>
      </c>
      <c r="I869" s="120" t="b">
        <v>0</v>
      </c>
      <c r="J869" s="120" t="b">
        <v>0</v>
      </c>
      <c r="K869" s="120" t="b">
        <v>0</v>
      </c>
      <c r="L869" s="120" t="b">
        <v>0</v>
      </c>
      <c r="M869" s="120" t="b">
        <v>1</v>
      </c>
      <c r="N869" s="120" t="s">
        <v>1575</v>
      </c>
      <c r="O869" s="120" t="s">
        <v>4133</v>
      </c>
      <c r="P869" s="120" t="s">
        <v>4134</v>
      </c>
      <c r="Q869" s="120" t="s">
        <v>4135</v>
      </c>
      <c r="R869" s="120" t="s">
        <v>4136</v>
      </c>
    </row>
    <row r="870" spans="1:28" x14ac:dyDescent="0.4">
      <c r="A870" s="120" t="s">
        <v>482</v>
      </c>
      <c r="B870" s="120" t="s">
        <v>935</v>
      </c>
      <c r="C870" s="120">
        <v>100506</v>
      </c>
      <c r="D870" s="120" t="b">
        <v>0</v>
      </c>
      <c r="E870" s="120" t="b">
        <v>0</v>
      </c>
      <c r="F870" s="120" t="b">
        <v>0</v>
      </c>
      <c r="G870" s="120" t="b">
        <v>0</v>
      </c>
      <c r="H870" s="120" t="b">
        <v>0</v>
      </c>
      <c r="I870" s="120" t="b">
        <v>0</v>
      </c>
      <c r="J870" s="120" t="b">
        <v>0</v>
      </c>
      <c r="K870" s="120" t="b">
        <v>0</v>
      </c>
      <c r="L870" s="120" t="b">
        <v>0</v>
      </c>
      <c r="M870" s="120" t="b">
        <v>1</v>
      </c>
      <c r="N870" s="120" t="s">
        <v>4137</v>
      </c>
      <c r="O870" s="120" t="s">
        <v>4138</v>
      </c>
      <c r="P870" s="120" t="s">
        <v>4139</v>
      </c>
    </row>
    <row r="871" spans="1:28" x14ac:dyDescent="0.4">
      <c r="A871" s="120" t="s">
        <v>4140</v>
      </c>
      <c r="B871" s="120" t="s">
        <v>1278</v>
      </c>
      <c r="C871" s="120">
        <v>100144</v>
      </c>
      <c r="D871" s="120" t="b">
        <v>0</v>
      </c>
      <c r="E871" s="120" t="b">
        <v>1</v>
      </c>
      <c r="F871" s="120" t="b">
        <v>0</v>
      </c>
      <c r="G871" s="120" t="b">
        <v>0</v>
      </c>
      <c r="H871" s="120" t="b">
        <v>0</v>
      </c>
      <c r="I871" s="120" t="b">
        <v>1</v>
      </c>
      <c r="J871" s="120" t="b">
        <v>0</v>
      </c>
      <c r="K871" s="120" t="b">
        <v>0</v>
      </c>
      <c r="L871" s="120" t="b">
        <v>0</v>
      </c>
      <c r="M871" s="120" t="b">
        <v>0</v>
      </c>
      <c r="N871" s="120" t="s">
        <v>842</v>
      </c>
      <c r="O871" s="120" t="s">
        <v>4141</v>
      </c>
      <c r="P871" s="120" t="s">
        <v>4142</v>
      </c>
    </row>
    <row r="872" spans="1:28" x14ac:dyDescent="0.4">
      <c r="A872" s="120" t="s">
        <v>264</v>
      </c>
      <c r="B872" s="120" t="s">
        <v>852</v>
      </c>
      <c r="C872" s="120">
        <v>99765</v>
      </c>
      <c r="D872" s="120" t="b">
        <v>0</v>
      </c>
      <c r="E872" s="120" t="b">
        <v>1</v>
      </c>
      <c r="F872" s="120" t="b">
        <v>0</v>
      </c>
      <c r="G872" s="120" t="b">
        <v>0</v>
      </c>
      <c r="H872" s="120" t="b">
        <v>0</v>
      </c>
      <c r="I872" s="120" t="b">
        <v>0</v>
      </c>
      <c r="J872" s="120" t="b">
        <v>0</v>
      </c>
      <c r="K872" s="120" t="b">
        <v>0</v>
      </c>
      <c r="L872" s="120" t="b">
        <v>0</v>
      </c>
      <c r="M872" s="120" t="b">
        <v>1</v>
      </c>
      <c r="N872" s="120" t="s">
        <v>874</v>
      </c>
      <c r="O872" s="120" t="s">
        <v>263</v>
      </c>
      <c r="P872" s="120" t="s">
        <v>4143</v>
      </c>
      <c r="Q872" s="120" t="s">
        <v>1671</v>
      </c>
      <c r="R872" s="120" t="s">
        <v>1672</v>
      </c>
    </row>
    <row r="873" spans="1:28" x14ac:dyDescent="0.4">
      <c r="A873" s="120" t="s">
        <v>4144</v>
      </c>
      <c r="B873" s="120" t="s">
        <v>928</v>
      </c>
      <c r="C873" s="120">
        <v>102054</v>
      </c>
      <c r="D873" s="120" t="b">
        <v>0</v>
      </c>
      <c r="E873" s="120" t="b">
        <v>0</v>
      </c>
      <c r="F873" s="120" t="b">
        <v>0</v>
      </c>
      <c r="G873" s="120" t="b">
        <v>0</v>
      </c>
      <c r="H873" s="120" t="b">
        <v>0</v>
      </c>
      <c r="I873" s="120" t="b">
        <v>0</v>
      </c>
      <c r="J873" s="120" t="b">
        <v>0</v>
      </c>
      <c r="K873" s="120" t="b">
        <v>0</v>
      </c>
      <c r="L873" s="120" t="b">
        <v>0</v>
      </c>
      <c r="M873" s="120" t="b">
        <v>0</v>
      </c>
      <c r="N873" s="120" t="s">
        <v>4145</v>
      </c>
      <c r="O873" s="120" t="s">
        <v>4146</v>
      </c>
      <c r="P873" s="120" t="s">
        <v>4147</v>
      </c>
    </row>
    <row r="874" spans="1:28" x14ac:dyDescent="0.4">
      <c r="A874" s="120" t="s">
        <v>788</v>
      </c>
      <c r="B874" s="120" t="s">
        <v>852</v>
      </c>
      <c r="C874" s="120">
        <v>100289</v>
      </c>
      <c r="D874" s="120" t="b">
        <v>1</v>
      </c>
      <c r="E874" s="120" t="b">
        <v>1</v>
      </c>
      <c r="F874" s="120" t="b">
        <v>0</v>
      </c>
      <c r="G874" s="120" t="b">
        <v>0</v>
      </c>
      <c r="H874" s="120" t="b">
        <v>1</v>
      </c>
      <c r="I874" s="120" t="b">
        <v>0</v>
      </c>
      <c r="J874" s="120" t="b">
        <v>0</v>
      </c>
      <c r="K874" s="120" t="b">
        <v>1</v>
      </c>
      <c r="L874" s="120" t="b">
        <v>0</v>
      </c>
      <c r="M874" s="120" t="b">
        <v>1</v>
      </c>
      <c r="N874" s="120" t="s">
        <v>842</v>
      </c>
      <c r="O874" s="120" t="s">
        <v>4148</v>
      </c>
      <c r="P874" s="120" t="s">
        <v>4149</v>
      </c>
      <c r="Q874" s="120" t="s">
        <v>4150</v>
      </c>
      <c r="R874" s="120" t="s">
        <v>4151</v>
      </c>
      <c r="S874" s="120" t="s">
        <v>4152</v>
      </c>
      <c r="T874" s="120" t="s">
        <v>4153</v>
      </c>
      <c r="U874" s="120" t="s">
        <v>454</v>
      </c>
      <c r="V874" s="120" t="s">
        <v>1839</v>
      </c>
      <c r="W874" s="120" t="s">
        <v>1737</v>
      </c>
      <c r="X874" s="120" t="s">
        <v>1738</v>
      </c>
      <c r="Y874" s="120" t="s">
        <v>1739</v>
      </c>
      <c r="Z874" s="120" t="s">
        <v>1740</v>
      </c>
      <c r="AA874" s="120" t="s">
        <v>275</v>
      </c>
      <c r="AB874" s="120" t="s">
        <v>1735</v>
      </c>
    </row>
    <row r="875" spans="1:28" x14ac:dyDescent="0.4">
      <c r="A875" s="120" t="s">
        <v>4154</v>
      </c>
      <c r="B875" s="120" t="s">
        <v>872</v>
      </c>
      <c r="C875" s="120">
        <v>99818</v>
      </c>
      <c r="D875" s="120" t="b">
        <v>0</v>
      </c>
      <c r="E875" s="120" t="b">
        <v>0</v>
      </c>
      <c r="F875" s="120" t="b">
        <v>1</v>
      </c>
      <c r="G875" s="120" t="b">
        <v>0</v>
      </c>
      <c r="H875" s="120" t="b">
        <v>0</v>
      </c>
      <c r="I875" s="120" t="b">
        <v>0</v>
      </c>
      <c r="J875" s="120" t="b">
        <v>0</v>
      </c>
      <c r="K875" s="120" t="b">
        <v>1</v>
      </c>
      <c r="L875" s="120" t="b">
        <v>0</v>
      </c>
      <c r="M875" s="120" t="b">
        <v>0</v>
      </c>
    </row>
    <row r="876" spans="1:28" x14ac:dyDescent="0.4">
      <c r="A876" s="120" t="s">
        <v>4155</v>
      </c>
      <c r="B876" s="120" t="s">
        <v>1446</v>
      </c>
      <c r="C876" s="120">
        <v>99622</v>
      </c>
      <c r="D876" s="120" t="b">
        <v>1</v>
      </c>
      <c r="E876" s="120" t="b">
        <v>1</v>
      </c>
      <c r="F876" s="120" t="b">
        <v>0</v>
      </c>
      <c r="G876" s="120" t="b">
        <v>0</v>
      </c>
      <c r="H876" s="120" t="b">
        <v>0</v>
      </c>
      <c r="I876" s="120" t="b">
        <v>0</v>
      </c>
      <c r="J876" s="120" t="b">
        <v>0</v>
      </c>
      <c r="K876" s="120" t="b">
        <v>0</v>
      </c>
      <c r="L876" s="120" t="b">
        <v>0</v>
      </c>
      <c r="M876" s="120" t="b">
        <v>0</v>
      </c>
      <c r="N876" s="120" t="s">
        <v>4156</v>
      </c>
      <c r="O876" s="120" t="s">
        <v>4157</v>
      </c>
      <c r="P876" s="120" t="s">
        <v>4158</v>
      </c>
    </row>
    <row r="877" spans="1:28" x14ac:dyDescent="0.4">
      <c r="A877" s="120" t="s">
        <v>4159</v>
      </c>
      <c r="B877" s="120" t="s">
        <v>1278</v>
      </c>
      <c r="C877" s="120">
        <v>98749</v>
      </c>
      <c r="D877" s="120" t="b">
        <v>1</v>
      </c>
      <c r="E877" s="120" t="b">
        <v>0</v>
      </c>
      <c r="F877" s="120" t="b">
        <v>1</v>
      </c>
      <c r="G877" s="120" t="b">
        <v>0</v>
      </c>
      <c r="H877" s="120" t="b">
        <v>0</v>
      </c>
      <c r="I877" s="120" t="b">
        <v>0</v>
      </c>
      <c r="J877" s="120" t="b">
        <v>0</v>
      </c>
      <c r="K877" s="120" t="b">
        <v>0</v>
      </c>
      <c r="L877" s="120" t="b">
        <v>0</v>
      </c>
      <c r="M877" s="120" t="b">
        <v>0</v>
      </c>
    </row>
    <row r="878" spans="1:28" x14ac:dyDescent="0.4">
      <c r="A878" s="120" t="s">
        <v>4160</v>
      </c>
      <c r="B878" s="120" t="s">
        <v>963</v>
      </c>
      <c r="C878" s="120">
        <v>98844</v>
      </c>
      <c r="D878" s="120" t="b">
        <v>1</v>
      </c>
      <c r="E878" s="120" t="b">
        <v>0</v>
      </c>
      <c r="F878" s="120" t="b">
        <v>0</v>
      </c>
      <c r="G878" s="120" t="b">
        <v>0</v>
      </c>
      <c r="H878" s="120" t="b">
        <v>1</v>
      </c>
      <c r="I878" s="120" t="b">
        <v>0</v>
      </c>
      <c r="J878" s="120" t="b">
        <v>0</v>
      </c>
      <c r="K878" s="120" t="b">
        <v>0</v>
      </c>
      <c r="L878" s="120" t="b">
        <v>0</v>
      </c>
      <c r="M878" s="120" t="b">
        <v>0</v>
      </c>
      <c r="N878" s="120" t="s">
        <v>4161</v>
      </c>
      <c r="O878" s="120" t="s">
        <v>4162</v>
      </c>
      <c r="P878" s="120" t="s">
        <v>4163</v>
      </c>
    </row>
    <row r="879" spans="1:28" x14ac:dyDescent="0.4">
      <c r="A879" s="120" t="s">
        <v>4164</v>
      </c>
      <c r="B879" s="120" t="s">
        <v>872</v>
      </c>
      <c r="C879" s="120">
        <v>98736</v>
      </c>
      <c r="D879" s="120" t="b">
        <v>0</v>
      </c>
      <c r="E879" s="120" t="b">
        <v>0</v>
      </c>
      <c r="F879" s="120" t="b">
        <v>0</v>
      </c>
      <c r="G879" s="120" t="b">
        <v>0</v>
      </c>
      <c r="H879" s="120" t="b">
        <v>0</v>
      </c>
      <c r="I879" s="120" t="b">
        <v>0</v>
      </c>
      <c r="J879" s="120" t="b">
        <v>0</v>
      </c>
      <c r="K879" s="120" t="b">
        <v>0</v>
      </c>
      <c r="L879" s="120" t="b">
        <v>0</v>
      </c>
      <c r="M879" s="120" t="b">
        <v>0</v>
      </c>
    </row>
    <row r="880" spans="1:28" x14ac:dyDescent="0.4">
      <c r="A880" s="120" t="s">
        <v>4165</v>
      </c>
      <c r="B880" s="120" t="s">
        <v>1727</v>
      </c>
      <c r="C880" s="120">
        <v>98678</v>
      </c>
      <c r="D880" s="120" t="b">
        <v>0</v>
      </c>
      <c r="E880" s="120" t="b">
        <v>0</v>
      </c>
      <c r="F880" s="120" t="b">
        <v>1</v>
      </c>
      <c r="G880" s="120" t="b">
        <v>0</v>
      </c>
      <c r="H880" s="120" t="b">
        <v>0</v>
      </c>
      <c r="I880" s="120" t="b">
        <v>0</v>
      </c>
      <c r="J880" s="120" t="b">
        <v>0</v>
      </c>
      <c r="K880" s="120" t="b">
        <v>0</v>
      </c>
      <c r="L880" s="120" t="b">
        <v>0</v>
      </c>
      <c r="M880" s="120" t="b">
        <v>0</v>
      </c>
    </row>
    <row r="881" spans="1:24" x14ac:dyDescent="0.4">
      <c r="A881" s="120" t="s">
        <v>4166</v>
      </c>
      <c r="B881" s="120" t="s">
        <v>963</v>
      </c>
      <c r="C881" s="120">
        <v>98640</v>
      </c>
      <c r="D881" s="120" t="b">
        <v>0</v>
      </c>
      <c r="E881" s="120" t="b">
        <v>0</v>
      </c>
      <c r="F881" s="120" t="b">
        <v>0</v>
      </c>
      <c r="G881" s="120" t="b">
        <v>0</v>
      </c>
      <c r="H881" s="120" t="b">
        <v>0</v>
      </c>
      <c r="I881" s="120" t="b">
        <v>0</v>
      </c>
      <c r="J881" s="120" t="b">
        <v>0</v>
      </c>
      <c r="K881" s="120" t="b">
        <v>0</v>
      </c>
      <c r="L881" s="120" t="b">
        <v>0</v>
      </c>
      <c r="M881" s="120" t="b">
        <v>0</v>
      </c>
      <c r="N881" s="120" t="s">
        <v>842</v>
      </c>
      <c r="O881" s="120" t="s">
        <v>4167</v>
      </c>
      <c r="P881" s="120" t="s">
        <v>4168</v>
      </c>
    </row>
    <row r="882" spans="1:24" x14ac:dyDescent="0.4">
      <c r="A882" s="120" t="s">
        <v>4169</v>
      </c>
      <c r="B882" s="120" t="s">
        <v>919</v>
      </c>
      <c r="C882" s="120">
        <v>98482</v>
      </c>
      <c r="D882" s="120" t="b">
        <v>1</v>
      </c>
      <c r="E882" s="120" t="b">
        <v>1</v>
      </c>
      <c r="F882" s="120" t="b">
        <v>0</v>
      </c>
      <c r="G882" s="120" t="b">
        <v>0</v>
      </c>
      <c r="H882" s="120" t="b">
        <v>0</v>
      </c>
      <c r="I882" s="120" t="b">
        <v>0</v>
      </c>
      <c r="J882" s="120" t="b">
        <v>1</v>
      </c>
      <c r="K882" s="120" t="b">
        <v>0</v>
      </c>
      <c r="L882" s="120" t="b">
        <v>0</v>
      </c>
      <c r="M882" s="120" t="b">
        <v>0</v>
      </c>
    </row>
    <row r="883" spans="1:24" x14ac:dyDescent="0.4">
      <c r="A883" s="120" t="s">
        <v>4170</v>
      </c>
      <c r="B883" s="120" t="s">
        <v>872</v>
      </c>
      <c r="C883" s="120">
        <v>98216</v>
      </c>
      <c r="D883" s="120" t="b">
        <v>1</v>
      </c>
      <c r="E883" s="120" t="b">
        <v>1</v>
      </c>
      <c r="F883" s="120" t="b">
        <v>0</v>
      </c>
      <c r="G883" s="120" t="b">
        <v>0</v>
      </c>
      <c r="H883" s="120" t="b">
        <v>0</v>
      </c>
      <c r="I883" s="120" t="b">
        <v>0</v>
      </c>
      <c r="J883" s="120" t="b">
        <v>0</v>
      </c>
      <c r="K883" s="120" t="b">
        <v>0</v>
      </c>
      <c r="L883" s="120" t="b">
        <v>0</v>
      </c>
      <c r="M883" s="120" t="b">
        <v>1</v>
      </c>
    </row>
    <row r="884" spans="1:24" x14ac:dyDescent="0.4">
      <c r="A884" s="120" t="s">
        <v>4171</v>
      </c>
      <c r="B884" s="120" t="s">
        <v>963</v>
      </c>
      <c r="C884" s="120">
        <v>98377</v>
      </c>
      <c r="D884" s="120" t="b">
        <v>0</v>
      </c>
      <c r="E884" s="120" t="b">
        <v>0</v>
      </c>
      <c r="F884" s="120" t="b">
        <v>0</v>
      </c>
      <c r="G884" s="120" t="b">
        <v>0</v>
      </c>
      <c r="H884" s="120" t="b">
        <v>0</v>
      </c>
      <c r="I884" s="120" t="b">
        <v>0</v>
      </c>
      <c r="J884" s="120" t="b">
        <v>0</v>
      </c>
      <c r="K884" s="120" t="b">
        <v>0</v>
      </c>
      <c r="L884" s="120" t="b">
        <v>0</v>
      </c>
      <c r="M884" s="120" t="b">
        <v>0</v>
      </c>
    </row>
    <row r="885" spans="1:24" x14ac:dyDescent="0.4">
      <c r="A885" s="120" t="s">
        <v>4172</v>
      </c>
      <c r="B885" s="120" t="s">
        <v>928</v>
      </c>
      <c r="C885" s="120">
        <v>98053</v>
      </c>
      <c r="D885" s="120" t="b">
        <v>1</v>
      </c>
      <c r="E885" s="120" t="b">
        <v>0</v>
      </c>
      <c r="F885" s="120" t="b">
        <v>0</v>
      </c>
      <c r="G885" s="120" t="b">
        <v>0</v>
      </c>
      <c r="H885" s="120" t="b">
        <v>0</v>
      </c>
      <c r="I885" s="120" t="b">
        <v>0</v>
      </c>
      <c r="J885" s="120" t="b">
        <v>0</v>
      </c>
      <c r="K885" s="120" t="b">
        <v>0</v>
      </c>
      <c r="L885" s="120" t="b">
        <v>0</v>
      </c>
      <c r="M885" s="120" t="b">
        <v>1</v>
      </c>
    </row>
    <row r="886" spans="1:24" x14ac:dyDescent="0.4">
      <c r="A886" s="120" t="s">
        <v>4173</v>
      </c>
      <c r="B886" s="120" t="s">
        <v>852</v>
      </c>
      <c r="C886" s="120">
        <v>97862</v>
      </c>
      <c r="D886" s="120" t="b">
        <v>0</v>
      </c>
      <c r="E886" s="120" t="b">
        <v>1</v>
      </c>
      <c r="F886" s="120" t="b">
        <v>0</v>
      </c>
      <c r="G886" s="120" t="b">
        <v>0</v>
      </c>
      <c r="H886" s="120" t="b">
        <v>0</v>
      </c>
      <c r="I886" s="120" t="b">
        <v>0</v>
      </c>
      <c r="J886" s="120" t="b">
        <v>0</v>
      </c>
      <c r="K886" s="120" t="b">
        <v>0</v>
      </c>
      <c r="L886" s="120" t="b">
        <v>0</v>
      </c>
      <c r="M886" s="120" t="b">
        <v>1</v>
      </c>
    </row>
    <row r="887" spans="1:24" x14ac:dyDescent="0.4">
      <c r="A887" s="120" t="s">
        <v>4174</v>
      </c>
      <c r="B887" s="120" t="s">
        <v>935</v>
      </c>
      <c r="C887" s="120">
        <v>97820</v>
      </c>
      <c r="D887" s="120" t="b">
        <v>0</v>
      </c>
      <c r="E887" s="120" t="b">
        <v>0</v>
      </c>
      <c r="F887" s="120" t="b">
        <v>0</v>
      </c>
      <c r="G887" s="120" t="b">
        <v>0</v>
      </c>
      <c r="H887" s="120" t="b">
        <v>0</v>
      </c>
      <c r="I887" s="120" t="b">
        <v>0</v>
      </c>
      <c r="J887" s="120" t="b">
        <v>0</v>
      </c>
      <c r="K887" s="120" t="b">
        <v>1</v>
      </c>
      <c r="L887" s="120" t="b">
        <v>0</v>
      </c>
      <c r="M887" s="120" t="b">
        <v>1</v>
      </c>
      <c r="N887" s="120" t="s">
        <v>842</v>
      </c>
      <c r="O887" s="120" t="s">
        <v>3671</v>
      </c>
      <c r="P887" s="120" t="s">
        <v>4175</v>
      </c>
      <c r="Q887" s="120" t="s">
        <v>4176</v>
      </c>
      <c r="R887" s="120" t="s">
        <v>4177</v>
      </c>
    </row>
    <row r="888" spans="1:24" x14ac:dyDescent="0.4">
      <c r="A888" s="120" t="s">
        <v>4178</v>
      </c>
      <c r="B888" s="120" t="s">
        <v>963</v>
      </c>
      <c r="C888" s="120">
        <v>97389</v>
      </c>
      <c r="D888" s="120" t="b">
        <v>1</v>
      </c>
      <c r="E888" s="120" t="b">
        <v>1</v>
      </c>
      <c r="F888" s="120" t="b">
        <v>1</v>
      </c>
      <c r="G888" s="120" t="b">
        <v>0</v>
      </c>
      <c r="H888" s="120" t="b">
        <v>0</v>
      </c>
      <c r="I888" s="120" t="b">
        <v>0</v>
      </c>
      <c r="J888" s="120" t="b">
        <v>0</v>
      </c>
      <c r="K888" s="120" t="b">
        <v>0</v>
      </c>
      <c r="L888" s="120" t="b">
        <v>0</v>
      </c>
      <c r="M888" s="120" t="b">
        <v>1</v>
      </c>
    </row>
    <row r="889" spans="1:24" x14ac:dyDescent="0.4">
      <c r="A889" s="120" t="s">
        <v>477</v>
      </c>
      <c r="B889" s="120" t="s">
        <v>963</v>
      </c>
      <c r="C889" s="120">
        <v>97555</v>
      </c>
      <c r="D889" s="120" t="b">
        <v>0</v>
      </c>
      <c r="E889" s="120" t="b">
        <v>0</v>
      </c>
      <c r="F889" s="120" t="b">
        <v>0</v>
      </c>
      <c r="G889" s="120" t="b">
        <v>0</v>
      </c>
      <c r="H889" s="120" t="b">
        <v>0</v>
      </c>
      <c r="I889" s="120" t="b">
        <v>0</v>
      </c>
      <c r="J889" s="120" t="b">
        <v>1</v>
      </c>
      <c r="K889" s="120" t="b">
        <v>1</v>
      </c>
      <c r="L889" s="120" t="b">
        <v>0</v>
      </c>
      <c r="M889" s="120" t="b">
        <v>0</v>
      </c>
      <c r="N889" s="120" t="s">
        <v>842</v>
      </c>
      <c r="O889" s="120" t="s">
        <v>3078</v>
      </c>
      <c r="P889" s="120" t="s">
        <v>4179</v>
      </c>
      <c r="Q889" s="120" t="s">
        <v>544</v>
      </c>
      <c r="R889" s="120" t="s">
        <v>4180</v>
      </c>
      <c r="S889" s="120" t="s">
        <v>4181</v>
      </c>
      <c r="T889" s="120" t="s">
        <v>4182</v>
      </c>
    </row>
    <row r="890" spans="1:24" x14ac:dyDescent="0.4">
      <c r="A890" s="120" t="s">
        <v>781</v>
      </c>
      <c r="B890" s="120" t="s">
        <v>1278</v>
      </c>
      <c r="C890" s="120">
        <v>97303</v>
      </c>
      <c r="D890" s="120" t="b">
        <v>1</v>
      </c>
      <c r="E890" s="120" t="b">
        <v>1</v>
      </c>
      <c r="F890" s="120" t="b">
        <v>1</v>
      </c>
      <c r="G890" s="120" t="b">
        <v>0</v>
      </c>
      <c r="H890" s="120" t="b">
        <v>0</v>
      </c>
      <c r="I890" s="120" t="b">
        <v>0</v>
      </c>
      <c r="J890" s="120" t="b">
        <v>0</v>
      </c>
      <c r="K890" s="120" t="b">
        <v>0</v>
      </c>
      <c r="L890" s="120" t="b">
        <v>0</v>
      </c>
      <c r="M890" s="120" t="b">
        <v>1</v>
      </c>
      <c r="N890" s="120" t="s">
        <v>4183</v>
      </c>
      <c r="O890" s="120" t="s">
        <v>4184</v>
      </c>
      <c r="P890" s="120" t="s">
        <v>4185</v>
      </c>
      <c r="Q890" s="120" t="s">
        <v>4186</v>
      </c>
      <c r="R890" s="120" t="s">
        <v>4187</v>
      </c>
      <c r="S890" s="120" t="s">
        <v>254</v>
      </c>
      <c r="T890" s="120" t="s">
        <v>1632</v>
      </c>
      <c r="U890" s="120" t="s">
        <v>275</v>
      </c>
      <c r="V890" s="120" t="s">
        <v>1735</v>
      </c>
      <c r="W890" s="120" t="s">
        <v>4188</v>
      </c>
      <c r="X890" s="120" t="s">
        <v>4189</v>
      </c>
    </row>
    <row r="891" spans="1:24" x14ac:dyDescent="0.4">
      <c r="A891" s="120" t="s">
        <v>4190</v>
      </c>
      <c r="B891" s="120" t="s">
        <v>963</v>
      </c>
      <c r="C891" s="120">
        <v>97246</v>
      </c>
      <c r="D891" s="120" t="b">
        <v>1</v>
      </c>
      <c r="E891" s="120" t="b">
        <v>0</v>
      </c>
      <c r="F891" s="120" t="b">
        <v>0</v>
      </c>
      <c r="G891" s="120" t="b">
        <v>0</v>
      </c>
      <c r="H891" s="120" t="b">
        <v>0</v>
      </c>
      <c r="I891" s="120" t="b">
        <v>0</v>
      </c>
      <c r="J891" s="120" t="b">
        <v>0</v>
      </c>
      <c r="K891" s="120" t="b">
        <v>0</v>
      </c>
      <c r="L891" s="120" t="b">
        <v>0</v>
      </c>
      <c r="M891" s="120" t="b">
        <v>1</v>
      </c>
    </row>
    <row r="892" spans="1:24" x14ac:dyDescent="0.4">
      <c r="A892" s="120" t="s">
        <v>4191</v>
      </c>
      <c r="B892" s="120" t="s">
        <v>928</v>
      </c>
      <c r="C892" s="120">
        <v>96321</v>
      </c>
      <c r="D892" s="120" t="b">
        <v>1</v>
      </c>
      <c r="E892" s="120" t="b">
        <v>1</v>
      </c>
      <c r="F892" s="120" t="b">
        <v>0</v>
      </c>
      <c r="G892" s="120" t="b">
        <v>0</v>
      </c>
      <c r="H892" s="120" t="b">
        <v>0</v>
      </c>
      <c r="I892" s="120" t="b">
        <v>0</v>
      </c>
      <c r="J892" s="120" t="b">
        <v>0</v>
      </c>
      <c r="K892" s="120" t="b">
        <v>1</v>
      </c>
      <c r="L892" s="120" t="b">
        <v>0</v>
      </c>
      <c r="M892" s="120" t="b">
        <v>0</v>
      </c>
    </row>
    <row r="893" spans="1:24" x14ac:dyDescent="0.4">
      <c r="A893" s="120" t="s">
        <v>488</v>
      </c>
      <c r="B893" s="120" t="s">
        <v>1334</v>
      </c>
      <c r="C893" s="120">
        <v>96258</v>
      </c>
      <c r="D893" s="120" t="b">
        <v>0</v>
      </c>
      <c r="E893" s="120" t="b">
        <v>0</v>
      </c>
      <c r="F893" s="120" t="b">
        <v>0</v>
      </c>
      <c r="G893" s="120" t="b">
        <v>0</v>
      </c>
      <c r="H893" s="120" t="b">
        <v>0</v>
      </c>
      <c r="I893" s="120" t="b">
        <v>0</v>
      </c>
      <c r="J893" s="120" t="b">
        <v>0</v>
      </c>
      <c r="K893" s="120" t="b">
        <v>0</v>
      </c>
      <c r="L893" s="120" t="b">
        <v>0</v>
      </c>
      <c r="M893" s="120" t="b">
        <v>1</v>
      </c>
      <c r="N893" s="120" t="s">
        <v>1251</v>
      </c>
      <c r="O893" s="120" t="s">
        <v>4192</v>
      </c>
      <c r="P893" s="120" t="s">
        <v>4193</v>
      </c>
      <c r="Q893" s="120" t="s">
        <v>4194</v>
      </c>
      <c r="R893" s="120" t="s">
        <v>4195</v>
      </c>
      <c r="S893" s="120" t="s">
        <v>782</v>
      </c>
      <c r="T893" s="120" t="s">
        <v>4196</v>
      </c>
      <c r="U893" s="120" t="s">
        <v>4197</v>
      </c>
      <c r="V893" s="120" t="s">
        <v>4198</v>
      </c>
      <c r="W893" s="120" t="s">
        <v>326</v>
      </c>
      <c r="X893" s="120" t="s">
        <v>2542</v>
      </c>
    </row>
    <row r="894" spans="1:24" x14ac:dyDescent="0.4">
      <c r="A894" s="120" t="s">
        <v>2716</v>
      </c>
      <c r="B894" s="120" t="s">
        <v>919</v>
      </c>
      <c r="C894" s="120">
        <v>97976</v>
      </c>
      <c r="D894" s="120" t="b">
        <v>1</v>
      </c>
      <c r="E894" s="120" t="b">
        <v>1</v>
      </c>
      <c r="F894" s="120" t="b">
        <v>0</v>
      </c>
      <c r="G894" s="120" t="b">
        <v>0</v>
      </c>
      <c r="H894" s="120" t="b">
        <v>1</v>
      </c>
      <c r="I894" s="120" t="b">
        <v>0</v>
      </c>
      <c r="J894" s="120" t="b">
        <v>0</v>
      </c>
      <c r="K894" s="120" t="b">
        <v>1</v>
      </c>
      <c r="L894" s="120" t="b">
        <v>0</v>
      </c>
      <c r="M894" s="120" t="b">
        <v>0</v>
      </c>
      <c r="N894" s="120" t="s">
        <v>842</v>
      </c>
      <c r="O894" s="120" t="s">
        <v>2718</v>
      </c>
      <c r="P894" s="120" t="s">
        <v>2719</v>
      </c>
    </row>
    <row r="895" spans="1:24" x14ac:dyDescent="0.4">
      <c r="A895" s="120" t="s">
        <v>4199</v>
      </c>
      <c r="B895" s="120" t="s">
        <v>963</v>
      </c>
      <c r="C895" s="120">
        <v>95689</v>
      </c>
      <c r="D895" s="120" t="b">
        <v>1</v>
      </c>
      <c r="E895" s="120" t="b">
        <v>0</v>
      </c>
      <c r="F895" s="120" t="b">
        <v>0</v>
      </c>
      <c r="G895" s="120" t="b">
        <v>0</v>
      </c>
      <c r="H895" s="120" t="b">
        <v>1</v>
      </c>
      <c r="I895" s="120" t="b">
        <v>0</v>
      </c>
      <c r="J895" s="120" t="b">
        <v>0</v>
      </c>
      <c r="K895" s="120" t="b">
        <v>0</v>
      </c>
      <c r="L895" s="120" t="b">
        <v>0</v>
      </c>
      <c r="M895" s="120" t="b">
        <v>0</v>
      </c>
    </row>
    <row r="896" spans="1:24" x14ac:dyDescent="0.4">
      <c r="A896" s="120" t="s">
        <v>475</v>
      </c>
      <c r="B896" s="120" t="s">
        <v>900</v>
      </c>
      <c r="C896" s="120">
        <v>95608</v>
      </c>
      <c r="D896" s="120" t="b">
        <v>0</v>
      </c>
      <c r="E896" s="120" t="b">
        <v>0</v>
      </c>
      <c r="F896" s="120" t="b">
        <v>1</v>
      </c>
      <c r="G896" s="120" t="b">
        <v>0</v>
      </c>
      <c r="H896" s="120" t="b">
        <v>0</v>
      </c>
      <c r="I896" s="120" t="b">
        <v>0</v>
      </c>
      <c r="J896" s="120" t="b">
        <v>0</v>
      </c>
      <c r="K896" s="120" t="b">
        <v>0</v>
      </c>
      <c r="L896" s="120" t="b">
        <v>0</v>
      </c>
      <c r="M896" s="120" t="b">
        <v>0</v>
      </c>
      <c r="N896" s="120" t="s">
        <v>4200</v>
      </c>
      <c r="O896" s="120" t="s">
        <v>187</v>
      </c>
      <c r="P896" s="120" t="s">
        <v>1363</v>
      </c>
      <c r="Q896" s="120" t="s">
        <v>329</v>
      </c>
      <c r="R896" s="120" t="s">
        <v>1597</v>
      </c>
    </row>
    <row r="897" spans="1:34" x14ac:dyDescent="0.4">
      <c r="A897" s="120" t="s">
        <v>2505</v>
      </c>
      <c r="B897" s="120" t="s">
        <v>935</v>
      </c>
      <c r="C897" s="120">
        <v>95518</v>
      </c>
      <c r="D897" s="120" t="b">
        <v>0</v>
      </c>
      <c r="E897" s="120" t="b">
        <v>1</v>
      </c>
      <c r="F897" s="120" t="b">
        <v>0</v>
      </c>
      <c r="G897" s="120" t="b">
        <v>0</v>
      </c>
      <c r="H897" s="120" t="b">
        <v>0</v>
      </c>
      <c r="I897" s="120" t="b">
        <v>0</v>
      </c>
      <c r="J897" s="120" t="b">
        <v>0</v>
      </c>
      <c r="K897" s="120" t="b">
        <v>0</v>
      </c>
      <c r="L897" s="120" t="b">
        <v>0</v>
      </c>
      <c r="M897" s="120" t="b">
        <v>1</v>
      </c>
    </row>
    <row r="898" spans="1:34" x14ac:dyDescent="0.4">
      <c r="A898" s="120" t="s">
        <v>4201</v>
      </c>
      <c r="B898" s="120" t="s">
        <v>900</v>
      </c>
      <c r="C898" s="120">
        <v>95768</v>
      </c>
      <c r="D898" s="120" t="b">
        <v>1</v>
      </c>
      <c r="E898" s="120" t="b">
        <v>1</v>
      </c>
      <c r="F898" s="120" t="b">
        <v>0</v>
      </c>
      <c r="G898" s="120" t="b">
        <v>0</v>
      </c>
      <c r="H898" s="120" t="b">
        <v>0</v>
      </c>
      <c r="I898" s="120" t="b">
        <v>0</v>
      </c>
      <c r="J898" s="120" t="b">
        <v>0</v>
      </c>
      <c r="K898" s="120" t="b">
        <v>0</v>
      </c>
      <c r="L898" s="120" t="b">
        <v>0</v>
      </c>
      <c r="M898" s="120" t="b">
        <v>0</v>
      </c>
      <c r="N898" s="120" t="s">
        <v>1179</v>
      </c>
      <c r="O898" s="120" t="s">
        <v>3425</v>
      </c>
      <c r="P898" s="120" t="s">
        <v>3426</v>
      </c>
    </row>
    <row r="899" spans="1:34" x14ac:dyDescent="0.4">
      <c r="A899" s="120" t="s">
        <v>4202</v>
      </c>
      <c r="B899" s="120" t="s">
        <v>872</v>
      </c>
      <c r="C899" s="120">
        <v>95632</v>
      </c>
      <c r="D899" s="120" t="b">
        <v>0</v>
      </c>
      <c r="E899" s="120" t="b">
        <v>0</v>
      </c>
      <c r="F899" s="120" t="b">
        <v>1</v>
      </c>
      <c r="G899" s="120" t="b">
        <v>0</v>
      </c>
      <c r="H899" s="120" t="b">
        <v>0</v>
      </c>
      <c r="I899" s="120" t="b">
        <v>0</v>
      </c>
      <c r="J899" s="120" t="b">
        <v>0</v>
      </c>
      <c r="K899" s="120" t="b">
        <v>1</v>
      </c>
      <c r="L899" s="120" t="b">
        <v>0</v>
      </c>
      <c r="M899" s="120" t="b">
        <v>1</v>
      </c>
      <c r="N899" s="120" t="s">
        <v>842</v>
      </c>
      <c r="O899" s="120" t="s">
        <v>4203</v>
      </c>
      <c r="P899" s="120" t="s">
        <v>4204</v>
      </c>
    </row>
    <row r="900" spans="1:34" x14ac:dyDescent="0.4">
      <c r="A900" s="120" t="s">
        <v>4205</v>
      </c>
      <c r="B900" s="120" t="s">
        <v>935</v>
      </c>
      <c r="C900" s="120">
        <v>95485</v>
      </c>
      <c r="D900" s="120" t="b">
        <v>0</v>
      </c>
      <c r="E900" s="120" t="b">
        <v>0</v>
      </c>
      <c r="F900" s="120" t="b">
        <v>0</v>
      </c>
      <c r="G900" s="120" t="b">
        <v>0</v>
      </c>
      <c r="H900" s="120" t="b">
        <v>0</v>
      </c>
      <c r="I900" s="120" t="b">
        <v>0</v>
      </c>
      <c r="J900" s="120" t="b">
        <v>0</v>
      </c>
      <c r="K900" s="120" t="b">
        <v>0</v>
      </c>
      <c r="L900" s="120" t="b">
        <v>0</v>
      </c>
      <c r="M900" s="120" t="b">
        <v>1</v>
      </c>
    </row>
    <row r="901" spans="1:34" x14ac:dyDescent="0.4">
      <c r="A901" s="120" t="s">
        <v>548</v>
      </c>
      <c r="B901" s="120" t="s">
        <v>852</v>
      </c>
      <c r="C901" s="120">
        <v>94999</v>
      </c>
      <c r="D901" s="120" t="b">
        <v>1</v>
      </c>
      <c r="E901" s="120" t="b">
        <v>1</v>
      </c>
      <c r="F901" s="120" t="b">
        <v>0</v>
      </c>
      <c r="G901" s="120" t="b">
        <v>0</v>
      </c>
      <c r="H901" s="120" t="b">
        <v>0</v>
      </c>
      <c r="I901" s="120" t="b">
        <v>0</v>
      </c>
      <c r="J901" s="120" t="b">
        <v>0</v>
      </c>
      <c r="K901" s="120" t="b">
        <v>1</v>
      </c>
      <c r="L901" s="120" t="b">
        <v>0</v>
      </c>
      <c r="M901" s="120" t="b">
        <v>0</v>
      </c>
      <c r="N901" s="120" t="s">
        <v>1179</v>
      </c>
      <c r="O901" s="120" t="s">
        <v>537</v>
      </c>
      <c r="P901" s="120" t="s">
        <v>2989</v>
      </c>
      <c r="Q901" s="120" t="s">
        <v>547</v>
      </c>
      <c r="R901" s="120" t="s">
        <v>2990</v>
      </c>
      <c r="S901" s="120" t="s">
        <v>677</v>
      </c>
      <c r="T901" s="120" t="s">
        <v>2992</v>
      </c>
    </row>
    <row r="902" spans="1:34" x14ac:dyDescent="0.4">
      <c r="A902" s="120" t="s">
        <v>409</v>
      </c>
      <c r="B902" s="120" t="s">
        <v>963</v>
      </c>
      <c r="C902" s="120">
        <v>95241</v>
      </c>
      <c r="D902" s="120" t="b">
        <v>0</v>
      </c>
      <c r="E902" s="120" t="b">
        <v>0</v>
      </c>
      <c r="F902" s="120" t="b">
        <v>0</v>
      </c>
      <c r="G902" s="120" t="b">
        <v>1</v>
      </c>
      <c r="H902" s="120" t="b">
        <v>0</v>
      </c>
      <c r="I902" s="120" t="b">
        <v>0</v>
      </c>
      <c r="J902" s="120" t="b">
        <v>0</v>
      </c>
      <c r="K902" s="120" t="b">
        <v>0</v>
      </c>
      <c r="L902" s="120" t="b">
        <v>0</v>
      </c>
      <c r="M902" s="120" t="b">
        <v>1</v>
      </c>
      <c r="N902" s="120" t="s">
        <v>4206</v>
      </c>
      <c r="O902" s="120" t="s">
        <v>2000</v>
      </c>
      <c r="P902" s="120" t="s">
        <v>2001</v>
      </c>
      <c r="Q902" s="120" t="s">
        <v>369</v>
      </c>
      <c r="R902" s="120" t="s">
        <v>1992</v>
      </c>
      <c r="S902" s="120" t="s">
        <v>1996</v>
      </c>
      <c r="T902" s="120" t="s">
        <v>1997</v>
      </c>
      <c r="U902" s="120" t="s">
        <v>446</v>
      </c>
      <c r="V902" s="120" t="s">
        <v>1372</v>
      </c>
      <c r="W902" s="120" t="s">
        <v>415</v>
      </c>
      <c r="X902" s="120" t="s">
        <v>1341</v>
      </c>
      <c r="Y902" s="120" t="s">
        <v>368</v>
      </c>
      <c r="Z902" s="120" t="s">
        <v>2532</v>
      </c>
      <c r="AA902" s="120" t="s">
        <v>1998</v>
      </c>
      <c r="AB902" s="120" t="s">
        <v>1999</v>
      </c>
      <c r="AC902" s="120" t="s">
        <v>1994</v>
      </c>
      <c r="AD902" s="120" t="s">
        <v>1995</v>
      </c>
      <c r="AE902" s="120" t="s">
        <v>543</v>
      </c>
      <c r="AF902" s="120" t="s">
        <v>3072</v>
      </c>
      <c r="AG902" s="120" t="s">
        <v>1990</v>
      </c>
      <c r="AH902" s="120" t="s">
        <v>1991</v>
      </c>
    </row>
    <row r="903" spans="1:34" x14ac:dyDescent="0.4">
      <c r="A903" s="120" t="s">
        <v>591</v>
      </c>
      <c r="B903" s="120" t="s">
        <v>928</v>
      </c>
      <c r="C903" s="120">
        <v>95047</v>
      </c>
      <c r="D903" s="120" t="b">
        <v>0</v>
      </c>
      <c r="E903" s="120" t="b">
        <v>1</v>
      </c>
      <c r="F903" s="120" t="b">
        <v>0</v>
      </c>
      <c r="G903" s="120" t="b">
        <v>0</v>
      </c>
      <c r="H903" s="120" t="b">
        <v>0</v>
      </c>
      <c r="I903" s="120" t="b">
        <v>0</v>
      </c>
      <c r="J903" s="120" t="b">
        <v>0</v>
      </c>
      <c r="K903" s="120" t="b">
        <v>0</v>
      </c>
      <c r="L903" s="120" t="b">
        <v>0</v>
      </c>
      <c r="M903" s="120" t="b">
        <v>1</v>
      </c>
      <c r="N903" s="120" t="s">
        <v>842</v>
      </c>
      <c r="O903" s="120" t="s">
        <v>592</v>
      </c>
      <c r="P903" s="120" t="s">
        <v>2995</v>
      </c>
      <c r="Q903" s="120" t="s">
        <v>648</v>
      </c>
      <c r="R903" s="120" t="s">
        <v>4009</v>
      </c>
      <c r="S903" s="120" t="s">
        <v>3815</v>
      </c>
      <c r="T903" s="120" t="s">
        <v>3816</v>
      </c>
    </row>
    <row r="904" spans="1:34" x14ac:dyDescent="0.4">
      <c r="A904" s="120" t="s">
        <v>3696</v>
      </c>
      <c r="B904" s="120" t="s">
        <v>935</v>
      </c>
      <c r="C904" s="120">
        <v>94668</v>
      </c>
      <c r="D904" s="120" t="b">
        <v>0</v>
      </c>
      <c r="E904" s="120" t="b">
        <v>1</v>
      </c>
      <c r="F904" s="120" t="b">
        <v>1</v>
      </c>
      <c r="G904" s="120" t="b">
        <v>1</v>
      </c>
      <c r="H904" s="120" t="b">
        <v>1</v>
      </c>
      <c r="I904" s="120" t="b">
        <v>0</v>
      </c>
      <c r="J904" s="120" t="b">
        <v>0</v>
      </c>
      <c r="K904" s="120" t="b">
        <v>0</v>
      </c>
      <c r="L904" s="120" t="b">
        <v>0</v>
      </c>
      <c r="M904" s="120" t="b">
        <v>1</v>
      </c>
      <c r="N904" s="120" t="s">
        <v>4207</v>
      </c>
      <c r="O904" s="120" t="s">
        <v>4208</v>
      </c>
      <c r="P904" s="120" t="s">
        <v>4209</v>
      </c>
    </row>
    <row r="905" spans="1:34" x14ac:dyDescent="0.4">
      <c r="A905" s="120" t="s">
        <v>4210</v>
      </c>
      <c r="B905" s="120" t="s">
        <v>928</v>
      </c>
      <c r="C905" s="120">
        <v>94760</v>
      </c>
      <c r="D905" s="120" t="b">
        <v>0</v>
      </c>
      <c r="E905" s="120" t="b">
        <v>1</v>
      </c>
      <c r="F905" s="120" t="b">
        <v>0</v>
      </c>
      <c r="G905" s="120" t="b">
        <v>0</v>
      </c>
      <c r="H905" s="120" t="b">
        <v>0</v>
      </c>
      <c r="I905" s="120" t="b">
        <v>0</v>
      </c>
      <c r="J905" s="120" t="b">
        <v>0</v>
      </c>
      <c r="K905" s="120" t="b">
        <v>0</v>
      </c>
      <c r="L905" s="120" t="b">
        <v>0</v>
      </c>
      <c r="M905" s="120" t="b">
        <v>1</v>
      </c>
    </row>
    <row r="906" spans="1:34" x14ac:dyDescent="0.4">
      <c r="A906" s="120" t="s">
        <v>4211</v>
      </c>
      <c r="B906" s="120" t="s">
        <v>928</v>
      </c>
      <c r="C906" s="120">
        <v>94418</v>
      </c>
      <c r="D906" s="120" t="b">
        <v>1</v>
      </c>
      <c r="E906" s="120" t="b">
        <v>0</v>
      </c>
      <c r="F906" s="120" t="b">
        <v>0</v>
      </c>
      <c r="G906" s="120" t="b">
        <v>0</v>
      </c>
      <c r="H906" s="120" t="b">
        <v>0</v>
      </c>
      <c r="I906" s="120" t="b">
        <v>0</v>
      </c>
      <c r="J906" s="120" t="b">
        <v>0</v>
      </c>
      <c r="K906" s="120" t="b">
        <v>0</v>
      </c>
      <c r="L906" s="120" t="b">
        <v>0</v>
      </c>
      <c r="M906" s="120" t="b">
        <v>0</v>
      </c>
    </row>
    <row r="907" spans="1:34" x14ac:dyDescent="0.4">
      <c r="A907" s="120" t="s">
        <v>381</v>
      </c>
      <c r="B907" s="120" t="s">
        <v>935</v>
      </c>
      <c r="C907" s="120">
        <v>94365</v>
      </c>
      <c r="D907" s="120" t="b">
        <v>1</v>
      </c>
      <c r="E907" s="120" t="b">
        <v>0</v>
      </c>
      <c r="F907" s="120" t="b">
        <v>1</v>
      </c>
      <c r="G907" s="120" t="b">
        <v>0</v>
      </c>
      <c r="H907" s="120" t="b">
        <v>0</v>
      </c>
      <c r="I907" s="120" t="b">
        <v>0</v>
      </c>
      <c r="J907" s="120" t="b">
        <v>0</v>
      </c>
      <c r="K907" s="120" t="b">
        <v>1</v>
      </c>
      <c r="L907" s="120" t="b">
        <v>0</v>
      </c>
      <c r="M907" s="120" t="b">
        <v>1</v>
      </c>
      <c r="N907" s="120" t="s">
        <v>4212</v>
      </c>
      <c r="O907" s="120" t="s">
        <v>187</v>
      </c>
      <c r="P907" s="120" t="s">
        <v>1363</v>
      </c>
      <c r="Q907" s="120" t="s">
        <v>329</v>
      </c>
      <c r="R907" s="120" t="s">
        <v>1597</v>
      </c>
      <c r="S907" s="120" t="s">
        <v>247</v>
      </c>
      <c r="T907" s="120" t="s">
        <v>1628</v>
      </c>
      <c r="U907" s="120" t="s">
        <v>250</v>
      </c>
      <c r="V907" s="120" t="s">
        <v>1076</v>
      </c>
      <c r="W907" s="120" t="s">
        <v>427</v>
      </c>
      <c r="X907" s="120" t="s">
        <v>1079</v>
      </c>
      <c r="Y907" s="120" t="s">
        <v>288</v>
      </c>
      <c r="Z907" s="120" t="s">
        <v>1082</v>
      </c>
      <c r="AA907" s="120" t="s">
        <v>461</v>
      </c>
      <c r="AB907" s="120" t="s">
        <v>1364</v>
      </c>
      <c r="AC907" s="120" t="s">
        <v>309</v>
      </c>
      <c r="AD907" s="120" t="s">
        <v>1077</v>
      </c>
      <c r="AE907" s="120" t="s">
        <v>330</v>
      </c>
      <c r="AF907" s="120" t="s">
        <v>1075</v>
      </c>
      <c r="AG907" s="120" t="s">
        <v>188</v>
      </c>
      <c r="AH907" s="120" t="s">
        <v>1071</v>
      </c>
    </row>
    <row r="908" spans="1:34" x14ac:dyDescent="0.4">
      <c r="A908" s="120" t="s">
        <v>4213</v>
      </c>
      <c r="B908" s="120" t="s">
        <v>1334</v>
      </c>
      <c r="C908" s="120">
        <v>94346</v>
      </c>
      <c r="D908" s="120" t="b">
        <v>1</v>
      </c>
      <c r="E908" s="120" t="b">
        <v>0</v>
      </c>
      <c r="F908" s="120" t="b">
        <v>0</v>
      </c>
      <c r="G908" s="120" t="b">
        <v>0</v>
      </c>
      <c r="H908" s="120" t="b">
        <v>1</v>
      </c>
      <c r="I908" s="120" t="b">
        <v>0</v>
      </c>
      <c r="J908" s="120" t="b">
        <v>0</v>
      </c>
      <c r="K908" s="120" t="b">
        <v>0</v>
      </c>
      <c r="L908" s="120" t="b">
        <v>0</v>
      </c>
      <c r="M908" s="120" t="b">
        <v>0</v>
      </c>
      <c r="N908" s="120" t="s">
        <v>4214</v>
      </c>
      <c r="O908" s="120" t="s">
        <v>4215</v>
      </c>
      <c r="P908" s="120" t="s">
        <v>4216</v>
      </c>
    </row>
    <row r="909" spans="1:34" x14ac:dyDescent="0.4">
      <c r="A909" s="120" t="s">
        <v>410</v>
      </c>
      <c r="B909" s="120" t="s">
        <v>843</v>
      </c>
      <c r="C909" s="120">
        <v>94426</v>
      </c>
      <c r="D909" s="120" t="b">
        <v>0</v>
      </c>
      <c r="E909" s="120" t="b">
        <v>0</v>
      </c>
      <c r="F909" s="120" t="b">
        <v>0</v>
      </c>
      <c r="G909" s="120" t="b">
        <v>0</v>
      </c>
      <c r="H909" s="120" t="b">
        <v>0</v>
      </c>
      <c r="I909" s="120" t="b">
        <v>0</v>
      </c>
      <c r="J909" s="120" t="b">
        <v>0</v>
      </c>
      <c r="K909" s="120" t="b">
        <v>0</v>
      </c>
      <c r="L909" s="120" t="b">
        <v>0</v>
      </c>
      <c r="M909" s="120" t="b">
        <v>0</v>
      </c>
      <c r="N909" s="120" t="s">
        <v>842</v>
      </c>
      <c r="O909" s="120" t="s">
        <v>1468</v>
      </c>
      <c r="P909" s="120" t="s">
        <v>1469</v>
      </c>
      <c r="Q909" s="120" t="s">
        <v>321</v>
      </c>
      <c r="R909" s="120" t="s">
        <v>1144</v>
      </c>
      <c r="S909" s="120" t="s">
        <v>1465</v>
      </c>
      <c r="T909" s="120" t="s">
        <v>1466</v>
      </c>
      <c r="U909" s="120" t="s">
        <v>339</v>
      </c>
      <c r="V909" s="120" t="s">
        <v>2106</v>
      </c>
      <c r="W909" s="120" t="s">
        <v>458</v>
      </c>
      <c r="X909" s="120" t="s">
        <v>1470</v>
      </c>
    </row>
    <row r="910" spans="1:34" x14ac:dyDescent="0.4">
      <c r="A910" s="120" t="s">
        <v>593</v>
      </c>
      <c r="B910" s="120" t="s">
        <v>935</v>
      </c>
      <c r="C910" s="120">
        <v>93831</v>
      </c>
      <c r="D910" s="120" t="b">
        <v>0</v>
      </c>
      <c r="E910" s="120" t="b">
        <v>1</v>
      </c>
      <c r="F910" s="120" t="b">
        <v>0</v>
      </c>
      <c r="G910" s="120" t="b">
        <v>0</v>
      </c>
      <c r="H910" s="120" t="b">
        <v>1</v>
      </c>
      <c r="I910" s="120" t="b">
        <v>0</v>
      </c>
      <c r="J910" s="120" t="b">
        <v>0</v>
      </c>
      <c r="K910" s="120" t="b">
        <v>1</v>
      </c>
      <c r="L910" s="120" t="b">
        <v>0</v>
      </c>
      <c r="M910" s="120" t="b">
        <v>1</v>
      </c>
      <c r="N910" s="120" t="s">
        <v>4217</v>
      </c>
      <c r="O910" s="120" t="s">
        <v>176</v>
      </c>
      <c r="P910" s="120" t="s">
        <v>972</v>
      </c>
      <c r="Q910" s="120" t="s">
        <v>4218</v>
      </c>
      <c r="R910" s="120" t="s">
        <v>4219</v>
      </c>
    </row>
    <row r="911" spans="1:34" x14ac:dyDescent="0.4">
      <c r="A911" s="120" t="s">
        <v>4220</v>
      </c>
      <c r="B911" s="120" t="s">
        <v>900</v>
      </c>
      <c r="C911" s="120">
        <v>93675</v>
      </c>
      <c r="D911" s="120" t="b">
        <v>0</v>
      </c>
      <c r="E911" s="120" t="b">
        <v>0</v>
      </c>
      <c r="F911" s="120" t="b">
        <v>0</v>
      </c>
      <c r="G911" s="120" t="b">
        <v>0</v>
      </c>
      <c r="H911" s="120" t="b">
        <v>0</v>
      </c>
      <c r="I911" s="120" t="b">
        <v>0</v>
      </c>
      <c r="J911" s="120" t="b">
        <v>0</v>
      </c>
      <c r="K911" s="120" t="b">
        <v>0</v>
      </c>
      <c r="L911" s="120" t="b">
        <v>0</v>
      </c>
      <c r="M911" s="120" t="b">
        <v>0</v>
      </c>
    </row>
    <row r="912" spans="1:34" x14ac:dyDescent="0.4">
      <c r="A912" s="120" t="s">
        <v>4221</v>
      </c>
      <c r="B912" s="120" t="s">
        <v>852</v>
      </c>
      <c r="C912" s="120">
        <v>93439</v>
      </c>
      <c r="D912" s="120" t="b">
        <v>1</v>
      </c>
      <c r="E912" s="120" t="b">
        <v>0</v>
      </c>
      <c r="F912" s="120" t="b">
        <v>0</v>
      </c>
      <c r="G912" s="120" t="b">
        <v>0</v>
      </c>
      <c r="H912" s="120" t="b">
        <v>0</v>
      </c>
      <c r="I912" s="120" t="b">
        <v>0</v>
      </c>
      <c r="J912" s="120" t="b">
        <v>0</v>
      </c>
      <c r="K912" s="120" t="b">
        <v>0</v>
      </c>
      <c r="L912" s="120" t="b">
        <v>0</v>
      </c>
      <c r="M912" s="120" t="b">
        <v>0</v>
      </c>
    </row>
    <row r="913" spans="1:32" x14ac:dyDescent="0.4">
      <c r="A913" s="120" t="s">
        <v>4222</v>
      </c>
      <c r="B913" s="120" t="s">
        <v>928</v>
      </c>
      <c r="C913" s="120">
        <v>93421</v>
      </c>
      <c r="D913" s="120" t="b">
        <v>0</v>
      </c>
      <c r="E913" s="120" t="b">
        <v>0</v>
      </c>
      <c r="F913" s="120" t="b">
        <v>0</v>
      </c>
      <c r="G913" s="120" t="b">
        <v>0</v>
      </c>
      <c r="H913" s="120" t="b">
        <v>0</v>
      </c>
      <c r="I913" s="120" t="b">
        <v>0</v>
      </c>
      <c r="J913" s="120" t="b">
        <v>0</v>
      </c>
      <c r="K913" s="120" t="b">
        <v>0</v>
      </c>
      <c r="L913" s="120" t="b">
        <v>0</v>
      </c>
      <c r="M913" s="120" t="b">
        <v>0</v>
      </c>
    </row>
    <row r="914" spans="1:32" x14ac:dyDescent="0.4">
      <c r="A914" s="120" t="s">
        <v>4223</v>
      </c>
      <c r="B914" s="120" t="s">
        <v>928</v>
      </c>
      <c r="C914" s="120">
        <v>93633</v>
      </c>
      <c r="D914" s="120" t="b">
        <v>1</v>
      </c>
      <c r="E914" s="120" t="b">
        <v>0</v>
      </c>
      <c r="F914" s="120" t="b">
        <v>0</v>
      </c>
      <c r="G914" s="120" t="b">
        <v>0</v>
      </c>
      <c r="H914" s="120" t="b">
        <v>0</v>
      </c>
      <c r="I914" s="120" t="b">
        <v>0</v>
      </c>
      <c r="J914" s="120" t="b">
        <v>0</v>
      </c>
      <c r="K914" s="120" t="b">
        <v>1</v>
      </c>
      <c r="L914" s="120" t="b">
        <v>0</v>
      </c>
      <c r="M914" s="120" t="b">
        <v>1</v>
      </c>
      <c r="N914" s="120" t="s">
        <v>842</v>
      </c>
      <c r="O914" s="120" t="s">
        <v>4224</v>
      </c>
      <c r="P914" s="120" t="s">
        <v>4225</v>
      </c>
      <c r="Q914" s="120" t="s">
        <v>4226</v>
      </c>
      <c r="R914" s="120" t="s">
        <v>4227</v>
      </c>
    </row>
    <row r="915" spans="1:32" x14ac:dyDescent="0.4">
      <c r="A915" s="120" t="s">
        <v>594</v>
      </c>
      <c r="B915" s="120" t="s">
        <v>935</v>
      </c>
      <c r="C915" s="120">
        <v>93353</v>
      </c>
      <c r="D915" s="120" t="b">
        <v>0</v>
      </c>
      <c r="E915" s="120" t="b">
        <v>0</v>
      </c>
      <c r="F915" s="120" t="b">
        <v>0</v>
      </c>
      <c r="G915" s="120" t="b">
        <v>0</v>
      </c>
      <c r="H915" s="120" t="b">
        <v>0</v>
      </c>
      <c r="I915" s="120" t="b">
        <v>0</v>
      </c>
      <c r="J915" s="120" t="b">
        <v>1</v>
      </c>
      <c r="K915" s="120" t="b">
        <v>0</v>
      </c>
      <c r="L915" s="120" t="b">
        <v>0</v>
      </c>
      <c r="M915" s="120" t="b">
        <v>1</v>
      </c>
      <c r="N915" s="120" t="s">
        <v>842</v>
      </c>
      <c r="O915" s="120" t="s">
        <v>595</v>
      </c>
      <c r="P915" s="120" t="s">
        <v>4228</v>
      </c>
      <c r="Q915" s="120" t="s">
        <v>4229</v>
      </c>
      <c r="R915" s="120" t="s">
        <v>4230</v>
      </c>
      <c r="S915" s="120" t="s">
        <v>4231</v>
      </c>
      <c r="T915" s="120" t="s">
        <v>4232</v>
      </c>
      <c r="U915" s="120" t="s">
        <v>4233</v>
      </c>
      <c r="V915" s="120" t="s">
        <v>4234</v>
      </c>
      <c r="W915" s="120" t="s">
        <v>4235</v>
      </c>
      <c r="X915" s="120" t="s">
        <v>4236</v>
      </c>
      <c r="Y915" s="120" t="s">
        <v>3472</v>
      </c>
      <c r="Z915" s="120" t="s">
        <v>4237</v>
      </c>
    </row>
    <row r="916" spans="1:32" x14ac:dyDescent="0.4">
      <c r="A916" s="120" t="s">
        <v>4238</v>
      </c>
      <c r="B916" s="120" t="s">
        <v>900</v>
      </c>
      <c r="C916" s="120">
        <v>93138</v>
      </c>
      <c r="D916" s="120" t="b">
        <v>1</v>
      </c>
      <c r="E916" s="120" t="b">
        <v>0</v>
      </c>
      <c r="F916" s="120" t="b">
        <v>1</v>
      </c>
      <c r="G916" s="120" t="b">
        <v>0</v>
      </c>
      <c r="H916" s="120" t="b">
        <v>1</v>
      </c>
      <c r="I916" s="120" t="b">
        <v>0</v>
      </c>
      <c r="J916" s="120" t="b">
        <v>0</v>
      </c>
      <c r="K916" s="120" t="b">
        <v>1</v>
      </c>
      <c r="L916" s="120" t="b">
        <v>0</v>
      </c>
      <c r="M916" s="120" t="b">
        <v>0</v>
      </c>
    </row>
    <row r="917" spans="1:32" x14ac:dyDescent="0.4">
      <c r="A917" s="120" t="s">
        <v>530</v>
      </c>
      <c r="B917" s="120" t="s">
        <v>963</v>
      </c>
      <c r="C917" s="120">
        <v>93015</v>
      </c>
      <c r="D917" s="120" t="b">
        <v>0</v>
      </c>
      <c r="E917" s="120" t="b">
        <v>0</v>
      </c>
      <c r="F917" s="120" t="b">
        <v>0</v>
      </c>
      <c r="G917" s="120" t="b">
        <v>0</v>
      </c>
      <c r="H917" s="120" t="b">
        <v>0</v>
      </c>
      <c r="I917" s="120" t="b">
        <v>0</v>
      </c>
      <c r="J917" s="120" t="b">
        <v>0</v>
      </c>
      <c r="K917" s="120" t="b">
        <v>1</v>
      </c>
      <c r="L917" s="120" t="b">
        <v>0</v>
      </c>
      <c r="M917" s="120" t="b">
        <v>1</v>
      </c>
      <c r="N917" s="120" t="s">
        <v>842</v>
      </c>
      <c r="O917" s="120" t="s">
        <v>529</v>
      </c>
      <c r="P917" s="120" t="s">
        <v>4239</v>
      </c>
    </row>
    <row r="918" spans="1:32" x14ac:dyDescent="0.4">
      <c r="A918" s="120" t="s">
        <v>459</v>
      </c>
      <c r="B918" s="120" t="s">
        <v>852</v>
      </c>
      <c r="C918" s="120">
        <v>92983</v>
      </c>
      <c r="D918" s="120" t="b">
        <v>1</v>
      </c>
      <c r="E918" s="120" t="b">
        <v>0</v>
      </c>
      <c r="F918" s="120" t="b">
        <v>0</v>
      </c>
      <c r="G918" s="120" t="b">
        <v>0</v>
      </c>
      <c r="H918" s="120" t="b">
        <v>0</v>
      </c>
      <c r="I918" s="120" t="b">
        <v>0</v>
      </c>
      <c r="J918" s="120" t="b">
        <v>0</v>
      </c>
      <c r="K918" s="120" t="b">
        <v>0</v>
      </c>
      <c r="L918" s="120" t="b">
        <v>0</v>
      </c>
      <c r="M918" s="120" t="b">
        <v>1</v>
      </c>
      <c r="N918" s="120" t="s">
        <v>842</v>
      </c>
      <c r="O918" s="120" t="s">
        <v>176</v>
      </c>
      <c r="P918" s="120" t="s">
        <v>972</v>
      </c>
    </row>
    <row r="919" spans="1:32" x14ac:dyDescent="0.4">
      <c r="A919" s="120" t="s">
        <v>4240</v>
      </c>
      <c r="B919" s="120" t="s">
        <v>1446</v>
      </c>
      <c r="C919" s="120">
        <v>92681</v>
      </c>
      <c r="D919" s="120" t="b">
        <v>1</v>
      </c>
      <c r="E919" s="120" t="b">
        <v>1</v>
      </c>
      <c r="F919" s="120" t="b">
        <v>0</v>
      </c>
      <c r="G919" s="120" t="b">
        <v>0</v>
      </c>
      <c r="H919" s="120" t="b">
        <v>0</v>
      </c>
      <c r="I919" s="120" t="b">
        <v>0</v>
      </c>
      <c r="J919" s="120" t="b">
        <v>0</v>
      </c>
      <c r="K919" s="120" t="b">
        <v>0</v>
      </c>
      <c r="L919" s="120" t="b">
        <v>0</v>
      </c>
      <c r="M919" s="120" t="b">
        <v>0</v>
      </c>
      <c r="N919" s="120" t="s">
        <v>4241</v>
      </c>
      <c r="O919" s="120" t="s">
        <v>4242</v>
      </c>
      <c r="P919" s="120" t="s">
        <v>4243</v>
      </c>
    </row>
    <row r="920" spans="1:32" x14ac:dyDescent="0.4">
      <c r="A920" s="120" t="s">
        <v>795</v>
      </c>
      <c r="B920" s="120" t="s">
        <v>963</v>
      </c>
      <c r="C920" s="120">
        <v>92647</v>
      </c>
      <c r="D920" s="120" t="b">
        <v>0</v>
      </c>
      <c r="E920" s="120" t="b">
        <v>0</v>
      </c>
      <c r="F920" s="120" t="b">
        <v>1</v>
      </c>
      <c r="G920" s="120" t="b">
        <v>0</v>
      </c>
      <c r="H920" s="120" t="b">
        <v>0</v>
      </c>
      <c r="I920" s="120" t="b">
        <v>0</v>
      </c>
      <c r="J920" s="120" t="b">
        <v>0</v>
      </c>
      <c r="K920" s="120" t="b">
        <v>0</v>
      </c>
      <c r="L920" s="120" t="b">
        <v>0</v>
      </c>
      <c r="M920" s="120" t="b">
        <v>1</v>
      </c>
      <c r="N920" s="120" t="s">
        <v>842</v>
      </c>
      <c r="O920" s="120" t="s">
        <v>1720</v>
      </c>
      <c r="P920" s="120" t="s">
        <v>1721</v>
      </c>
      <c r="Q920" s="120" t="s">
        <v>1145</v>
      </c>
      <c r="R920" s="120" t="s">
        <v>1146</v>
      </c>
      <c r="S920" s="120" t="s">
        <v>1723</v>
      </c>
      <c r="T920" s="120" t="s">
        <v>1724</v>
      </c>
      <c r="U920" s="120" t="s">
        <v>804</v>
      </c>
      <c r="V920" s="120" t="s">
        <v>4244</v>
      </c>
      <c r="W920" s="120" t="s">
        <v>794</v>
      </c>
      <c r="X920" s="120" t="s">
        <v>4245</v>
      </c>
      <c r="Y920" s="120" t="s">
        <v>4246</v>
      </c>
      <c r="Z920" s="120" t="s">
        <v>4247</v>
      </c>
      <c r="AA920" s="120" t="s">
        <v>4248</v>
      </c>
      <c r="AB920" s="120" t="s">
        <v>4249</v>
      </c>
      <c r="AC920" s="120" t="s">
        <v>4250</v>
      </c>
      <c r="AD920" s="120" t="s">
        <v>4251</v>
      </c>
      <c r="AE920" s="120" t="s">
        <v>4252</v>
      </c>
      <c r="AF920" s="120" t="s">
        <v>4253</v>
      </c>
    </row>
    <row r="921" spans="1:32" x14ac:dyDescent="0.4">
      <c r="A921" s="120" t="s">
        <v>4254</v>
      </c>
      <c r="B921" s="120" t="s">
        <v>935</v>
      </c>
      <c r="C921" s="120">
        <v>92511</v>
      </c>
      <c r="D921" s="120" t="b">
        <v>0</v>
      </c>
      <c r="E921" s="120" t="b">
        <v>0</v>
      </c>
      <c r="F921" s="120" t="b">
        <v>0</v>
      </c>
      <c r="G921" s="120" t="b">
        <v>1</v>
      </c>
      <c r="H921" s="120" t="b">
        <v>1</v>
      </c>
      <c r="I921" s="120" t="b">
        <v>0</v>
      </c>
      <c r="J921" s="120" t="b">
        <v>0</v>
      </c>
      <c r="K921" s="120" t="b">
        <v>1</v>
      </c>
      <c r="L921" s="120" t="b">
        <v>0</v>
      </c>
      <c r="M921" s="120" t="b">
        <v>1</v>
      </c>
      <c r="N921" s="120" t="s">
        <v>1179</v>
      </c>
      <c r="O921" s="120" t="s">
        <v>4255</v>
      </c>
      <c r="P921" s="120" t="s">
        <v>4256</v>
      </c>
      <c r="Q921" s="120" t="s">
        <v>4257</v>
      </c>
      <c r="R921" s="120" t="s">
        <v>4258</v>
      </c>
      <c r="S921" s="120" t="s">
        <v>4259</v>
      </c>
      <c r="T921" s="120" t="s">
        <v>4260</v>
      </c>
      <c r="U921" s="120" t="s">
        <v>4261</v>
      </c>
      <c r="V921" s="120" t="s">
        <v>4262</v>
      </c>
    </row>
    <row r="922" spans="1:32" x14ac:dyDescent="0.4">
      <c r="A922" s="120" t="s">
        <v>4263</v>
      </c>
      <c r="B922" s="120" t="s">
        <v>2118</v>
      </c>
      <c r="C922" s="120">
        <v>92698</v>
      </c>
      <c r="D922" s="120" t="b">
        <v>0</v>
      </c>
      <c r="E922" s="120" t="b">
        <v>0</v>
      </c>
      <c r="F922" s="120" t="b">
        <v>0</v>
      </c>
      <c r="G922" s="120" t="b">
        <v>0</v>
      </c>
      <c r="H922" s="120" t="b">
        <v>0</v>
      </c>
      <c r="I922" s="120" t="b">
        <v>0</v>
      </c>
      <c r="J922" s="120" t="b">
        <v>1</v>
      </c>
      <c r="K922" s="120" t="b">
        <v>1</v>
      </c>
      <c r="L922" s="120" t="b">
        <v>0</v>
      </c>
      <c r="M922" s="120" t="b">
        <v>1</v>
      </c>
      <c r="N922" s="120" t="s">
        <v>842</v>
      </c>
      <c r="O922" s="120" t="s">
        <v>4264</v>
      </c>
      <c r="P922" s="120" t="s">
        <v>4265</v>
      </c>
    </row>
    <row r="923" spans="1:32" x14ac:dyDescent="0.4">
      <c r="A923" s="120" t="s">
        <v>4266</v>
      </c>
      <c r="B923" s="120" t="s">
        <v>928</v>
      </c>
      <c r="C923" s="120">
        <v>92489</v>
      </c>
      <c r="D923" s="120" t="b">
        <v>0</v>
      </c>
      <c r="E923" s="120" t="b">
        <v>1</v>
      </c>
      <c r="F923" s="120" t="b">
        <v>0</v>
      </c>
      <c r="G923" s="120" t="b">
        <v>0</v>
      </c>
      <c r="H923" s="120" t="b">
        <v>0</v>
      </c>
      <c r="I923" s="120" t="b">
        <v>0</v>
      </c>
      <c r="J923" s="120" t="b">
        <v>0</v>
      </c>
      <c r="K923" s="120" t="b">
        <v>0</v>
      </c>
      <c r="L923" s="120" t="b">
        <v>0</v>
      </c>
      <c r="M923" s="120" t="b">
        <v>1</v>
      </c>
    </row>
    <row r="924" spans="1:32" x14ac:dyDescent="0.4">
      <c r="A924" s="120" t="s">
        <v>4267</v>
      </c>
      <c r="B924" s="120" t="s">
        <v>963</v>
      </c>
      <c r="C924" s="120">
        <v>92185</v>
      </c>
      <c r="D924" s="120" t="b">
        <v>0</v>
      </c>
      <c r="E924" s="120" t="b">
        <v>0</v>
      </c>
      <c r="F924" s="120" t="b">
        <v>0</v>
      </c>
      <c r="G924" s="120" t="b">
        <v>0</v>
      </c>
      <c r="H924" s="120" t="b">
        <v>0</v>
      </c>
      <c r="I924" s="120" t="b">
        <v>0</v>
      </c>
      <c r="J924" s="120" t="b">
        <v>0</v>
      </c>
      <c r="K924" s="120" t="b">
        <v>0</v>
      </c>
      <c r="L924" s="120" t="b">
        <v>0</v>
      </c>
      <c r="M924" s="120" t="b">
        <v>0</v>
      </c>
    </row>
    <row r="925" spans="1:32" x14ac:dyDescent="0.4">
      <c r="A925" s="120" t="s">
        <v>4268</v>
      </c>
      <c r="B925" s="120" t="s">
        <v>928</v>
      </c>
      <c r="C925" s="120">
        <v>92207</v>
      </c>
      <c r="D925" s="120" t="b">
        <v>0</v>
      </c>
      <c r="E925" s="120" t="b">
        <v>1</v>
      </c>
      <c r="F925" s="120" t="b">
        <v>1</v>
      </c>
      <c r="G925" s="120" t="b">
        <v>0</v>
      </c>
      <c r="H925" s="120" t="b">
        <v>0</v>
      </c>
      <c r="I925" s="120" t="b">
        <v>0</v>
      </c>
      <c r="J925" s="120" t="b">
        <v>0</v>
      </c>
      <c r="K925" s="120" t="b">
        <v>0</v>
      </c>
      <c r="L925" s="120" t="b">
        <v>0</v>
      </c>
      <c r="M925" s="120" t="b">
        <v>1</v>
      </c>
      <c r="N925" s="120" t="s">
        <v>842</v>
      </c>
      <c r="O925" s="120" t="s">
        <v>4269</v>
      </c>
      <c r="P925" s="120" t="s">
        <v>4270</v>
      </c>
    </row>
    <row r="926" spans="1:32" x14ac:dyDescent="0.4">
      <c r="A926" s="120" t="s">
        <v>4271</v>
      </c>
      <c r="B926" s="120" t="s">
        <v>928</v>
      </c>
      <c r="C926" s="120">
        <v>92115</v>
      </c>
      <c r="D926" s="120" t="b">
        <v>0</v>
      </c>
      <c r="E926" s="120" t="b">
        <v>0</v>
      </c>
      <c r="F926" s="120" t="b">
        <v>0</v>
      </c>
      <c r="G926" s="120" t="b">
        <v>0</v>
      </c>
      <c r="H926" s="120" t="b">
        <v>0</v>
      </c>
      <c r="I926" s="120" t="b">
        <v>0</v>
      </c>
      <c r="J926" s="120" t="b">
        <v>0</v>
      </c>
      <c r="K926" s="120" t="b">
        <v>0</v>
      </c>
      <c r="L926" s="120" t="b">
        <v>0</v>
      </c>
      <c r="M926" s="120" t="b">
        <v>0</v>
      </c>
    </row>
    <row r="927" spans="1:32" x14ac:dyDescent="0.4">
      <c r="A927" s="120" t="s">
        <v>4272</v>
      </c>
      <c r="B927" s="120" t="s">
        <v>852</v>
      </c>
      <c r="C927" s="120">
        <v>91837</v>
      </c>
      <c r="D927" s="120" t="b">
        <v>1</v>
      </c>
      <c r="E927" s="120" t="b">
        <v>1</v>
      </c>
      <c r="F927" s="120" t="b">
        <v>0</v>
      </c>
      <c r="G927" s="120" t="b">
        <v>0</v>
      </c>
      <c r="H927" s="120" t="b">
        <v>0</v>
      </c>
      <c r="I927" s="120" t="b">
        <v>0</v>
      </c>
      <c r="J927" s="120" t="b">
        <v>0</v>
      </c>
      <c r="K927" s="120" t="b">
        <v>1</v>
      </c>
      <c r="L927" s="120" t="b">
        <v>0</v>
      </c>
      <c r="M927" s="120" t="b">
        <v>0</v>
      </c>
      <c r="N927" s="120" t="s">
        <v>1251</v>
      </c>
      <c r="O927" s="120" t="s">
        <v>4273</v>
      </c>
      <c r="P927" s="120" t="s">
        <v>4274</v>
      </c>
      <c r="Q927" s="120" t="s">
        <v>4275</v>
      </c>
      <c r="R927" s="120" t="s">
        <v>4276</v>
      </c>
    </row>
    <row r="928" spans="1:32" x14ac:dyDescent="0.4">
      <c r="A928" s="120" t="s">
        <v>783</v>
      </c>
      <c r="B928" s="120" t="s">
        <v>852</v>
      </c>
      <c r="C928" s="120">
        <v>91784</v>
      </c>
      <c r="D928" s="120" t="b">
        <v>0</v>
      </c>
      <c r="E928" s="120" t="b">
        <v>1</v>
      </c>
      <c r="F928" s="120" t="b">
        <v>0</v>
      </c>
      <c r="G928" s="120" t="b">
        <v>1</v>
      </c>
      <c r="H928" s="120" t="b">
        <v>0</v>
      </c>
      <c r="I928" s="120" t="b">
        <v>0</v>
      </c>
      <c r="J928" s="120" t="b">
        <v>1</v>
      </c>
      <c r="K928" s="120" t="b">
        <v>0</v>
      </c>
      <c r="L928" s="120" t="b">
        <v>0</v>
      </c>
      <c r="M928" s="120" t="b">
        <v>1</v>
      </c>
      <c r="N928" s="120" t="s">
        <v>842</v>
      </c>
      <c r="O928" s="120" t="s">
        <v>4277</v>
      </c>
      <c r="P928" s="120" t="s">
        <v>4278</v>
      </c>
      <c r="Q928" s="120" t="s">
        <v>2671</v>
      </c>
      <c r="R928" s="120" t="s">
        <v>2672</v>
      </c>
      <c r="S928" s="120" t="s">
        <v>754</v>
      </c>
      <c r="T928" s="120" t="s">
        <v>4279</v>
      </c>
    </row>
    <row r="929" spans="1:30" x14ac:dyDescent="0.4">
      <c r="A929" s="120" t="s">
        <v>4280</v>
      </c>
      <c r="B929" s="120" t="s">
        <v>843</v>
      </c>
      <c r="C929" s="120">
        <v>91753</v>
      </c>
      <c r="D929" s="120" t="b">
        <v>1</v>
      </c>
      <c r="E929" s="120" t="b">
        <v>1</v>
      </c>
      <c r="F929" s="120" t="b">
        <v>0</v>
      </c>
      <c r="G929" s="120" t="b">
        <v>0</v>
      </c>
      <c r="H929" s="120" t="b">
        <v>0</v>
      </c>
      <c r="I929" s="120" t="b">
        <v>0</v>
      </c>
      <c r="J929" s="120" t="b">
        <v>0</v>
      </c>
      <c r="K929" s="120" t="b">
        <v>0</v>
      </c>
      <c r="L929" s="120" t="b">
        <v>0</v>
      </c>
      <c r="M929" s="120" t="b">
        <v>1</v>
      </c>
      <c r="N929" s="120" t="s">
        <v>842</v>
      </c>
      <c r="O929" s="120" t="s">
        <v>4281</v>
      </c>
      <c r="P929" s="120" t="s">
        <v>4282</v>
      </c>
    </row>
    <row r="930" spans="1:30" x14ac:dyDescent="0.4">
      <c r="A930" s="120" t="s">
        <v>4283</v>
      </c>
      <c r="B930" s="120" t="s">
        <v>1334</v>
      </c>
      <c r="C930" s="120">
        <v>91511</v>
      </c>
      <c r="D930" s="120" t="b">
        <v>1</v>
      </c>
      <c r="E930" s="120" t="b">
        <v>1</v>
      </c>
      <c r="F930" s="120" t="b">
        <v>0</v>
      </c>
      <c r="G930" s="120" t="b">
        <v>0</v>
      </c>
      <c r="H930" s="120" t="b">
        <v>0</v>
      </c>
      <c r="I930" s="120" t="b">
        <v>0</v>
      </c>
      <c r="J930" s="120" t="b">
        <v>0</v>
      </c>
      <c r="K930" s="120" t="b">
        <v>0</v>
      </c>
      <c r="L930" s="120" t="b">
        <v>0</v>
      </c>
      <c r="M930" s="120" t="b">
        <v>1</v>
      </c>
    </row>
    <row r="931" spans="1:30" x14ac:dyDescent="0.4">
      <c r="A931" s="120" t="s">
        <v>334</v>
      </c>
      <c r="B931" s="120" t="s">
        <v>963</v>
      </c>
      <c r="C931" s="120">
        <v>91474</v>
      </c>
      <c r="D931" s="120" t="b">
        <v>0</v>
      </c>
      <c r="E931" s="120" t="b">
        <v>1</v>
      </c>
      <c r="F931" s="120" t="b">
        <v>1</v>
      </c>
      <c r="G931" s="120" t="b">
        <v>0</v>
      </c>
      <c r="H931" s="120" t="b">
        <v>0</v>
      </c>
      <c r="I931" s="120" t="b">
        <v>0</v>
      </c>
      <c r="J931" s="120" t="b">
        <v>0</v>
      </c>
      <c r="K931" s="120" t="b">
        <v>0</v>
      </c>
      <c r="L931" s="120" t="b">
        <v>0</v>
      </c>
      <c r="M931" s="120" t="b">
        <v>1</v>
      </c>
      <c r="N931" s="120" t="s">
        <v>842</v>
      </c>
      <c r="O931" s="120" t="s">
        <v>4284</v>
      </c>
      <c r="P931" s="120" t="s">
        <v>4285</v>
      </c>
    </row>
    <row r="932" spans="1:30" x14ac:dyDescent="0.4">
      <c r="A932" s="120" t="s">
        <v>228</v>
      </c>
      <c r="B932" s="120" t="s">
        <v>843</v>
      </c>
      <c r="C932" s="120">
        <v>91408</v>
      </c>
      <c r="D932" s="120" t="b">
        <v>0</v>
      </c>
      <c r="E932" s="120" t="b">
        <v>0</v>
      </c>
      <c r="F932" s="120" t="b">
        <v>0</v>
      </c>
      <c r="G932" s="120" t="b">
        <v>0</v>
      </c>
      <c r="H932" s="120" t="b">
        <v>0</v>
      </c>
      <c r="I932" s="120" t="b">
        <v>0</v>
      </c>
      <c r="J932" s="120" t="b">
        <v>0</v>
      </c>
      <c r="K932" s="120" t="b">
        <v>0</v>
      </c>
      <c r="L932" s="120" t="b">
        <v>0</v>
      </c>
      <c r="M932" s="120" t="b">
        <v>0</v>
      </c>
    </row>
    <row r="933" spans="1:30" x14ac:dyDescent="0.4">
      <c r="A933" s="120" t="s">
        <v>4286</v>
      </c>
      <c r="B933" s="120" t="s">
        <v>872</v>
      </c>
      <c r="C933" s="120">
        <v>91327</v>
      </c>
      <c r="D933" s="120" t="b">
        <v>0</v>
      </c>
      <c r="E933" s="120" t="b">
        <v>0</v>
      </c>
      <c r="F933" s="120" t="b">
        <v>0</v>
      </c>
      <c r="G933" s="120" t="b">
        <v>0</v>
      </c>
      <c r="H933" s="120" t="b">
        <v>0</v>
      </c>
      <c r="I933" s="120" t="b">
        <v>0</v>
      </c>
      <c r="J933" s="120" t="b">
        <v>0</v>
      </c>
      <c r="K933" s="120" t="b">
        <v>0</v>
      </c>
      <c r="L933" s="120" t="b">
        <v>0</v>
      </c>
      <c r="M933" s="120" t="b">
        <v>0</v>
      </c>
    </row>
    <row r="934" spans="1:30" x14ac:dyDescent="0.4">
      <c r="A934" s="120" t="s">
        <v>4287</v>
      </c>
      <c r="B934" s="120" t="s">
        <v>900</v>
      </c>
      <c r="C934" s="120">
        <v>90917</v>
      </c>
      <c r="D934" s="120" t="b">
        <v>1</v>
      </c>
      <c r="E934" s="120" t="b">
        <v>0</v>
      </c>
      <c r="F934" s="120" t="b">
        <v>0</v>
      </c>
      <c r="G934" s="120" t="b">
        <v>0</v>
      </c>
      <c r="H934" s="120" t="b">
        <v>0</v>
      </c>
      <c r="I934" s="120" t="b">
        <v>0</v>
      </c>
      <c r="J934" s="120" t="b">
        <v>0</v>
      </c>
      <c r="K934" s="120" t="b">
        <v>0</v>
      </c>
      <c r="L934" s="120" t="b">
        <v>0</v>
      </c>
      <c r="M934" s="120" t="b">
        <v>1</v>
      </c>
    </row>
    <row r="935" spans="1:30" x14ac:dyDescent="0.4">
      <c r="A935" s="120" t="s">
        <v>4288</v>
      </c>
      <c r="B935" s="120" t="s">
        <v>928</v>
      </c>
      <c r="C935" s="120">
        <v>90470</v>
      </c>
      <c r="D935" s="120" t="b">
        <v>1</v>
      </c>
      <c r="E935" s="120" t="b">
        <v>0</v>
      </c>
      <c r="F935" s="120" t="b">
        <v>0</v>
      </c>
      <c r="G935" s="120" t="b">
        <v>0</v>
      </c>
      <c r="H935" s="120" t="b">
        <v>0</v>
      </c>
      <c r="I935" s="120" t="b">
        <v>0</v>
      </c>
      <c r="J935" s="120" t="b">
        <v>0</v>
      </c>
      <c r="K935" s="120" t="b">
        <v>0</v>
      </c>
      <c r="L935" s="120" t="b">
        <v>0</v>
      </c>
      <c r="M935" s="120" t="b">
        <v>1</v>
      </c>
    </row>
    <row r="936" spans="1:30" x14ac:dyDescent="0.4">
      <c r="A936" s="120" t="s">
        <v>498</v>
      </c>
      <c r="B936" s="120" t="s">
        <v>935</v>
      </c>
      <c r="C936" s="120">
        <v>90259</v>
      </c>
      <c r="D936" s="120" t="b">
        <v>1</v>
      </c>
      <c r="E936" s="120" t="b">
        <v>0</v>
      </c>
      <c r="F936" s="120" t="b">
        <v>0</v>
      </c>
      <c r="G936" s="120" t="b">
        <v>1</v>
      </c>
      <c r="H936" s="120" t="b">
        <v>0</v>
      </c>
      <c r="I936" s="120" t="b">
        <v>0</v>
      </c>
      <c r="J936" s="120" t="b">
        <v>0</v>
      </c>
      <c r="K936" s="120" t="b">
        <v>0</v>
      </c>
      <c r="L936" s="120" t="b">
        <v>0</v>
      </c>
      <c r="M936" s="120" t="b">
        <v>1</v>
      </c>
      <c r="N936" s="120" t="s">
        <v>4289</v>
      </c>
      <c r="O936" s="120" t="s">
        <v>4290</v>
      </c>
      <c r="P936" s="120" t="s">
        <v>4291</v>
      </c>
      <c r="Q936" s="120" t="s">
        <v>683</v>
      </c>
      <c r="R936" s="120" t="s">
        <v>4292</v>
      </c>
      <c r="S936" s="120" t="s">
        <v>4293</v>
      </c>
      <c r="T936" s="120" t="s">
        <v>4294</v>
      </c>
      <c r="U936" s="120" t="s">
        <v>799</v>
      </c>
      <c r="V936" s="120" t="s">
        <v>4295</v>
      </c>
      <c r="W936" s="120" t="s">
        <v>294</v>
      </c>
      <c r="X936" s="120" t="s">
        <v>1707</v>
      </c>
      <c r="Y936" s="120" t="s">
        <v>2385</v>
      </c>
      <c r="Z936" s="120" t="s">
        <v>2386</v>
      </c>
      <c r="AA936" s="120" t="s">
        <v>4296</v>
      </c>
      <c r="AB936" s="120" t="s">
        <v>4297</v>
      </c>
      <c r="AC936" s="120" t="s">
        <v>542</v>
      </c>
      <c r="AD936" s="120" t="s">
        <v>3686</v>
      </c>
    </row>
    <row r="937" spans="1:30" x14ac:dyDescent="0.4">
      <c r="A937" s="120" t="s">
        <v>4298</v>
      </c>
      <c r="B937" s="120" t="s">
        <v>852</v>
      </c>
      <c r="C937" s="120">
        <v>90098</v>
      </c>
      <c r="D937" s="120" t="b">
        <v>0</v>
      </c>
      <c r="E937" s="120" t="b">
        <v>0</v>
      </c>
      <c r="F937" s="120" t="b">
        <v>1</v>
      </c>
      <c r="G937" s="120" t="b">
        <v>0</v>
      </c>
      <c r="H937" s="120" t="b">
        <v>0</v>
      </c>
      <c r="I937" s="120" t="b">
        <v>0</v>
      </c>
      <c r="J937" s="120" t="b">
        <v>0</v>
      </c>
      <c r="K937" s="120" t="b">
        <v>0</v>
      </c>
      <c r="L937" s="120" t="b">
        <v>0</v>
      </c>
      <c r="M937" s="120" t="b">
        <v>0</v>
      </c>
    </row>
    <row r="938" spans="1:30" x14ac:dyDescent="0.4">
      <c r="A938" s="120" t="s">
        <v>4299</v>
      </c>
      <c r="B938" s="120" t="s">
        <v>1446</v>
      </c>
      <c r="C938" s="120">
        <v>89944</v>
      </c>
      <c r="D938" s="120" t="b">
        <v>1</v>
      </c>
      <c r="E938" s="120" t="b">
        <v>0</v>
      </c>
      <c r="F938" s="120" t="b">
        <v>0</v>
      </c>
      <c r="G938" s="120" t="b">
        <v>0</v>
      </c>
      <c r="H938" s="120" t="b">
        <v>0</v>
      </c>
      <c r="I938" s="120" t="b">
        <v>0</v>
      </c>
      <c r="J938" s="120" t="b">
        <v>1</v>
      </c>
      <c r="K938" s="120" t="b">
        <v>0</v>
      </c>
      <c r="L938" s="120" t="b">
        <v>0</v>
      </c>
      <c r="M938" s="120" t="b">
        <v>1</v>
      </c>
    </row>
    <row r="939" spans="1:30" x14ac:dyDescent="0.4">
      <c r="A939" s="120" t="s">
        <v>4300</v>
      </c>
      <c r="B939" s="120" t="s">
        <v>963</v>
      </c>
      <c r="C939" s="120">
        <v>89838</v>
      </c>
      <c r="D939" s="120" t="b">
        <v>1</v>
      </c>
      <c r="E939" s="120" t="b">
        <v>1</v>
      </c>
      <c r="F939" s="120" t="b">
        <v>0</v>
      </c>
      <c r="G939" s="120" t="b">
        <v>0</v>
      </c>
      <c r="H939" s="120" t="b">
        <v>0</v>
      </c>
      <c r="I939" s="120" t="b">
        <v>0</v>
      </c>
      <c r="J939" s="120" t="b">
        <v>0</v>
      </c>
      <c r="K939" s="120" t="b">
        <v>0</v>
      </c>
      <c r="L939" s="120" t="b">
        <v>0</v>
      </c>
      <c r="M939" s="120" t="b">
        <v>1</v>
      </c>
      <c r="N939" s="120" t="s">
        <v>4301</v>
      </c>
      <c r="O939" s="120" t="s">
        <v>4302</v>
      </c>
      <c r="P939" s="120" t="s">
        <v>4303</v>
      </c>
    </row>
    <row r="940" spans="1:30" x14ac:dyDescent="0.4">
      <c r="A940" s="120" t="s">
        <v>4304</v>
      </c>
      <c r="B940" s="120" t="s">
        <v>900</v>
      </c>
      <c r="C940" s="120">
        <v>89682</v>
      </c>
      <c r="D940" s="120" t="b">
        <v>1</v>
      </c>
      <c r="E940" s="120" t="b">
        <v>0</v>
      </c>
      <c r="F940" s="120" t="b">
        <v>0</v>
      </c>
      <c r="G940" s="120" t="b">
        <v>0</v>
      </c>
      <c r="H940" s="120" t="b">
        <v>1</v>
      </c>
      <c r="I940" s="120" t="b">
        <v>0</v>
      </c>
      <c r="J940" s="120" t="b">
        <v>0</v>
      </c>
      <c r="K940" s="120" t="b">
        <v>0</v>
      </c>
      <c r="L940" s="120" t="b">
        <v>0</v>
      </c>
      <c r="M940" s="120" t="b">
        <v>0</v>
      </c>
    </row>
    <row r="941" spans="1:30" x14ac:dyDescent="0.4">
      <c r="A941" s="120" t="s">
        <v>4305</v>
      </c>
      <c r="B941" s="120" t="s">
        <v>900</v>
      </c>
      <c r="C941" s="120">
        <v>89613</v>
      </c>
      <c r="D941" s="120" t="b">
        <v>1</v>
      </c>
      <c r="E941" s="120" t="b">
        <v>1</v>
      </c>
      <c r="F941" s="120" t="b">
        <v>1</v>
      </c>
      <c r="G941" s="120" t="b">
        <v>0</v>
      </c>
      <c r="H941" s="120" t="b">
        <v>0</v>
      </c>
      <c r="I941" s="120" t="b">
        <v>0</v>
      </c>
      <c r="J941" s="120" t="b">
        <v>0</v>
      </c>
      <c r="K941" s="120" t="b">
        <v>0</v>
      </c>
      <c r="L941" s="120" t="b">
        <v>0</v>
      </c>
      <c r="M941" s="120" t="b">
        <v>1</v>
      </c>
      <c r="N941" s="120" t="s">
        <v>842</v>
      </c>
      <c r="O941" s="120" t="s">
        <v>4306</v>
      </c>
      <c r="P941" s="120" t="s">
        <v>4307</v>
      </c>
    </row>
    <row r="942" spans="1:30" x14ac:dyDescent="0.4">
      <c r="A942" s="120" t="s">
        <v>4308</v>
      </c>
      <c r="B942" s="120" t="s">
        <v>900</v>
      </c>
      <c r="C942" s="120">
        <v>89798</v>
      </c>
      <c r="D942" s="120" t="b">
        <v>1</v>
      </c>
      <c r="E942" s="120" t="b">
        <v>1</v>
      </c>
      <c r="F942" s="120" t="b">
        <v>0</v>
      </c>
      <c r="G942" s="120" t="b">
        <v>0</v>
      </c>
      <c r="H942" s="120" t="b">
        <v>1</v>
      </c>
      <c r="I942" s="120" t="b">
        <v>0</v>
      </c>
      <c r="J942" s="120" t="b">
        <v>0</v>
      </c>
      <c r="K942" s="120" t="b">
        <v>0</v>
      </c>
      <c r="L942" s="120" t="b">
        <v>0</v>
      </c>
      <c r="M942" s="120" t="b">
        <v>0</v>
      </c>
      <c r="N942" s="120" t="s">
        <v>4309</v>
      </c>
      <c r="O942" s="120" t="s">
        <v>4310</v>
      </c>
      <c r="P942" s="120" t="s">
        <v>4311</v>
      </c>
    </row>
    <row r="943" spans="1:30" x14ac:dyDescent="0.4">
      <c r="A943" s="120" t="s">
        <v>4312</v>
      </c>
      <c r="B943" s="120" t="s">
        <v>852</v>
      </c>
      <c r="C943" s="120">
        <v>89516</v>
      </c>
      <c r="D943" s="120" t="b">
        <v>0</v>
      </c>
      <c r="E943" s="120" t="b">
        <v>0</v>
      </c>
      <c r="F943" s="120" t="b">
        <v>0</v>
      </c>
      <c r="G943" s="120" t="b">
        <v>0</v>
      </c>
      <c r="H943" s="120" t="b">
        <v>0</v>
      </c>
      <c r="I943" s="120" t="b">
        <v>0</v>
      </c>
      <c r="J943" s="120" t="b">
        <v>0</v>
      </c>
      <c r="K943" s="120" t="b">
        <v>0</v>
      </c>
      <c r="L943" s="120" t="b">
        <v>0</v>
      </c>
      <c r="M943" s="120" t="b">
        <v>0</v>
      </c>
    </row>
    <row r="944" spans="1:30" x14ac:dyDescent="0.4">
      <c r="A944" s="120" t="s">
        <v>4313</v>
      </c>
      <c r="B944" s="120" t="s">
        <v>928</v>
      </c>
      <c r="C944" s="120">
        <v>89293</v>
      </c>
      <c r="D944" s="120" t="b">
        <v>1</v>
      </c>
      <c r="E944" s="120" t="b">
        <v>1</v>
      </c>
      <c r="F944" s="120" t="b">
        <v>0</v>
      </c>
      <c r="G944" s="120" t="b">
        <v>0</v>
      </c>
      <c r="H944" s="120" t="b">
        <v>0</v>
      </c>
      <c r="I944" s="120" t="b">
        <v>0</v>
      </c>
      <c r="J944" s="120" t="b">
        <v>0</v>
      </c>
      <c r="K944" s="120" t="b">
        <v>0</v>
      </c>
      <c r="L944" s="120" t="b">
        <v>0</v>
      </c>
      <c r="M944" s="120" t="b">
        <v>0</v>
      </c>
    </row>
    <row r="945" spans="1:32" x14ac:dyDescent="0.4">
      <c r="A945" s="120" t="s">
        <v>4314</v>
      </c>
      <c r="B945" s="120" t="s">
        <v>852</v>
      </c>
      <c r="C945" s="120">
        <v>89081</v>
      </c>
      <c r="D945" s="120" t="b">
        <v>1</v>
      </c>
      <c r="E945" s="120" t="b">
        <v>1</v>
      </c>
      <c r="F945" s="120" t="b">
        <v>1</v>
      </c>
      <c r="G945" s="120" t="b">
        <v>0</v>
      </c>
      <c r="H945" s="120" t="b">
        <v>0</v>
      </c>
      <c r="I945" s="120" t="b">
        <v>0</v>
      </c>
      <c r="J945" s="120" t="b">
        <v>0</v>
      </c>
      <c r="K945" s="120" t="b">
        <v>0</v>
      </c>
      <c r="L945" s="120" t="b">
        <v>0</v>
      </c>
      <c r="M945" s="120" t="b">
        <v>1</v>
      </c>
      <c r="N945" s="120" t="s">
        <v>4315</v>
      </c>
      <c r="O945" s="120" t="s">
        <v>2629</v>
      </c>
      <c r="P945" s="120" t="s">
        <v>2630</v>
      </c>
      <c r="Q945" s="120" t="s">
        <v>4316</v>
      </c>
      <c r="R945" s="120" t="s">
        <v>4317</v>
      </c>
      <c r="S945" s="120" t="s">
        <v>1771</v>
      </c>
      <c r="T945" s="120" t="s">
        <v>1772</v>
      </c>
    </row>
    <row r="946" spans="1:32" x14ac:dyDescent="0.4">
      <c r="A946" s="120" t="s">
        <v>4318</v>
      </c>
      <c r="B946" s="120" t="s">
        <v>1446</v>
      </c>
      <c r="C946" s="120">
        <v>89154</v>
      </c>
      <c r="D946" s="120" t="b">
        <v>0</v>
      </c>
      <c r="E946" s="120" t="b">
        <v>0</v>
      </c>
      <c r="F946" s="120" t="b">
        <v>1</v>
      </c>
      <c r="G946" s="120" t="b">
        <v>0</v>
      </c>
      <c r="H946" s="120" t="b">
        <v>0</v>
      </c>
      <c r="I946" s="120" t="b">
        <v>0</v>
      </c>
      <c r="J946" s="120" t="b">
        <v>0</v>
      </c>
      <c r="K946" s="120" t="b">
        <v>0</v>
      </c>
      <c r="L946" s="120" t="b">
        <v>0</v>
      </c>
      <c r="M946" s="120" t="b">
        <v>0</v>
      </c>
      <c r="N946" s="120" t="s">
        <v>4319</v>
      </c>
      <c r="O946" s="120" t="s">
        <v>4320</v>
      </c>
      <c r="P946" s="120" t="s">
        <v>4321</v>
      </c>
      <c r="Q946" s="120" t="s">
        <v>4322</v>
      </c>
      <c r="R946" s="120" t="s">
        <v>4323</v>
      </c>
      <c r="S946" s="120" t="s">
        <v>4324</v>
      </c>
      <c r="T946" s="120" t="s">
        <v>4325</v>
      </c>
      <c r="U946" s="120" t="s">
        <v>4326</v>
      </c>
      <c r="V946" s="120" t="s">
        <v>4327</v>
      </c>
      <c r="W946" s="120" t="s">
        <v>4328</v>
      </c>
      <c r="X946" s="120" t="s">
        <v>4329</v>
      </c>
      <c r="Y946" s="120" t="s">
        <v>4330</v>
      </c>
      <c r="Z946" s="120" t="s">
        <v>4331</v>
      </c>
    </row>
    <row r="947" spans="1:32" x14ac:dyDescent="0.4">
      <c r="A947" s="120" t="s">
        <v>4332</v>
      </c>
      <c r="B947" s="120" t="s">
        <v>935</v>
      </c>
      <c r="C947" s="120">
        <v>89016</v>
      </c>
      <c r="D947" s="120" t="b">
        <v>0</v>
      </c>
      <c r="E947" s="120" t="b">
        <v>1</v>
      </c>
      <c r="F947" s="120" t="b">
        <v>0</v>
      </c>
      <c r="G947" s="120" t="b">
        <v>0</v>
      </c>
      <c r="H947" s="120" t="b">
        <v>0</v>
      </c>
      <c r="I947" s="120" t="b">
        <v>0</v>
      </c>
      <c r="J947" s="120" t="b">
        <v>0</v>
      </c>
      <c r="K947" s="120" t="b">
        <v>0</v>
      </c>
      <c r="L947" s="120" t="b">
        <v>0</v>
      </c>
      <c r="M947" s="120" t="b">
        <v>1</v>
      </c>
      <c r="N947" s="120" t="s">
        <v>842</v>
      </c>
      <c r="O947" s="120" t="s">
        <v>3901</v>
      </c>
      <c r="P947" s="120" t="s">
        <v>3902</v>
      </c>
      <c r="Q947" s="120" t="s">
        <v>3899</v>
      </c>
      <c r="R947" s="120" t="s">
        <v>3900</v>
      </c>
    </row>
    <row r="948" spans="1:32" x14ac:dyDescent="0.4">
      <c r="A948" s="120" t="s">
        <v>426</v>
      </c>
      <c r="B948" s="120" t="s">
        <v>963</v>
      </c>
      <c r="C948" s="120">
        <v>88681</v>
      </c>
      <c r="D948" s="120" t="b">
        <v>0</v>
      </c>
      <c r="E948" s="120" t="b">
        <v>0</v>
      </c>
      <c r="F948" s="120" t="b">
        <v>0</v>
      </c>
      <c r="G948" s="120" t="b">
        <v>0</v>
      </c>
      <c r="H948" s="120" t="b">
        <v>0</v>
      </c>
      <c r="I948" s="120" t="b">
        <v>0</v>
      </c>
      <c r="J948" s="120" t="b">
        <v>0</v>
      </c>
      <c r="K948" s="120" t="b">
        <v>0</v>
      </c>
      <c r="L948" s="120" t="b">
        <v>0</v>
      </c>
      <c r="M948" s="120" t="b">
        <v>0</v>
      </c>
      <c r="N948" s="120" t="s">
        <v>4333</v>
      </c>
      <c r="O948" s="120" t="s">
        <v>214</v>
      </c>
      <c r="P948" s="120" t="s">
        <v>1534</v>
      </c>
      <c r="Q948" s="120" t="s">
        <v>2013</v>
      </c>
      <c r="R948" s="120" t="s">
        <v>3210</v>
      </c>
      <c r="S948" s="120" t="s">
        <v>239</v>
      </c>
      <c r="T948" s="120" t="s">
        <v>1186</v>
      </c>
      <c r="U948" s="120" t="s">
        <v>195</v>
      </c>
      <c r="V948" s="120" t="s">
        <v>1181</v>
      </c>
      <c r="W948" s="120" t="s">
        <v>194</v>
      </c>
      <c r="X948" s="120" t="s">
        <v>1380</v>
      </c>
      <c r="Y948" s="120" t="s">
        <v>647</v>
      </c>
      <c r="Z948" s="120" t="s">
        <v>4334</v>
      </c>
      <c r="AA948" s="120" t="s">
        <v>4335</v>
      </c>
      <c r="AB948" s="120" t="s">
        <v>4336</v>
      </c>
      <c r="AC948" s="120" t="s">
        <v>215</v>
      </c>
      <c r="AD948" s="120" t="s">
        <v>1182</v>
      </c>
      <c r="AE948" s="120" t="s">
        <v>392</v>
      </c>
      <c r="AF948" s="120" t="s">
        <v>1648</v>
      </c>
    </row>
    <row r="949" spans="1:32" x14ac:dyDescent="0.4">
      <c r="A949" s="120" t="s">
        <v>296</v>
      </c>
      <c r="B949" s="120" t="s">
        <v>852</v>
      </c>
      <c r="C949" s="120">
        <v>88823</v>
      </c>
      <c r="D949" s="120" t="b">
        <v>0</v>
      </c>
      <c r="E949" s="120" t="b">
        <v>0</v>
      </c>
      <c r="F949" s="120" t="b">
        <v>0</v>
      </c>
      <c r="G949" s="120" t="b">
        <v>0</v>
      </c>
      <c r="H949" s="120" t="b">
        <v>0</v>
      </c>
      <c r="I949" s="120" t="b">
        <v>0</v>
      </c>
      <c r="J949" s="120" t="b">
        <v>0</v>
      </c>
      <c r="K949" s="120" t="b">
        <v>1</v>
      </c>
      <c r="L949" s="120" t="b">
        <v>0</v>
      </c>
      <c r="M949" s="120" t="b">
        <v>1</v>
      </c>
      <c r="N949" s="120" t="s">
        <v>2034</v>
      </c>
      <c r="O949" s="120" t="s">
        <v>295</v>
      </c>
      <c r="P949" s="120" t="s">
        <v>4337</v>
      </c>
    </row>
    <row r="950" spans="1:32" x14ac:dyDescent="0.4">
      <c r="A950" s="120" t="s">
        <v>4338</v>
      </c>
      <c r="B950" s="120" t="s">
        <v>1446</v>
      </c>
      <c r="C950" s="120">
        <v>88501</v>
      </c>
      <c r="D950" s="120" t="b">
        <v>1</v>
      </c>
      <c r="E950" s="120" t="b">
        <v>1</v>
      </c>
      <c r="F950" s="120" t="b">
        <v>0</v>
      </c>
      <c r="G950" s="120" t="b">
        <v>0</v>
      </c>
      <c r="H950" s="120" t="b">
        <v>0</v>
      </c>
      <c r="I950" s="120" t="b">
        <v>0</v>
      </c>
      <c r="J950" s="120" t="b">
        <v>1</v>
      </c>
      <c r="K950" s="120" t="b">
        <v>1</v>
      </c>
      <c r="L950" s="120" t="b">
        <v>0</v>
      </c>
      <c r="M950" s="120" t="b">
        <v>1</v>
      </c>
      <c r="N950" s="120" t="s">
        <v>4339</v>
      </c>
      <c r="O950" s="120" t="s">
        <v>4340</v>
      </c>
      <c r="P950" s="120" t="s">
        <v>4341</v>
      </c>
    </row>
    <row r="951" spans="1:32" x14ac:dyDescent="0.4">
      <c r="A951" s="120" t="s">
        <v>4342</v>
      </c>
      <c r="B951" s="120" t="s">
        <v>900</v>
      </c>
      <c r="C951" s="120">
        <v>88362</v>
      </c>
      <c r="D951" s="120" t="b">
        <v>0</v>
      </c>
      <c r="E951" s="120" t="b">
        <v>0</v>
      </c>
      <c r="F951" s="120" t="b">
        <v>0</v>
      </c>
      <c r="G951" s="120" t="b">
        <v>0</v>
      </c>
      <c r="H951" s="120" t="b">
        <v>0</v>
      </c>
      <c r="I951" s="120" t="b">
        <v>0</v>
      </c>
      <c r="J951" s="120" t="b">
        <v>0</v>
      </c>
      <c r="K951" s="120" t="b">
        <v>0</v>
      </c>
      <c r="L951" s="120" t="b">
        <v>0</v>
      </c>
      <c r="M951" s="120" t="b">
        <v>0</v>
      </c>
      <c r="N951" s="120" t="s">
        <v>842</v>
      </c>
      <c r="O951" s="120" t="s">
        <v>4343</v>
      </c>
      <c r="P951" s="120" t="s">
        <v>4344</v>
      </c>
    </row>
    <row r="952" spans="1:32" x14ac:dyDescent="0.4">
      <c r="A952" s="120" t="s">
        <v>478</v>
      </c>
      <c r="B952" s="120" t="s">
        <v>935</v>
      </c>
      <c r="C952" s="120">
        <v>87869</v>
      </c>
      <c r="D952" s="120" t="b">
        <v>0</v>
      </c>
      <c r="E952" s="120" t="b">
        <v>1</v>
      </c>
      <c r="F952" s="120" t="b">
        <v>0</v>
      </c>
      <c r="G952" s="120" t="b">
        <v>1</v>
      </c>
      <c r="H952" s="120" t="b">
        <v>0</v>
      </c>
      <c r="I952" s="120" t="b">
        <v>0</v>
      </c>
      <c r="J952" s="120" t="b">
        <v>0</v>
      </c>
      <c r="K952" s="120" t="b">
        <v>0</v>
      </c>
      <c r="L952" s="120" t="b">
        <v>0</v>
      </c>
      <c r="M952" s="120" t="b">
        <v>1</v>
      </c>
      <c r="N952" s="120" t="s">
        <v>842</v>
      </c>
      <c r="O952" s="120" t="s">
        <v>4345</v>
      </c>
      <c r="P952" s="120" t="s">
        <v>4346</v>
      </c>
      <c r="Q952" s="120" t="s">
        <v>212</v>
      </c>
      <c r="R952" s="120" t="s">
        <v>1242</v>
      </c>
    </row>
    <row r="953" spans="1:32" x14ac:dyDescent="0.4">
      <c r="A953" s="120" t="s">
        <v>4347</v>
      </c>
      <c r="B953" s="120" t="s">
        <v>872</v>
      </c>
      <c r="C953" s="120">
        <v>87594</v>
      </c>
      <c r="D953" s="120" t="b">
        <v>1</v>
      </c>
      <c r="E953" s="120" t="b">
        <v>1</v>
      </c>
      <c r="F953" s="120" t="b">
        <v>0</v>
      </c>
      <c r="G953" s="120" t="b">
        <v>0</v>
      </c>
      <c r="H953" s="120" t="b">
        <v>0</v>
      </c>
      <c r="I953" s="120" t="b">
        <v>0</v>
      </c>
      <c r="J953" s="120" t="b">
        <v>0</v>
      </c>
      <c r="K953" s="120" t="b">
        <v>0</v>
      </c>
      <c r="L953" s="120" t="b">
        <v>0</v>
      </c>
      <c r="M953" s="120" t="b">
        <v>1</v>
      </c>
      <c r="N953" s="120" t="s">
        <v>3892</v>
      </c>
      <c r="O953" s="120" t="s">
        <v>4348</v>
      </c>
      <c r="P953" s="120" t="s">
        <v>4349</v>
      </c>
      <c r="Q953" s="120" t="s">
        <v>4350</v>
      </c>
      <c r="R953" s="120" t="s">
        <v>4351</v>
      </c>
      <c r="S953" s="120" t="s">
        <v>4352</v>
      </c>
      <c r="T953" s="120" t="s">
        <v>4353</v>
      </c>
    </row>
    <row r="954" spans="1:32" x14ac:dyDescent="0.4">
      <c r="A954" s="120" t="s">
        <v>4354</v>
      </c>
      <c r="B954" s="120" t="s">
        <v>963</v>
      </c>
      <c r="C954" s="120">
        <v>87781</v>
      </c>
      <c r="D954" s="120" t="b">
        <v>0</v>
      </c>
      <c r="E954" s="120" t="b">
        <v>1</v>
      </c>
      <c r="F954" s="120" t="b">
        <v>1</v>
      </c>
      <c r="G954" s="120" t="b">
        <v>1</v>
      </c>
      <c r="H954" s="120" t="b">
        <v>0</v>
      </c>
      <c r="I954" s="120" t="b">
        <v>0</v>
      </c>
      <c r="J954" s="120" t="b">
        <v>0</v>
      </c>
      <c r="K954" s="120" t="b">
        <v>1</v>
      </c>
      <c r="L954" s="120" t="b">
        <v>0</v>
      </c>
      <c r="M954" s="120" t="b">
        <v>1</v>
      </c>
      <c r="N954" s="120" t="s">
        <v>4355</v>
      </c>
      <c r="O954" s="120" t="s">
        <v>4356</v>
      </c>
      <c r="P954" s="120" t="s">
        <v>4357</v>
      </c>
    </row>
    <row r="955" spans="1:32" x14ac:dyDescent="0.4">
      <c r="A955" s="120" t="s">
        <v>4358</v>
      </c>
      <c r="B955" s="120" t="s">
        <v>963</v>
      </c>
      <c r="C955" s="120">
        <v>87523</v>
      </c>
      <c r="D955" s="120" t="b">
        <v>1</v>
      </c>
      <c r="E955" s="120" t="b">
        <v>0</v>
      </c>
      <c r="F955" s="120" t="b">
        <v>1</v>
      </c>
      <c r="G955" s="120" t="b">
        <v>1</v>
      </c>
      <c r="H955" s="120" t="b">
        <v>0</v>
      </c>
      <c r="I955" s="120" t="b">
        <v>0</v>
      </c>
      <c r="J955" s="120" t="b">
        <v>0</v>
      </c>
      <c r="K955" s="120" t="b">
        <v>0</v>
      </c>
      <c r="L955" s="120" t="b">
        <v>0</v>
      </c>
      <c r="M955" s="120" t="b">
        <v>1</v>
      </c>
      <c r="N955" s="120" t="s">
        <v>4359</v>
      </c>
      <c r="O955" s="120" t="s">
        <v>4360</v>
      </c>
      <c r="P955" s="120" t="s">
        <v>4361</v>
      </c>
      <c r="Q955" s="120" t="s">
        <v>4362</v>
      </c>
      <c r="R955" s="120" t="s">
        <v>4363</v>
      </c>
    </row>
    <row r="956" spans="1:32" x14ac:dyDescent="0.4">
      <c r="A956" s="120" t="s">
        <v>4364</v>
      </c>
      <c r="B956" s="120" t="s">
        <v>963</v>
      </c>
      <c r="C956" s="120">
        <v>87370</v>
      </c>
      <c r="D956" s="120" t="b">
        <v>0</v>
      </c>
      <c r="E956" s="120" t="b">
        <v>1</v>
      </c>
      <c r="F956" s="120" t="b">
        <v>0</v>
      </c>
      <c r="G956" s="120" t="b">
        <v>0</v>
      </c>
      <c r="H956" s="120" t="b">
        <v>0</v>
      </c>
      <c r="I956" s="120" t="b">
        <v>0</v>
      </c>
      <c r="J956" s="120" t="b">
        <v>0</v>
      </c>
      <c r="K956" s="120" t="b">
        <v>0</v>
      </c>
      <c r="L956" s="120" t="b">
        <v>0</v>
      </c>
      <c r="M956" s="120" t="b">
        <v>1</v>
      </c>
      <c r="N956" s="120" t="s">
        <v>842</v>
      </c>
      <c r="O956" s="120" t="s">
        <v>4365</v>
      </c>
      <c r="P956" s="120" t="s">
        <v>4366</v>
      </c>
      <c r="Q956" s="120" t="s">
        <v>1659</v>
      </c>
      <c r="R956" s="120" t="s">
        <v>4367</v>
      </c>
    </row>
    <row r="957" spans="1:32" x14ac:dyDescent="0.4">
      <c r="A957" s="120" t="s">
        <v>4368</v>
      </c>
      <c r="B957" s="120" t="s">
        <v>852</v>
      </c>
      <c r="C957" s="120">
        <v>87039</v>
      </c>
      <c r="D957" s="120" t="b">
        <v>1</v>
      </c>
      <c r="E957" s="120" t="b">
        <v>1</v>
      </c>
      <c r="F957" s="120" t="b">
        <v>0</v>
      </c>
      <c r="G957" s="120" t="b">
        <v>0</v>
      </c>
      <c r="H957" s="120" t="b">
        <v>0</v>
      </c>
      <c r="I957" s="120" t="b">
        <v>0</v>
      </c>
      <c r="J957" s="120" t="b">
        <v>0</v>
      </c>
      <c r="K957" s="120" t="b">
        <v>0</v>
      </c>
      <c r="L957" s="120" t="b">
        <v>0</v>
      </c>
      <c r="M957" s="120" t="b">
        <v>1</v>
      </c>
    </row>
    <row r="958" spans="1:32" x14ac:dyDescent="0.4">
      <c r="A958" s="120" t="s">
        <v>2615</v>
      </c>
      <c r="B958" s="120" t="s">
        <v>1727</v>
      </c>
      <c r="C958" s="120">
        <v>86865</v>
      </c>
      <c r="D958" s="120" t="b">
        <v>1</v>
      </c>
      <c r="E958" s="120" t="b">
        <v>0</v>
      </c>
      <c r="F958" s="120" t="b">
        <v>0</v>
      </c>
      <c r="G958" s="120" t="b">
        <v>0</v>
      </c>
      <c r="H958" s="120" t="b">
        <v>0</v>
      </c>
      <c r="I958" s="120" t="b">
        <v>0</v>
      </c>
      <c r="J958" s="120" t="b">
        <v>0</v>
      </c>
      <c r="K958" s="120" t="b">
        <v>0</v>
      </c>
      <c r="L958" s="120" t="b">
        <v>0</v>
      </c>
      <c r="M958" s="120" t="b">
        <v>0</v>
      </c>
      <c r="N958" s="120" t="s">
        <v>4369</v>
      </c>
      <c r="O958" s="120" t="s">
        <v>4370</v>
      </c>
      <c r="P958" s="120" t="s">
        <v>4371</v>
      </c>
    </row>
    <row r="959" spans="1:32" x14ac:dyDescent="0.4">
      <c r="A959" s="120" t="s">
        <v>4372</v>
      </c>
      <c r="B959" s="120" t="s">
        <v>900</v>
      </c>
      <c r="C959" s="120">
        <v>86675</v>
      </c>
      <c r="D959" s="120" t="b">
        <v>0</v>
      </c>
      <c r="E959" s="120" t="b">
        <v>0</v>
      </c>
      <c r="F959" s="120" t="b">
        <v>1</v>
      </c>
      <c r="G959" s="120" t="b">
        <v>0</v>
      </c>
      <c r="H959" s="120" t="b">
        <v>0</v>
      </c>
      <c r="I959" s="120" t="b">
        <v>0</v>
      </c>
      <c r="J959" s="120" t="b">
        <v>0</v>
      </c>
      <c r="K959" s="120" t="b">
        <v>0</v>
      </c>
      <c r="L959" s="120" t="b">
        <v>0</v>
      </c>
      <c r="M959" s="120" t="b">
        <v>0</v>
      </c>
    </row>
    <row r="960" spans="1:32" x14ac:dyDescent="0.4">
      <c r="A960" s="120" t="s">
        <v>4373</v>
      </c>
      <c r="B960" s="120" t="s">
        <v>1446</v>
      </c>
      <c r="C960" s="120">
        <v>86572</v>
      </c>
      <c r="D960" s="120" t="b">
        <v>1</v>
      </c>
      <c r="E960" s="120" t="b">
        <v>1</v>
      </c>
      <c r="F960" s="120" t="b">
        <v>0</v>
      </c>
      <c r="G960" s="120" t="b">
        <v>1</v>
      </c>
      <c r="H960" s="120" t="b">
        <v>0</v>
      </c>
      <c r="I960" s="120" t="b">
        <v>0</v>
      </c>
      <c r="J960" s="120" t="b">
        <v>0</v>
      </c>
      <c r="K960" s="120" t="b">
        <v>0</v>
      </c>
      <c r="L960" s="120" t="b">
        <v>0</v>
      </c>
      <c r="M960" s="120" t="b">
        <v>1</v>
      </c>
      <c r="N960" s="120" t="s">
        <v>4374</v>
      </c>
      <c r="O960" s="120" t="s">
        <v>4375</v>
      </c>
      <c r="P960" s="120" t="s">
        <v>4376</v>
      </c>
      <c r="Q960" s="120" t="s">
        <v>4377</v>
      </c>
      <c r="R960" s="120" t="s">
        <v>4378</v>
      </c>
    </row>
    <row r="961" spans="1:28" x14ac:dyDescent="0.4">
      <c r="A961" s="120" t="s">
        <v>4379</v>
      </c>
      <c r="B961" s="120" t="s">
        <v>872</v>
      </c>
      <c r="C961" s="120">
        <v>86101</v>
      </c>
      <c r="D961" s="120" t="b">
        <v>0</v>
      </c>
      <c r="E961" s="120" t="b">
        <v>0</v>
      </c>
      <c r="F961" s="120" t="b">
        <v>1</v>
      </c>
      <c r="G961" s="120" t="b">
        <v>0</v>
      </c>
      <c r="H961" s="120" t="b">
        <v>0</v>
      </c>
      <c r="I961" s="120" t="b">
        <v>0</v>
      </c>
      <c r="J961" s="120" t="b">
        <v>0</v>
      </c>
      <c r="K961" s="120" t="b">
        <v>0</v>
      </c>
      <c r="L961" s="120" t="b">
        <v>0</v>
      </c>
      <c r="M961" s="120" t="b">
        <v>0</v>
      </c>
    </row>
    <row r="962" spans="1:28" x14ac:dyDescent="0.4">
      <c r="A962" s="120" t="s">
        <v>4380</v>
      </c>
      <c r="B962" s="120" t="s">
        <v>852</v>
      </c>
      <c r="C962" s="120">
        <v>85758</v>
      </c>
      <c r="D962" s="120" t="b">
        <v>1</v>
      </c>
      <c r="E962" s="120" t="b">
        <v>0</v>
      </c>
      <c r="F962" s="120" t="b">
        <v>0</v>
      </c>
      <c r="G962" s="120" t="b">
        <v>0</v>
      </c>
      <c r="H962" s="120" t="b">
        <v>0</v>
      </c>
      <c r="I962" s="120" t="b">
        <v>0</v>
      </c>
      <c r="J962" s="120" t="b">
        <v>1</v>
      </c>
      <c r="K962" s="120" t="b">
        <v>0</v>
      </c>
      <c r="L962" s="120" t="b">
        <v>0</v>
      </c>
      <c r="M962" s="120" t="b">
        <v>0</v>
      </c>
    </row>
    <row r="963" spans="1:28" x14ac:dyDescent="0.4">
      <c r="A963" s="120" t="s">
        <v>4381</v>
      </c>
      <c r="B963" s="120" t="s">
        <v>935</v>
      </c>
      <c r="C963" s="120">
        <v>85684</v>
      </c>
      <c r="D963" s="120" t="b">
        <v>0</v>
      </c>
      <c r="E963" s="120" t="b">
        <v>0</v>
      </c>
      <c r="F963" s="120" t="b">
        <v>0</v>
      </c>
      <c r="G963" s="120" t="b">
        <v>0</v>
      </c>
      <c r="H963" s="120" t="b">
        <v>0</v>
      </c>
      <c r="I963" s="120" t="b">
        <v>0</v>
      </c>
      <c r="J963" s="120" t="b">
        <v>1</v>
      </c>
      <c r="K963" s="120" t="b">
        <v>0</v>
      </c>
      <c r="L963" s="120" t="b">
        <v>0</v>
      </c>
      <c r="M963" s="120" t="b">
        <v>0</v>
      </c>
    </row>
    <row r="964" spans="1:28" x14ac:dyDescent="0.4">
      <c r="A964" s="120" t="s">
        <v>4382</v>
      </c>
      <c r="B964" s="120" t="s">
        <v>900</v>
      </c>
      <c r="C964" s="120">
        <v>85795</v>
      </c>
      <c r="D964" s="120" t="b">
        <v>1</v>
      </c>
      <c r="E964" s="120" t="b">
        <v>1</v>
      </c>
      <c r="F964" s="120" t="b">
        <v>0</v>
      </c>
      <c r="G964" s="120" t="b">
        <v>0</v>
      </c>
      <c r="H964" s="120" t="b">
        <v>1</v>
      </c>
      <c r="I964" s="120" t="b">
        <v>0</v>
      </c>
      <c r="J964" s="120" t="b">
        <v>0</v>
      </c>
      <c r="K964" s="120" t="b">
        <v>0</v>
      </c>
      <c r="L964" s="120" t="b">
        <v>0</v>
      </c>
      <c r="M964" s="120" t="b">
        <v>0</v>
      </c>
    </row>
    <row r="965" spans="1:28" x14ac:dyDescent="0.4">
      <c r="A965" s="120" t="s">
        <v>676</v>
      </c>
      <c r="B965" s="120" t="s">
        <v>935</v>
      </c>
      <c r="C965" s="120">
        <v>85318</v>
      </c>
      <c r="D965" s="120" t="b">
        <v>0</v>
      </c>
      <c r="E965" s="120" t="b">
        <v>1</v>
      </c>
      <c r="F965" s="120" t="b">
        <v>0</v>
      </c>
      <c r="G965" s="120" t="b">
        <v>0</v>
      </c>
      <c r="H965" s="120" t="b">
        <v>0</v>
      </c>
      <c r="I965" s="120" t="b">
        <v>0</v>
      </c>
      <c r="J965" s="120" t="b">
        <v>0</v>
      </c>
      <c r="K965" s="120" t="b">
        <v>0</v>
      </c>
      <c r="L965" s="120" t="b">
        <v>0</v>
      </c>
      <c r="M965" s="120" t="b">
        <v>1</v>
      </c>
      <c r="N965" s="120" t="s">
        <v>4383</v>
      </c>
      <c r="O965" s="120" t="s">
        <v>4384</v>
      </c>
      <c r="P965" s="120" t="s">
        <v>4385</v>
      </c>
      <c r="Q965" s="120" t="s">
        <v>4386</v>
      </c>
      <c r="R965" s="120" t="s">
        <v>4387</v>
      </c>
      <c r="S965" s="120" t="s">
        <v>784</v>
      </c>
      <c r="T965" s="120" t="s">
        <v>4388</v>
      </c>
      <c r="U965" s="120" t="s">
        <v>4389</v>
      </c>
      <c r="V965" s="120" t="s">
        <v>4390</v>
      </c>
      <c r="W965" s="120" t="s">
        <v>675</v>
      </c>
      <c r="X965" s="120" t="s">
        <v>4391</v>
      </c>
      <c r="Y965" s="120" t="s">
        <v>496</v>
      </c>
      <c r="Z965" s="120" t="s">
        <v>1714</v>
      </c>
    </row>
    <row r="966" spans="1:28" x14ac:dyDescent="0.4">
      <c r="A966" s="120" t="s">
        <v>4392</v>
      </c>
      <c r="B966" s="120" t="s">
        <v>872</v>
      </c>
      <c r="C966" s="120">
        <v>84960</v>
      </c>
      <c r="D966" s="120" t="b">
        <v>1</v>
      </c>
      <c r="E966" s="120" t="b">
        <v>1</v>
      </c>
      <c r="F966" s="120" t="b">
        <v>0</v>
      </c>
      <c r="G966" s="120" t="b">
        <v>0</v>
      </c>
      <c r="H966" s="120" t="b">
        <v>0</v>
      </c>
      <c r="I966" s="120" t="b">
        <v>0</v>
      </c>
      <c r="J966" s="120" t="b">
        <v>0</v>
      </c>
      <c r="K966" s="120" t="b">
        <v>0</v>
      </c>
      <c r="L966" s="120" t="b">
        <v>0</v>
      </c>
      <c r="M966" s="120" t="b">
        <v>1</v>
      </c>
      <c r="N966" s="120" t="s">
        <v>842</v>
      </c>
      <c r="O966" s="120" t="s">
        <v>4393</v>
      </c>
      <c r="P966" s="120" t="s">
        <v>4394</v>
      </c>
      <c r="Q966" s="120" t="s">
        <v>4395</v>
      </c>
      <c r="R966" s="120" t="s">
        <v>4396</v>
      </c>
    </row>
    <row r="967" spans="1:28" x14ac:dyDescent="0.4">
      <c r="A967" s="120" t="s">
        <v>4397</v>
      </c>
      <c r="B967" s="120" t="s">
        <v>963</v>
      </c>
      <c r="C967" s="120">
        <v>84668</v>
      </c>
      <c r="D967" s="120" t="b">
        <v>1</v>
      </c>
      <c r="E967" s="120" t="b">
        <v>1</v>
      </c>
      <c r="F967" s="120" t="b">
        <v>0</v>
      </c>
      <c r="G967" s="120" t="b">
        <v>1</v>
      </c>
      <c r="H967" s="120" t="b">
        <v>1</v>
      </c>
      <c r="I967" s="120" t="b">
        <v>0</v>
      </c>
      <c r="J967" s="120" t="b">
        <v>0</v>
      </c>
      <c r="K967" s="120" t="b">
        <v>0</v>
      </c>
      <c r="L967" s="120" t="b">
        <v>0</v>
      </c>
      <c r="M967" s="120" t="b">
        <v>1</v>
      </c>
      <c r="N967" s="120" t="s">
        <v>842</v>
      </c>
      <c r="O967" s="120" t="s">
        <v>4398</v>
      </c>
      <c r="P967" s="120" t="s">
        <v>4399</v>
      </c>
    </row>
    <row r="968" spans="1:28" x14ac:dyDescent="0.4">
      <c r="A968" s="120" t="s">
        <v>4400</v>
      </c>
      <c r="B968" s="120" t="s">
        <v>872</v>
      </c>
      <c r="C968" s="120">
        <v>84638</v>
      </c>
      <c r="D968" s="120" t="b">
        <v>0</v>
      </c>
      <c r="E968" s="120" t="b">
        <v>1</v>
      </c>
      <c r="F968" s="120" t="b">
        <v>1</v>
      </c>
      <c r="G968" s="120" t="b">
        <v>0</v>
      </c>
      <c r="H968" s="120" t="b">
        <v>0</v>
      </c>
      <c r="I968" s="120" t="b">
        <v>0</v>
      </c>
      <c r="J968" s="120" t="b">
        <v>0</v>
      </c>
      <c r="K968" s="120" t="b">
        <v>0</v>
      </c>
      <c r="L968" s="120" t="b">
        <v>0</v>
      </c>
      <c r="M968" s="120" t="b">
        <v>1</v>
      </c>
    </row>
    <row r="969" spans="1:28" x14ac:dyDescent="0.4">
      <c r="A969" s="120" t="s">
        <v>4401</v>
      </c>
      <c r="B969" s="120" t="s">
        <v>963</v>
      </c>
      <c r="C969" s="120">
        <v>84653</v>
      </c>
      <c r="D969" s="120" t="b">
        <v>1</v>
      </c>
      <c r="E969" s="120" t="b">
        <v>1</v>
      </c>
      <c r="F969" s="120" t="b">
        <v>1</v>
      </c>
      <c r="G969" s="120" t="b">
        <v>0</v>
      </c>
      <c r="H969" s="120" t="b">
        <v>1</v>
      </c>
      <c r="I969" s="120" t="b">
        <v>0</v>
      </c>
      <c r="J969" s="120" t="b">
        <v>0</v>
      </c>
      <c r="K969" s="120" t="b">
        <v>0</v>
      </c>
      <c r="L969" s="120" t="b">
        <v>0</v>
      </c>
      <c r="M969" s="120" t="b">
        <v>1</v>
      </c>
      <c r="N969" s="120" t="s">
        <v>842</v>
      </c>
      <c r="O969" s="120" t="s">
        <v>4402</v>
      </c>
      <c r="P969" s="120" t="s">
        <v>4403</v>
      </c>
    </row>
    <row r="970" spans="1:28" x14ac:dyDescent="0.4">
      <c r="A970" s="120" t="s">
        <v>4404</v>
      </c>
      <c r="B970" s="120" t="s">
        <v>872</v>
      </c>
      <c r="C970" s="120">
        <v>84471</v>
      </c>
      <c r="D970" s="120" t="b">
        <v>0</v>
      </c>
      <c r="E970" s="120" t="b">
        <v>1</v>
      </c>
      <c r="F970" s="120" t="b">
        <v>1</v>
      </c>
      <c r="G970" s="120" t="b">
        <v>0</v>
      </c>
      <c r="H970" s="120" t="b">
        <v>0</v>
      </c>
      <c r="I970" s="120" t="b">
        <v>0</v>
      </c>
      <c r="J970" s="120" t="b">
        <v>0</v>
      </c>
      <c r="K970" s="120" t="b">
        <v>0</v>
      </c>
      <c r="L970" s="120" t="b">
        <v>0</v>
      </c>
      <c r="M970" s="120" t="b">
        <v>0</v>
      </c>
    </row>
    <row r="971" spans="1:28" x14ac:dyDescent="0.4">
      <c r="A971" s="120" t="s">
        <v>500</v>
      </c>
      <c r="B971" s="120" t="s">
        <v>1278</v>
      </c>
      <c r="C971" s="120">
        <v>84874</v>
      </c>
      <c r="D971" s="120" t="b">
        <v>0</v>
      </c>
      <c r="E971" s="120" t="b">
        <v>0</v>
      </c>
      <c r="F971" s="120" t="b">
        <v>0</v>
      </c>
      <c r="G971" s="120" t="b">
        <v>0</v>
      </c>
      <c r="H971" s="120" t="b">
        <v>0</v>
      </c>
      <c r="I971" s="120" t="b">
        <v>0</v>
      </c>
      <c r="J971" s="120" t="b">
        <v>0</v>
      </c>
      <c r="K971" s="120" t="b">
        <v>0</v>
      </c>
      <c r="L971" s="120" t="b">
        <v>0</v>
      </c>
      <c r="M971" s="120" t="b">
        <v>0</v>
      </c>
      <c r="N971" s="120" t="s">
        <v>4405</v>
      </c>
      <c r="O971" s="120" t="s">
        <v>536</v>
      </c>
      <c r="P971" s="120" t="s">
        <v>3381</v>
      </c>
      <c r="Q971" s="120" t="s">
        <v>4406</v>
      </c>
      <c r="R971" s="120" t="s">
        <v>4407</v>
      </c>
      <c r="S971" s="120" t="s">
        <v>499</v>
      </c>
      <c r="T971" s="120" t="s">
        <v>2051</v>
      </c>
      <c r="U971" s="120" t="s">
        <v>245</v>
      </c>
      <c r="V971" s="120" t="s">
        <v>1589</v>
      </c>
      <c r="W971" s="120" t="s">
        <v>539</v>
      </c>
      <c r="X971" s="120" t="s">
        <v>3063</v>
      </c>
      <c r="Y971" s="120" t="s">
        <v>451</v>
      </c>
      <c r="Z971" s="120" t="s">
        <v>1710</v>
      </c>
    </row>
    <row r="972" spans="1:28" x14ac:dyDescent="0.4">
      <c r="A972" s="120" t="s">
        <v>276</v>
      </c>
      <c r="B972" s="120" t="s">
        <v>852</v>
      </c>
      <c r="C972" s="120">
        <v>84382</v>
      </c>
      <c r="D972" s="120" t="b">
        <v>0</v>
      </c>
      <c r="E972" s="120" t="b">
        <v>0</v>
      </c>
      <c r="F972" s="120" t="b">
        <v>0</v>
      </c>
      <c r="G972" s="120" t="b">
        <v>0</v>
      </c>
      <c r="H972" s="120" t="b">
        <v>0</v>
      </c>
      <c r="I972" s="120" t="b">
        <v>0</v>
      </c>
      <c r="J972" s="120" t="b">
        <v>0</v>
      </c>
      <c r="K972" s="120" t="b">
        <v>0</v>
      </c>
      <c r="L972" s="120" t="b">
        <v>0</v>
      </c>
      <c r="M972" s="120" t="b">
        <v>0</v>
      </c>
    </row>
    <row r="973" spans="1:28" x14ac:dyDescent="0.4">
      <c r="A973" s="120" t="s">
        <v>596</v>
      </c>
      <c r="B973" s="120" t="s">
        <v>852</v>
      </c>
      <c r="C973" s="120">
        <v>84344</v>
      </c>
      <c r="D973" s="120" t="b">
        <v>0</v>
      </c>
      <c r="E973" s="120" t="b">
        <v>0</v>
      </c>
      <c r="F973" s="120" t="b">
        <v>0</v>
      </c>
      <c r="G973" s="120" t="b">
        <v>0</v>
      </c>
      <c r="H973" s="120" t="b">
        <v>0</v>
      </c>
      <c r="I973" s="120" t="b">
        <v>0</v>
      </c>
      <c r="J973" s="120" t="b">
        <v>1</v>
      </c>
      <c r="K973" s="120" t="b">
        <v>0</v>
      </c>
      <c r="L973" s="120" t="b">
        <v>0</v>
      </c>
      <c r="M973" s="120" t="b">
        <v>0</v>
      </c>
      <c r="N973" s="120" t="s">
        <v>4408</v>
      </c>
      <c r="O973" s="120" t="s">
        <v>516</v>
      </c>
      <c r="P973" s="120" t="s">
        <v>4409</v>
      </c>
      <c r="Q973" s="120" t="s">
        <v>2471</v>
      </c>
      <c r="R973" s="120" t="s">
        <v>2472</v>
      </c>
      <c r="S973" s="120" t="s">
        <v>517</v>
      </c>
      <c r="T973" s="120" t="s">
        <v>2469</v>
      </c>
      <c r="U973" s="120" t="s">
        <v>641</v>
      </c>
      <c r="V973" s="120" t="s">
        <v>2473</v>
      </c>
      <c r="W973" s="120" t="s">
        <v>336</v>
      </c>
      <c r="X973" s="120" t="s">
        <v>1450</v>
      </c>
      <c r="Y973" s="120" t="s">
        <v>640</v>
      </c>
      <c r="Z973" s="120" t="s">
        <v>2474</v>
      </c>
      <c r="AA973" s="120" t="s">
        <v>4410</v>
      </c>
      <c r="AB973" s="120" t="s">
        <v>4411</v>
      </c>
    </row>
    <row r="974" spans="1:28" x14ac:dyDescent="0.4">
      <c r="A974" s="120" t="s">
        <v>567</v>
      </c>
      <c r="B974" s="120" t="s">
        <v>852</v>
      </c>
      <c r="C974" s="120">
        <v>83724</v>
      </c>
      <c r="D974" s="120" t="b">
        <v>0</v>
      </c>
      <c r="E974" s="120" t="b">
        <v>1</v>
      </c>
      <c r="F974" s="120" t="b">
        <v>0</v>
      </c>
      <c r="G974" s="120" t="b">
        <v>0</v>
      </c>
      <c r="H974" s="120" t="b">
        <v>0</v>
      </c>
      <c r="I974" s="120" t="b">
        <v>0</v>
      </c>
      <c r="J974" s="120" t="b">
        <v>0</v>
      </c>
      <c r="K974" s="120" t="b">
        <v>0</v>
      </c>
      <c r="L974" s="120" t="b">
        <v>0</v>
      </c>
      <c r="M974" s="120" t="b">
        <v>1</v>
      </c>
      <c r="N974" s="120" t="s">
        <v>842</v>
      </c>
      <c r="O974" s="120" t="s">
        <v>566</v>
      </c>
      <c r="P974" s="120" t="s">
        <v>4412</v>
      </c>
    </row>
    <row r="975" spans="1:28" x14ac:dyDescent="0.4">
      <c r="A975" s="120" t="s">
        <v>597</v>
      </c>
      <c r="B975" s="120" t="s">
        <v>963</v>
      </c>
      <c r="C975" s="120">
        <v>83523</v>
      </c>
      <c r="D975" s="120" t="b">
        <v>0</v>
      </c>
      <c r="E975" s="120" t="b">
        <v>0</v>
      </c>
      <c r="F975" s="120" t="b">
        <v>0</v>
      </c>
      <c r="G975" s="120" t="b">
        <v>0</v>
      </c>
      <c r="H975" s="120" t="b">
        <v>0</v>
      </c>
      <c r="I975" s="120" t="b">
        <v>0</v>
      </c>
      <c r="J975" s="120" t="b">
        <v>0</v>
      </c>
      <c r="K975" s="120" t="b">
        <v>0</v>
      </c>
      <c r="L975" s="120" t="b">
        <v>0</v>
      </c>
      <c r="M975" s="120" t="b">
        <v>1</v>
      </c>
      <c r="N975" s="120" t="s">
        <v>842</v>
      </c>
      <c r="O975" s="120" t="s">
        <v>368</v>
      </c>
      <c r="P975" s="120" t="s">
        <v>2532</v>
      </c>
      <c r="Q975" s="120" t="s">
        <v>289</v>
      </c>
      <c r="R975" s="120" t="s">
        <v>3071</v>
      </c>
    </row>
    <row r="976" spans="1:28" x14ac:dyDescent="0.4">
      <c r="A976" s="120" t="s">
        <v>695</v>
      </c>
      <c r="B976" s="120" t="s">
        <v>924</v>
      </c>
      <c r="C976" s="120">
        <v>84418</v>
      </c>
      <c r="D976" s="120" t="b">
        <v>0</v>
      </c>
      <c r="E976" s="120" t="b">
        <v>1</v>
      </c>
      <c r="F976" s="120" t="b">
        <v>0</v>
      </c>
      <c r="G976" s="120" t="b">
        <v>0</v>
      </c>
      <c r="H976" s="120" t="b">
        <v>0</v>
      </c>
      <c r="I976" s="120" t="b">
        <v>0</v>
      </c>
      <c r="J976" s="120" t="b">
        <v>1</v>
      </c>
      <c r="K976" s="120" t="b">
        <v>0</v>
      </c>
      <c r="L976" s="120" t="b">
        <v>0</v>
      </c>
      <c r="M976" s="120" t="b">
        <v>0</v>
      </c>
      <c r="N976" s="120" t="s">
        <v>4413</v>
      </c>
      <c r="O976" s="120" t="s">
        <v>402</v>
      </c>
      <c r="P976" s="120" t="s">
        <v>1920</v>
      </c>
      <c r="Q976" s="120" t="s">
        <v>362</v>
      </c>
      <c r="R976" s="120" t="s">
        <v>1919</v>
      </c>
      <c r="S976" s="120" t="s">
        <v>2865</v>
      </c>
      <c r="T976" s="120" t="s">
        <v>2866</v>
      </c>
      <c r="U976" s="120" t="s">
        <v>4414</v>
      </c>
      <c r="V976" s="120" t="s">
        <v>4415</v>
      </c>
      <c r="W976" s="120" t="s">
        <v>4416</v>
      </c>
      <c r="X976" s="120" t="s">
        <v>4417</v>
      </c>
      <c r="Y976" s="120" t="s">
        <v>4418</v>
      </c>
      <c r="Z976" s="120" t="s">
        <v>4419</v>
      </c>
    </row>
    <row r="977" spans="1:34" x14ac:dyDescent="0.4">
      <c r="A977" s="120" t="s">
        <v>4420</v>
      </c>
      <c r="B977" s="120" t="s">
        <v>963</v>
      </c>
      <c r="C977" s="120">
        <v>83448</v>
      </c>
      <c r="D977" s="120" t="b">
        <v>0</v>
      </c>
      <c r="E977" s="120" t="b">
        <v>0</v>
      </c>
      <c r="F977" s="120" t="b">
        <v>0</v>
      </c>
      <c r="G977" s="120" t="b">
        <v>0</v>
      </c>
      <c r="H977" s="120" t="b">
        <v>0</v>
      </c>
      <c r="I977" s="120" t="b">
        <v>0</v>
      </c>
      <c r="J977" s="120" t="b">
        <v>1</v>
      </c>
      <c r="K977" s="120" t="b">
        <v>0</v>
      </c>
      <c r="L977" s="120" t="b">
        <v>0</v>
      </c>
      <c r="M977" s="120" t="b">
        <v>0</v>
      </c>
    </row>
    <row r="978" spans="1:34" x14ac:dyDescent="0.4">
      <c r="A978" s="120" t="s">
        <v>4421</v>
      </c>
      <c r="B978" s="120" t="s">
        <v>924</v>
      </c>
      <c r="C978" s="120">
        <v>83486</v>
      </c>
      <c r="D978" s="120" t="b">
        <v>1</v>
      </c>
      <c r="E978" s="120" t="b">
        <v>1</v>
      </c>
      <c r="F978" s="120" t="b">
        <v>0</v>
      </c>
      <c r="G978" s="120" t="b">
        <v>0</v>
      </c>
      <c r="H978" s="120" t="b">
        <v>0</v>
      </c>
      <c r="I978" s="120" t="b">
        <v>0</v>
      </c>
      <c r="J978" s="120" t="b">
        <v>0</v>
      </c>
      <c r="K978" s="120" t="b">
        <v>0</v>
      </c>
      <c r="L978" s="120" t="b">
        <v>0</v>
      </c>
      <c r="M978" s="120" t="b">
        <v>1</v>
      </c>
    </row>
    <row r="979" spans="1:34" x14ac:dyDescent="0.4">
      <c r="A979" s="120" t="s">
        <v>4422</v>
      </c>
      <c r="B979" s="120" t="s">
        <v>1727</v>
      </c>
      <c r="C979" s="120">
        <v>83310</v>
      </c>
      <c r="D979" s="120" t="b">
        <v>0</v>
      </c>
      <c r="E979" s="120" t="b">
        <v>0</v>
      </c>
      <c r="F979" s="120" t="b">
        <v>0</v>
      </c>
      <c r="G979" s="120" t="b">
        <v>0</v>
      </c>
      <c r="H979" s="120" t="b">
        <v>0</v>
      </c>
      <c r="I979" s="120" t="b">
        <v>0</v>
      </c>
      <c r="J979" s="120" t="b">
        <v>0</v>
      </c>
      <c r="K979" s="120" t="b">
        <v>0</v>
      </c>
      <c r="L979" s="120" t="b">
        <v>0</v>
      </c>
      <c r="M979" s="120" t="b">
        <v>0</v>
      </c>
    </row>
    <row r="980" spans="1:34" x14ac:dyDescent="0.4">
      <c r="A980" s="120" t="s">
        <v>4423</v>
      </c>
      <c r="B980" s="120" t="s">
        <v>924</v>
      </c>
      <c r="C980" s="120">
        <v>83240</v>
      </c>
      <c r="D980" s="120" t="b">
        <v>1</v>
      </c>
      <c r="E980" s="120" t="b">
        <v>1</v>
      </c>
      <c r="F980" s="120" t="b">
        <v>0</v>
      </c>
      <c r="G980" s="120" t="b">
        <v>0</v>
      </c>
      <c r="H980" s="120" t="b">
        <v>1</v>
      </c>
      <c r="I980" s="120" t="b">
        <v>0</v>
      </c>
      <c r="J980" s="120" t="b">
        <v>0</v>
      </c>
      <c r="K980" s="120" t="b">
        <v>0</v>
      </c>
      <c r="L980" s="120" t="b">
        <v>0</v>
      </c>
      <c r="M980" s="120" t="b">
        <v>0</v>
      </c>
    </row>
    <row r="981" spans="1:34" x14ac:dyDescent="0.4">
      <c r="A981" s="120" t="s">
        <v>826</v>
      </c>
      <c r="B981" s="120" t="s">
        <v>900</v>
      </c>
      <c r="C981" s="120">
        <v>83136</v>
      </c>
      <c r="D981" s="120" t="b">
        <v>1</v>
      </c>
      <c r="E981" s="120" t="b">
        <v>1</v>
      </c>
      <c r="F981" s="120" t="b">
        <v>0</v>
      </c>
      <c r="G981" s="120" t="b">
        <v>0</v>
      </c>
      <c r="H981" s="120" t="b">
        <v>0</v>
      </c>
      <c r="I981" s="120" t="b">
        <v>0</v>
      </c>
      <c r="J981" s="120" t="b">
        <v>1</v>
      </c>
      <c r="K981" s="120" t="b">
        <v>1</v>
      </c>
      <c r="L981" s="120" t="b">
        <v>0</v>
      </c>
      <c r="M981" s="120" t="b">
        <v>0</v>
      </c>
      <c r="N981" s="120" t="s">
        <v>842</v>
      </c>
      <c r="O981" s="120" t="s">
        <v>4424</v>
      </c>
      <c r="P981" s="120" t="s">
        <v>4425</v>
      </c>
      <c r="Q981" s="120" t="s">
        <v>1877</v>
      </c>
      <c r="R981" s="120" t="s">
        <v>4426</v>
      </c>
      <c r="S981" s="120" t="s">
        <v>4427</v>
      </c>
      <c r="T981" s="120" t="s">
        <v>4428</v>
      </c>
      <c r="U981" s="120" t="s">
        <v>4429</v>
      </c>
      <c r="V981" s="120" t="s">
        <v>4430</v>
      </c>
    </row>
    <row r="982" spans="1:34" x14ac:dyDescent="0.4">
      <c r="A982" s="120" t="s">
        <v>2380</v>
      </c>
      <c r="B982" s="120" t="s">
        <v>935</v>
      </c>
      <c r="C982" s="120">
        <v>82957</v>
      </c>
      <c r="D982" s="120" t="b">
        <v>1</v>
      </c>
      <c r="E982" s="120" t="b">
        <v>0</v>
      </c>
      <c r="F982" s="120" t="b">
        <v>0</v>
      </c>
      <c r="G982" s="120" t="b">
        <v>1</v>
      </c>
      <c r="H982" s="120" t="b">
        <v>0</v>
      </c>
      <c r="I982" s="120" t="b">
        <v>0</v>
      </c>
      <c r="J982" s="120" t="b">
        <v>0</v>
      </c>
      <c r="K982" s="120" t="b">
        <v>1</v>
      </c>
      <c r="L982" s="120" t="b">
        <v>0</v>
      </c>
      <c r="M982" s="120" t="b">
        <v>0</v>
      </c>
      <c r="N982" s="120" t="s">
        <v>4431</v>
      </c>
      <c r="O982" s="120" t="s">
        <v>4432</v>
      </c>
      <c r="P982" s="120" t="s">
        <v>4433</v>
      </c>
      <c r="Q982" s="120" t="s">
        <v>4434</v>
      </c>
      <c r="R982" s="120" t="s">
        <v>4435</v>
      </c>
      <c r="S982" s="120" t="s">
        <v>4436</v>
      </c>
      <c r="T982" s="120" t="s">
        <v>4437</v>
      </c>
    </row>
    <row r="983" spans="1:34" x14ac:dyDescent="0.4">
      <c r="A983" s="120" t="s">
        <v>4438</v>
      </c>
      <c r="B983" s="120" t="s">
        <v>928</v>
      </c>
      <c r="C983" s="120">
        <v>82667</v>
      </c>
      <c r="D983" s="120" t="b">
        <v>1</v>
      </c>
      <c r="E983" s="120" t="b">
        <v>0</v>
      </c>
      <c r="F983" s="120" t="b">
        <v>0</v>
      </c>
      <c r="G983" s="120" t="b">
        <v>0</v>
      </c>
      <c r="H983" s="120" t="b">
        <v>0</v>
      </c>
      <c r="I983" s="120" t="b">
        <v>0</v>
      </c>
      <c r="J983" s="120" t="b">
        <v>0</v>
      </c>
      <c r="K983" s="120" t="b">
        <v>0</v>
      </c>
      <c r="L983" s="120" t="b">
        <v>0</v>
      </c>
      <c r="M983" s="120" t="b">
        <v>0</v>
      </c>
      <c r="N983" s="120" t="s">
        <v>4439</v>
      </c>
      <c r="O983" s="120" t="s">
        <v>4440</v>
      </c>
      <c r="P983" s="120" t="s">
        <v>4441</v>
      </c>
    </row>
    <row r="984" spans="1:34" x14ac:dyDescent="0.4">
      <c r="A984" s="120" t="s">
        <v>415</v>
      </c>
      <c r="B984" s="120" t="s">
        <v>963</v>
      </c>
      <c r="C984" s="120">
        <v>82558</v>
      </c>
      <c r="D984" s="120" t="b">
        <v>0</v>
      </c>
      <c r="E984" s="120" t="b">
        <v>0</v>
      </c>
      <c r="F984" s="120" t="b">
        <v>0</v>
      </c>
      <c r="G984" s="120" t="b">
        <v>0</v>
      </c>
      <c r="H984" s="120" t="b">
        <v>0</v>
      </c>
      <c r="I984" s="120" t="b">
        <v>0</v>
      </c>
      <c r="J984" s="120" t="b">
        <v>0</v>
      </c>
      <c r="K984" s="120" t="b">
        <v>0</v>
      </c>
      <c r="L984" s="120" t="b">
        <v>0</v>
      </c>
      <c r="M984" s="120" t="b">
        <v>1</v>
      </c>
      <c r="N984" s="120" t="s">
        <v>4442</v>
      </c>
      <c r="O984" s="120" t="s">
        <v>368</v>
      </c>
      <c r="P984" s="120" t="s">
        <v>2532</v>
      </c>
      <c r="Q984" s="120" t="s">
        <v>446</v>
      </c>
      <c r="R984" s="120" t="s">
        <v>1372</v>
      </c>
      <c r="S984" s="120" t="s">
        <v>1996</v>
      </c>
      <c r="T984" s="120" t="s">
        <v>1997</v>
      </c>
      <c r="U984" s="120" t="s">
        <v>543</v>
      </c>
      <c r="V984" s="120" t="s">
        <v>3072</v>
      </c>
      <c r="W984" s="120" t="s">
        <v>369</v>
      </c>
      <c r="X984" s="120" t="s">
        <v>1992</v>
      </c>
      <c r="Y984" s="120" t="s">
        <v>497</v>
      </c>
      <c r="Z984" s="120" t="s">
        <v>2002</v>
      </c>
      <c r="AA984" s="120" t="s">
        <v>501</v>
      </c>
      <c r="AB984" s="120" t="s">
        <v>2003</v>
      </c>
      <c r="AC984" s="120" t="s">
        <v>409</v>
      </c>
      <c r="AD984" s="120" t="s">
        <v>1993</v>
      </c>
      <c r="AE984" s="120" t="s">
        <v>1994</v>
      </c>
      <c r="AF984" s="120" t="s">
        <v>1995</v>
      </c>
      <c r="AG984" s="120" t="s">
        <v>1998</v>
      </c>
      <c r="AH984" s="120" t="s">
        <v>1999</v>
      </c>
    </row>
    <row r="985" spans="1:34" x14ac:dyDescent="0.4">
      <c r="A985" s="120" t="s">
        <v>4443</v>
      </c>
      <c r="B985" s="120" t="s">
        <v>928</v>
      </c>
      <c r="C985" s="120">
        <v>82445</v>
      </c>
      <c r="D985" s="120" t="b">
        <v>0</v>
      </c>
      <c r="E985" s="120" t="b">
        <v>0</v>
      </c>
      <c r="F985" s="120" t="b">
        <v>1</v>
      </c>
      <c r="G985" s="120" t="b">
        <v>0</v>
      </c>
      <c r="H985" s="120" t="b">
        <v>0</v>
      </c>
      <c r="I985" s="120" t="b">
        <v>0</v>
      </c>
      <c r="J985" s="120" t="b">
        <v>0</v>
      </c>
      <c r="K985" s="120" t="b">
        <v>0</v>
      </c>
      <c r="L985" s="120" t="b">
        <v>0</v>
      </c>
      <c r="M985" s="120" t="b">
        <v>0</v>
      </c>
    </row>
    <row r="986" spans="1:34" x14ac:dyDescent="0.4">
      <c r="A986" s="120" t="s">
        <v>598</v>
      </c>
      <c r="B986" s="120" t="s">
        <v>935</v>
      </c>
      <c r="C986" s="120">
        <v>82466</v>
      </c>
      <c r="D986" s="120" t="b">
        <v>0</v>
      </c>
      <c r="E986" s="120" t="b">
        <v>0</v>
      </c>
      <c r="F986" s="120" t="b">
        <v>1</v>
      </c>
      <c r="G986" s="120" t="b">
        <v>1</v>
      </c>
      <c r="H986" s="120" t="b">
        <v>0</v>
      </c>
      <c r="I986" s="120" t="b">
        <v>0</v>
      </c>
      <c r="J986" s="120" t="b">
        <v>0</v>
      </c>
      <c r="K986" s="120" t="b">
        <v>0</v>
      </c>
      <c r="L986" s="120" t="b">
        <v>0</v>
      </c>
      <c r="M986" s="120" t="b">
        <v>1</v>
      </c>
      <c r="N986" s="120" t="s">
        <v>4444</v>
      </c>
      <c r="O986" s="120" t="s">
        <v>599</v>
      </c>
      <c r="P986" s="120" t="s">
        <v>4445</v>
      </c>
    </row>
    <row r="987" spans="1:34" x14ac:dyDescent="0.4">
      <c r="A987" s="120" t="s">
        <v>4446</v>
      </c>
      <c r="B987" s="120" t="s">
        <v>928</v>
      </c>
      <c r="C987" s="120">
        <v>82496</v>
      </c>
      <c r="D987" s="120" t="b">
        <v>1</v>
      </c>
      <c r="E987" s="120" t="b">
        <v>1</v>
      </c>
      <c r="F987" s="120" t="b">
        <v>0</v>
      </c>
      <c r="G987" s="120" t="b">
        <v>0</v>
      </c>
      <c r="H987" s="120" t="b">
        <v>1</v>
      </c>
      <c r="I987" s="120" t="b">
        <v>0</v>
      </c>
      <c r="J987" s="120" t="b">
        <v>0</v>
      </c>
      <c r="K987" s="120" t="b">
        <v>0</v>
      </c>
      <c r="L987" s="120" t="b">
        <v>0</v>
      </c>
      <c r="M987" s="120" t="b">
        <v>1</v>
      </c>
    </row>
    <row r="988" spans="1:34" x14ac:dyDescent="0.4">
      <c r="A988" s="120" t="s">
        <v>4447</v>
      </c>
      <c r="B988" s="120" t="s">
        <v>919</v>
      </c>
      <c r="C988" s="120">
        <v>82360</v>
      </c>
      <c r="D988" s="120" t="b">
        <v>0</v>
      </c>
      <c r="E988" s="120" t="b">
        <v>1</v>
      </c>
      <c r="F988" s="120" t="b">
        <v>1</v>
      </c>
      <c r="G988" s="120" t="b">
        <v>1</v>
      </c>
      <c r="H988" s="120" t="b">
        <v>0</v>
      </c>
      <c r="I988" s="120" t="b">
        <v>0</v>
      </c>
      <c r="J988" s="120" t="b">
        <v>0</v>
      </c>
      <c r="K988" s="120" t="b">
        <v>0</v>
      </c>
      <c r="L988" s="120" t="b">
        <v>0</v>
      </c>
      <c r="M988" s="120" t="b">
        <v>1</v>
      </c>
      <c r="N988" s="120" t="s">
        <v>4448</v>
      </c>
      <c r="O988" s="120" t="s">
        <v>4449</v>
      </c>
      <c r="P988" s="120" t="s">
        <v>4450</v>
      </c>
      <c r="Q988" s="120" t="s">
        <v>4451</v>
      </c>
      <c r="R988" s="120" t="s">
        <v>4452</v>
      </c>
      <c r="S988" s="120" t="s">
        <v>1659</v>
      </c>
      <c r="T988" s="120" t="s">
        <v>3124</v>
      </c>
    </row>
    <row r="989" spans="1:34" x14ac:dyDescent="0.4">
      <c r="A989" s="120" t="s">
        <v>600</v>
      </c>
      <c r="B989" s="120" t="s">
        <v>935</v>
      </c>
      <c r="C989" s="120">
        <v>82068</v>
      </c>
      <c r="D989" s="120" t="b">
        <v>0</v>
      </c>
      <c r="E989" s="120" t="b">
        <v>0</v>
      </c>
      <c r="F989" s="120" t="b">
        <v>0</v>
      </c>
      <c r="G989" s="120" t="b">
        <v>0</v>
      </c>
      <c r="H989" s="120" t="b">
        <v>0</v>
      </c>
      <c r="I989" s="120" t="b">
        <v>0</v>
      </c>
      <c r="J989" s="120" t="b">
        <v>0</v>
      </c>
      <c r="K989" s="120" t="b">
        <v>0</v>
      </c>
      <c r="L989" s="120" t="b">
        <v>0</v>
      </c>
      <c r="M989" s="120" t="b">
        <v>1</v>
      </c>
      <c r="N989" s="120" t="s">
        <v>4453</v>
      </c>
      <c r="O989" s="120" t="s">
        <v>601</v>
      </c>
      <c r="P989" s="120" t="s">
        <v>4454</v>
      </c>
    </row>
    <row r="990" spans="1:34" x14ac:dyDescent="0.4">
      <c r="A990" s="120" t="s">
        <v>440</v>
      </c>
      <c r="B990" s="120" t="s">
        <v>963</v>
      </c>
      <c r="C990" s="120">
        <v>81954</v>
      </c>
      <c r="D990" s="120" t="b">
        <v>0</v>
      </c>
      <c r="E990" s="120" t="b">
        <v>1</v>
      </c>
      <c r="F990" s="120" t="b">
        <v>0</v>
      </c>
      <c r="G990" s="120" t="b">
        <v>0</v>
      </c>
      <c r="H990" s="120" t="b">
        <v>0</v>
      </c>
      <c r="I990" s="120" t="b">
        <v>0</v>
      </c>
      <c r="J990" s="120" t="b">
        <v>0</v>
      </c>
      <c r="K990" s="120" t="b">
        <v>0</v>
      </c>
      <c r="L990" s="120" t="b">
        <v>0</v>
      </c>
      <c r="M990" s="120" t="b">
        <v>1</v>
      </c>
      <c r="N990" s="120" t="s">
        <v>842</v>
      </c>
      <c r="O990" s="120" t="s">
        <v>4455</v>
      </c>
      <c r="P990" s="120" t="s">
        <v>4456</v>
      </c>
      <c r="Q990" s="120" t="s">
        <v>518</v>
      </c>
      <c r="R990" s="120" t="s">
        <v>4457</v>
      </c>
      <c r="S990" s="120" t="s">
        <v>680</v>
      </c>
      <c r="T990" s="120" t="s">
        <v>4458</v>
      </c>
      <c r="U990" s="120" t="s">
        <v>4459</v>
      </c>
      <c r="V990" s="120" t="s">
        <v>4460</v>
      </c>
      <c r="W990" s="120" t="s">
        <v>4461</v>
      </c>
      <c r="X990" s="120" t="s">
        <v>4462</v>
      </c>
      <c r="Y990" s="120" t="s">
        <v>294</v>
      </c>
      <c r="Z990" s="120" t="s">
        <v>1707</v>
      </c>
      <c r="AA990" s="120" t="s">
        <v>618</v>
      </c>
      <c r="AB990" s="120" t="s">
        <v>4463</v>
      </c>
      <c r="AC990" s="120" t="s">
        <v>4464</v>
      </c>
      <c r="AD990" s="120" t="s">
        <v>4465</v>
      </c>
      <c r="AE990" s="120" t="s">
        <v>4466</v>
      </c>
      <c r="AF990" s="120" t="s">
        <v>4467</v>
      </c>
      <c r="AG990" s="120" t="s">
        <v>4468</v>
      </c>
      <c r="AH990" s="120" t="s">
        <v>4469</v>
      </c>
    </row>
    <row r="991" spans="1:34" x14ac:dyDescent="0.4">
      <c r="A991" s="120" t="s">
        <v>4470</v>
      </c>
      <c r="B991" s="120" t="s">
        <v>928</v>
      </c>
      <c r="C991" s="120">
        <v>81955</v>
      </c>
      <c r="D991" s="120" t="b">
        <v>1</v>
      </c>
      <c r="E991" s="120" t="b">
        <v>0</v>
      </c>
      <c r="F991" s="120" t="b">
        <v>0</v>
      </c>
      <c r="G991" s="120" t="b">
        <v>0</v>
      </c>
      <c r="H991" s="120" t="b">
        <v>0</v>
      </c>
      <c r="I991" s="120" t="b">
        <v>0</v>
      </c>
      <c r="J991" s="120" t="b">
        <v>0</v>
      </c>
      <c r="K991" s="120" t="b">
        <v>0</v>
      </c>
      <c r="L991" s="120" t="b">
        <v>0</v>
      </c>
      <c r="M991" s="120" t="b">
        <v>0</v>
      </c>
    </row>
    <row r="992" spans="1:34" x14ac:dyDescent="0.4">
      <c r="A992" s="120" t="s">
        <v>602</v>
      </c>
      <c r="B992" s="120" t="s">
        <v>963</v>
      </c>
      <c r="C992" s="120">
        <v>81310</v>
      </c>
      <c r="D992" s="120" t="b">
        <v>0</v>
      </c>
      <c r="E992" s="120" t="b">
        <v>0</v>
      </c>
      <c r="F992" s="120" t="b">
        <v>0</v>
      </c>
      <c r="G992" s="120" t="b">
        <v>0</v>
      </c>
      <c r="H992" s="120" t="b">
        <v>0</v>
      </c>
      <c r="I992" s="120" t="b">
        <v>0</v>
      </c>
      <c r="J992" s="120" t="b">
        <v>1</v>
      </c>
      <c r="K992" s="120" t="b">
        <v>0</v>
      </c>
      <c r="L992" s="120" t="b">
        <v>0</v>
      </c>
      <c r="M992" s="120" t="b">
        <v>0</v>
      </c>
      <c r="N992" s="120" t="s">
        <v>842</v>
      </c>
      <c r="O992" s="120" t="s">
        <v>603</v>
      </c>
      <c r="P992" s="120" t="s">
        <v>4471</v>
      </c>
      <c r="Q992" s="120" t="s">
        <v>291</v>
      </c>
      <c r="R992" s="120" t="s">
        <v>1216</v>
      </c>
      <c r="S992" s="120" t="s">
        <v>334</v>
      </c>
      <c r="T992" s="120" t="s">
        <v>1343</v>
      </c>
      <c r="U992" s="120" t="s">
        <v>227</v>
      </c>
      <c r="V992" s="120" t="s">
        <v>4472</v>
      </c>
      <c r="W992" s="120" t="s">
        <v>1377</v>
      </c>
      <c r="X992" s="120" t="s">
        <v>1378</v>
      </c>
      <c r="Y992" s="120" t="s">
        <v>1309</v>
      </c>
      <c r="Z992" s="120" t="s">
        <v>4473</v>
      </c>
      <c r="AA992" s="120" t="s">
        <v>417</v>
      </c>
      <c r="AB992" s="120" t="s">
        <v>1371</v>
      </c>
      <c r="AC992" s="120" t="s">
        <v>273</v>
      </c>
      <c r="AD992" s="120" t="s">
        <v>3249</v>
      </c>
      <c r="AE992" s="120" t="s">
        <v>333</v>
      </c>
      <c r="AF992" s="120" t="s">
        <v>2110</v>
      </c>
      <c r="AG992" s="120" t="s">
        <v>348</v>
      </c>
      <c r="AH992" s="120" t="s">
        <v>1373</v>
      </c>
    </row>
    <row r="993" spans="1:32" x14ac:dyDescent="0.4">
      <c r="A993" s="120" t="s">
        <v>4474</v>
      </c>
      <c r="B993" s="120" t="s">
        <v>963</v>
      </c>
      <c r="C993" s="120">
        <v>81381</v>
      </c>
      <c r="D993" s="120" t="b">
        <v>0</v>
      </c>
      <c r="E993" s="120" t="b">
        <v>1</v>
      </c>
      <c r="F993" s="120" t="b">
        <v>1</v>
      </c>
      <c r="G993" s="120" t="b">
        <v>0</v>
      </c>
      <c r="H993" s="120" t="b">
        <v>0</v>
      </c>
      <c r="I993" s="120" t="b">
        <v>0</v>
      </c>
      <c r="J993" s="120" t="b">
        <v>0</v>
      </c>
      <c r="K993" s="120" t="b">
        <v>0</v>
      </c>
      <c r="L993" s="120" t="b">
        <v>0</v>
      </c>
      <c r="M993" s="120" t="b">
        <v>1</v>
      </c>
      <c r="N993" s="120" t="s">
        <v>4475</v>
      </c>
      <c r="O993" s="120" t="s">
        <v>4476</v>
      </c>
      <c r="P993" s="120" t="s">
        <v>4477</v>
      </c>
      <c r="Q993" s="120" t="s">
        <v>4478</v>
      </c>
      <c r="R993" s="120" t="s">
        <v>4479</v>
      </c>
      <c r="S993" s="120" t="s">
        <v>4480</v>
      </c>
      <c r="T993" s="120" t="s">
        <v>4481</v>
      </c>
      <c r="U993" s="120" t="s">
        <v>4482</v>
      </c>
      <c r="V993" s="120" t="s">
        <v>4483</v>
      </c>
      <c r="W993" s="120" t="s">
        <v>4484</v>
      </c>
      <c r="X993" s="120" t="s">
        <v>4485</v>
      </c>
      <c r="Y993" s="120" t="s">
        <v>4486</v>
      </c>
      <c r="Z993" s="120" t="s">
        <v>4487</v>
      </c>
      <c r="AA993" s="120" t="s">
        <v>4488</v>
      </c>
      <c r="AB993" s="120" t="s">
        <v>4489</v>
      </c>
    </row>
    <row r="994" spans="1:32" x14ac:dyDescent="0.4">
      <c r="A994" s="120" t="s">
        <v>4490</v>
      </c>
      <c r="B994" s="120" t="s">
        <v>872</v>
      </c>
      <c r="C994" s="120">
        <v>81463</v>
      </c>
      <c r="D994" s="120" t="b">
        <v>0</v>
      </c>
      <c r="E994" s="120" t="b">
        <v>0</v>
      </c>
      <c r="F994" s="120" t="b">
        <v>1</v>
      </c>
      <c r="G994" s="120" t="b">
        <v>0</v>
      </c>
      <c r="H994" s="120" t="b">
        <v>0</v>
      </c>
      <c r="I994" s="120" t="b">
        <v>0</v>
      </c>
      <c r="J994" s="120" t="b">
        <v>0</v>
      </c>
      <c r="K994" s="120" t="b">
        <v>0</v>
      </c>
      <c r="L994" s="120" t="b">
        <v>0</v>
      </c>
      <c r="M994" s="120" t="b">
        <v>0</v>
      </c>
      <c r="N994" s="120" t="s">
        <v>4491</v>
      </c>
      <c r="O994" s="120" t="s">
        <v>4492</v>
      </c>
      <c r="P994" s="120" t="s">
        <v>4493</v>
      </c>
      <c r="Q994" s="120" t="s">
        <v>4494</v>
      </c>
      <c r="R994" s="120" t="s">
        <v>4495</v>
      </c>
      <c r="S994" s="120" t="s">
        <v>4496</v>
      </c>
      <c r="T994" s="120" t="s">
        <v>4497</v>
      </c>
      <c r="U994" s="120" t="s">
        <v>4498</v>
      </c>
      <c r="V994" s="120" t="s">
        <v>4499</v>
      </c>
      <c r="W994" s="120" t="s">
        <v>4500</v>
      </c>
      <c r="X994" s="120" t="s">
        <v>4501</v>
      </c>
      <c r="Y994" s="120" t="s">
        <v>4502</v>
      </c>
      <c r="Z994" s="120" t="s">
        <v>4503</v>
      </c>
      <c r="AA994" s="120" t="s">
        <v>4504</v>
      </c>
      <c r="AB994" s="120" t="s">
        <v>4505</v>
      </c>
      <c r="AC994" s="120" t="s">
        <v>4506</v>
      </c>
      <c r="AD994" s="120" t="s">
        <v>4507</v>
      </c>
      <c r="AE994" s="120" t="s">
        <v>4508</v>
      </c>
      <c r="AF994" s="120" t="s">
        <v>4509</v>
      </c>
    </row>
    <row r="995" spans="1:32" x14ac:dyDescent="0.4">
      <c r="A995" s="120" t="s">
        <v>4510</v>
      </c>
      <c r="B995" s="120" t="s">
        <v>872</v>
      </c>
      <c r="C995" s="120">
        <v>81251</v>
      </c>
      <c r="D995" s="120" t="b">
        <v>0</v>
      </c>
      <c r="E995" s="120" t="b">
        <v>1</v>
      </c>
      <c r="F995" s="120" t="b">
        <v>0</v>
      </c>
      <c r="G995" s="120" t="b">
        <v>0</v>
      </c>
      <c r="H995" s="120" t="b">
        <v>0</v>
      </c>
      <c r="I995" s="120" t="b">
        <v>0</v>
      </c>
      <c r="J995" s="120" t="b">
        <v>0</v>
      </c>
      <c r="K995" s="120" t="b">
        <v>0</v>
      </c>
      <c r="L995" s="120" t="b">
        <v>0</v>
      </c>
      <c r="M995" s="120" t="b">
        <v>0</v>
      </c>
    </row>
    <row r="996" spans="1:32" x14ac:dyDescent="0.4">
      <c r="A996" s="120" t="s">
        <v>4511</v>
      </c>
      <c r="B996" s="120" t="s">
        <v>928</v>
      </c>
      <c r="C996" s="120">
        <v>81173</v>
      </c>
      <c r="D996" s="120" t="b">
        <v>1</v>
      </c>
      <c r="E996" s="120" t="b">
        <v>0</v>
      </c>
      <c r="F996" s="120" t="b">
        <v>1</v>
      </c>
      <c r="G996" s="120" t="b">
        <v>0</v>
      </c>
      <c r="H996" s="120" t="b">
        <v>1</v>
      </c>
      <c r="I996" s="120" t="b">
        <v>0</v>
      </c>
      <c r="J996" s="120" t="b">
        <v>0</v>
      </c>
      <c r="K996" s="120" t="b">
        <v>1</v>
      </c>
      <c r="L996" s="120" t="b">
        <v>0</v>
      </c>
      <c r="M996" s="120" t="b">
        <v>1</v>
      </c>
      <c r="N996" s="120" t="s">
        <v>4512</v>
      </c>
      <c r="O996" s="120" t="s">
        <v>4513</v>
      </c>
      <c r="P996" s="120" t="s">
        <v>4514</v>
      </c>
      <c r="Q996" s="120" t="s">
        <v>4515</v>
      </c>
      <c r="R996" s="120" t="s">
        <v>4516</v>
      </c>
      <c r="S996" s="120" t="s">
        <v>4517</v>
      </c>
      <c r="T996" s="120" t="s">
        <v>4518</v>
      </c>
      <c r="U996" s="120" t="s">
        <v>4519</v>
      </c>
      <c r="V996" s="120" t="s">
        <v>4520</v>
      </c>
      <c r="W996" s="120" t="s">
        <v>4521</v>
      </c>
      <c r="X996" s="120" t="s">
        <v>4522</v>
      </c>
      <c r="Y996" s="120" t="s">
        <v>4523</v>
      </c>
      <c r="Z996" s="120" t="s">
        <v>4524</v>
      </c>
      <c r="AA996" s="120" t="s">
        <v>4525</v>
      </c>
      <c r="AB996" s="120" t="s">
        <v>4526</v>
      </c>
      <c r="AC996" s="120" t="s">
        <v>4527</v>
      </c>
      <c r="AD996" s="120" t="s">
        <v>4528</v>
      </c>
      <c r="AE996" s="120" t="s">
        <v>4529</v>
      </c>
      <c r="AF996" s="120" t="s">
        <v>4530</v>
      </c>
    </row>
    <row r="997" spans="1:32" x14ac:dyDescent="0.4">
      <c r="A997" s="120" t="s">
        <v>4531</v>
      </c>
      <c r="B997" s="120" t="s">
        <v>935</v>
      </c>
      <c r="C997" s="120">
        <v>80872</v>
      </c>
      <c r="D997" s="120" t="b">
        <v>0</v>
      </c>
      <c r="E997" s="120" t="b">
        <v>1</v>
      </c>
      <c r="F997" s="120" t="b">
        <v>0</v>
      </c>
      <c r="G997" s="120" t="b">
        <v>1</v>
      </c>
      <c r="H997" s="120" t="b">
        <v>0</v>
      </c>
      <c r="I997" s="120" t="b">
        <v>0</v>
      </c>
      <c r="J997" s="120" t="b">
        <v>0</v>
      </c>
      <c r="K997" s="120" t="b">
        <v>0</v>
      </c>
      <c r="L997" s="120" t="b">
        <v>0</v>
      </c>
      <c r="M997" s="120" t="b">
        <v>1</v>
      </c>
      <c r="N997" s="120" t="s">
        <v>4532</v>
      </c>
      <c r="O997" s="120" t="s">
        <v>4533</v>
      </c>
      <c r="P997" s="120" t="s">
        <v>4534</v>
      </c>
    </row>
    <row r="998" spans="1:32" x14ac:dyDescent="0.4">
      <c r="A998" s="120" t="s">
        <v>3377</v>
      </c>
      <c r="B998" s="120" t="s">
        <v>928</v>
      </c>
      <c r="C998" s="120">
        <v>83568</v>
      </c>
      <c r="D998" s="120" t="b">
        <v>1</v>
      </c>
      <c r="E998" s="120" t="b">
        <v>1</v>
      </c>
      <c r="F998" s="120" t="b">
        <v>0</v>
      </c>
      <c r="G998" s="120" t="b">
        <v>0</v>
      </c>
      <c r="H998" s="120" t="b">
        <v>0</v>
      </c>
      <c r="I998" s="120" t="b">
        <v>0</v>
      </c>
      <c r="J998" s="120" t="b">
        <v>0</v>
      </c>
      <c r="K998" s="120" t="b">
        <v>0</v>
      </c>
      <c r="L998" s="120" t="b">
        <v>0</v>
      </c>
      <c r="M998" s="120" t="b">
        <v>0</v>
      </c>
    </row>
    <row r="999" spans="1:32" x14ac:dyDescent="0.4">
      <c r="A999" s="120" t="s">
        <v>4535</v>
      </c>
      <c r="B999" s="120" t="s">
        <v>872</v>
      </c>
      <c r="C999" s="120">
        <v>80847</v>
      </c>
      <c r="D999" s="120" t="b">
        <v>0</v>
      </c>
      <c r="E999" s="120" t="b">
        <v>1</v>
      </c>
      <c r="F999" s="120" t="b">
        <v>0</v>
      </c>
      <c r="G999" s="120" t="b">
        <v>1</v>
      </c>
      <c r="H999" s="120" t="b">
        <v>0</v>
      </c>
      <c r="I999" s="120" t="b">
        <v>0</v>
      </c>
      <c r="J999" s="120" t="b">
        <v>0</v>
      </c>
      <c r="K999" s="120" t="b">
        <v>0</v>
      </c>
      <c r="L999" s="120" t="b">
        <v>0</v>
      </c>
      <c r="M999" s="120" t="b">
        <v>1</v>
      </c>
      <c r="N999" s="120" t="s">
        <v>4536</v>
      </c>
      <c r="O999" s="120" t="s">
        <v>4537</v>
      </c>
      <c r="P999" s="120" t="s">
        <v>4538</v>
      </c>
    </row>
    <row r="1000" spans="1:32" x14ac:dyDescent="0.4">
      <c r="A1000" s="120" t="s">
        <v>816</v>
      </c>
      <c r="B1000" s="120" t="s">
        <v>935</v>
      </c>
      <c r="C1000" s="120">
        <v>80787</v>
      </c>
      <c r="D1000" s="120" t="b">
        <v>0</v>
      </c>
      <c r="E1000" s="120" t="b">
        <v>0</v>
      </c>
      <c r="F1000" s="120" t="b">
        <v>1</v>
      </c>
      <c r="G1000" s="120" t="b">
        <v>0</v>
      </c>
      <c r="H1000" s="120" t="b">
        <v>1</v>
      </c>
      <c r="I1000" s="120" t="b">
        <v>0</v>
      </c>
      <c r="J1000" s="120" t="b">
        <v>0</v>
      </c>
      <c r="K1000" s="120" t="b">
        <v>0</v>
      </c>
      <c r="L1000" s="120" t="b">
        <v>0</v>
      </c>
      <c r="M1000" s="120" t="b">
        <v>0</v>
      </c>
      <c r="N1000" s="120" t="s">
        <v>842</v>
      </c>
      <c r="O1000" s="120" t="s">
        <v>4539</v>
      </c>
      <c r="P1000" s="120" t="s">
        <v>4540</v>
      </c>
    </row>
    <row r="1001" spans="1:32" x14ac:dyDescent="0.4">
      <c r="A1001" s="120" t="s">
        <v>4541</v>
      </c>
      <c r="B1001" s="120" t="s">
        <v>1278</v>
      </c>
      <c r="C1001" s="120">
        <v>80813</v>
      </c>
      <c r="D1001" s="120" t="b">
        <v>1</v>
      </c>
      <c r="E1001" s="120" t="b">
        <v>0</v>
      </c>
      <c r="F1001" s="120" t="b">
        <v>1</v>
      </c>
      <c r="G1001" s="120" t="b">
        <v>0</v>
      </c>
      <c r="H1001" s="120" t="b">
        <v>0</v>
      </c>
      <c r="I1001" s="120" t="b">
        <v>0</v>
      </c>
      <c r="J1001" s="120" t="b">
        <v>0</v>
      </c>
      <c r="K1001" s="120" t="b">
        <v>0</v>
      </c>
      <c r="L1001" s="120" t="b">
        <v>0</v>
      </c>
      <c r="M1001" s="120" t="b">
        <v>0</v>
      </c>
    </row>
    <row r="1002" spans="1:32" x14ac:dyDescent="0.4">
      <c r="A1002" s="120" t="s">
        <v>4542</v>
      </c>
      <c r="B1002" s="120" t="s">
        <v>872</v>
      </c>
      <c r="C1002" s="120">
        <v>80864</v>
      </c>
      <c r="D1002" s="120" t="b">
        <v>1</v>
      </c>
      <c r="E1002" s="120" t="b">
        <v>1</v>
      </c>
      <c r="F1002" s="120" t="b">
        <v>0</v>
      </c>
      <c r="G1002" s="120" t="b">
        <v>0</v>
      </c>
      <c r="H1002" s="120" t="b">
        <v>0</v>
      </c>
      <c r="I1002" s="120" t="b">
        <v>0</v>
      </c>
      <c r="J1002" s="120" t="b">
        <v>0</v>
      </c>
      <c r="K1002" s="120" t="b">
        <v>0</v>
      </c>
      <c r="L1002" s="120" t="b">
        <v>0</v>
      </c>
      <c r="M1002" s="120" t="b">
        <v>0</v>
      </c>
    </row>
    <row r="1003" spans="1:32" x14ac:dyDescent="0.4">
      <c r="A1003" s="120" t="s">
        <v>4543</v>
      </c>
      <c r="B1003" s="120" t="s">
        <v>872</v>
      </c>
      <c r="C1003" s="120">
        <v>80737</v>
      </c>
      <c r="D1003" s="120" t="b">
        <v>0</v>
      </c>
      <c r="E1003" s="120" t="b">
        <v>0</v>
      </c>
      <c r="F1003" s="120" t="b">
        <v>0</v>
      </c>
      <c r="G1003" s="120" t="b">
        <v>0</v>
      </c>
      <c r="H1003" s="120" t="b">
        <v>0</v>
      </c>
      <c r="I1003" s="120" t="b">
        <v>0</v>
      </c>
      <c r="J1003" s="120" t="b">
        <v>0</v>
      </c>
      <c r="K1003" s="120" t="b">
        <v>0</v>
      </c>
      <c r="L1003" s="120" t="b">
        <v>0</v>
      </c>
      <c r="M1003" s="120" t="b">
        <v>0</v>
      </c>
    </row>
    <row r="1004" spans="1:32" x14ac:dyDescent="0.4">
      <c r="A1004" s="120" t="s">
        <v>4544</v>
      </c>
      <c r="B1004" s="120" t="s">
        <v>928</v>
      </c>
      <c r="C1004" s="120">
        <v>80516</v>
      </c>
      <c r="D1004" s="120" t="b">
        <v>0</v>
      </c>
      <c r="E1004" s="120" t="b">
        <v>0</v>
      </c>
      <c r="F1004" s="120" t="b">
        <v>0</v>
      </c>
      <c r="G1004" s="120" t="b">
        <v>0</v>
      </c>
      <c r="H1004" s="120" t="b">
        <v>0</v>
      </c>
      <c r="I1004" s="120" t="b">
        <v>0</v>
      </c>
      <c r="J1004" s="120" t="b">
        <v>0</v>
      </c>
      <c r="K1004" s="120" t="b">
        <v>0</v>
      </c>
      <c r="L1004" s="120" t="b">
        <v>0</v>
      </c>
      <c r="M1004" s="120" t="b">
        <v>1</v>
      </c>
    </row>
    <row r="1005" spans="1:32" x14ac:dyDescent="0.4">
      <c r="A1005" s="120" t="s">
        <v>4545</v>
      </c>
      <c r="B1005" s="120" t="s">
        <v>928</v>
      </c>
      <c r="C1005" s="120">
        <v>80120</v>
      </c>
      <c r="D1005" s="120" t="b">
        <v>1</v>
      </c>
      <c r="E1005" s="120" t="b">
        <v>0</v>
      </c>
      <c r="F1005" s="120" t="b">
        <v>0</v>
      </c>
      <c r="G1005" s="120" t="b">
        <v>0</v>
      </c>
      <c r="H1005" s="120" t="b">
        <v>0</v>
      </c>
      <c r="I1005" s="120" t="b">
        <v>0</v>
      </c>
      <c r="J1005" s="120" t="b">
        <v>0</v>
      </c>
      <c r="K1005" s="120" t="b">
        <v>0</v>
      </c>
      <c r="L1005" s="120" t="b">
        <v>0</v>
      </c>
      <c r="M1005" s="120" t="b">
        <v>1</v>
      </c>
    </row>
    <row r="1006" spans="1:32" x14ac:dyDescent="0.4">
      <c r="A1006" s="120" t="s">
        <v>4546</v>
      </c>
      <c r="B1006" s="120" t="s">
        <v>1278</v>
      </c>
      <c r="C1006" s="120">
        <v>80097</v>
      </c>
      <c r="D1006" s="120" t="b">
        <v>0</v>
      </c>
      <c r="E1006" s="120" t="b">
        <v>0</v>
      </c>
      <c r="F1006" s="120" t="b">
        <v>0</v>
      </c>
      <c r="G1006" s="120" t="b">
        <v>0</v>
      </c>
      <c r="H1006" s="120" t="b">
        <v>0</v>
      </c>
      <c r="I1006" s="120" t="b">
        <v>0</v>
      </c>
      <c r="J1006" s="120" t="b">
        <v>0</v>
      </c>
      <c r="K1006" s="120" t="b">
        <v>0</v>
      </c>
      <c r="L1006" s="120" t="b">
        <v>0</v>
      </c>
      <c r="M1006" s="120" t="b">
        <v>1</v>
      </c>
      <c r="N1006" s="120" t="s">
        <v>1251</v>
      </c>
      <c r="O1006" s="120" t="s">
        <v>4547</v>
      </c>
      <c r="P1006" s="120" t="s">
        <v>4548</v>
      </c>
      <c r="Q1006" s="120" t="s">
        <v>4549</v>
      </c>
      <c r="R1006" s="120" t="s">
        <v>4550</v>
      </c>
      <c r="S1006" s="120" t="s">
        <v>4551</v>
      </c>
      <c r="T1006" s="120" t="s">
        <v>4552</v>
      </c>
      <c r="U1006" s="120" t="s">
        <v>4553</v>
      </c>
      <c r="V1006" s="120" t="s">
        <v>4554</v>
      </c>
      <c r="W1006" s="120" t="s">
        <v>4555</v>
      </c>
      <c r="X1006" s="120" t="s">
        <v>4556</v>
      </c>
      <c r="Y1006" s="120" t="s">
        <v>4557</v>
      </c>
      <c r="Z1006" s="120" t="s">
        <v>4558</v>
      </c>
      <c r="AA1006" s="120" t="s">
        <v>3985</v>
      </c>
      <c r="AB1006" s="120" t="s">
        <v>3986</v>
      </c>
    </row>
    <row r="1007" spans="1:32" x14ac:dyDescent="0.4">
      <c r="A1007" s="120" t="s">
        <v>4051</v>
      </c>
      <c r="B1007" s="120" t="s">
        <v>872</v>
      </c>
      <c r="C1007" s="120">
        <v>79534</v>
      </c>
      <c r="D1007" s="120" t="b">
        <v>0</v>
      </c>
      <c r="E1007" s="120" t="b">
        <v>0</v>
      </c>
      <c r="F1007" s="120" t="b">
        <v>1</v>
      </c>
      <c r="G1007" s="120" t="b">
        <v>0</v>
      </c>
      <c r="H1007" s="120" t="b">
        <v>0</v>
      </c>
      <c r="I1007" s="120" t="b">
        <v>0</v>
      </c>
      <c r="J1007" s="120" t="b">
        <v>0</v>
      </c>
      <c r="K1007" s="120" t="b">
        <v>0</v>
      </c>
      <c r="L1007" s="120" t="b">
        <v>0</v>
      </c>
      <c r="M1007" s="120" t="b">
        <v>0</v>
      </c>
    </row>
    <row r="1008" spans="1:32" x14ac:dyDescent="0.4">
      <c r="A1008" s="120" t="s">
        <v>4559</v>
      </c>
      <c r="B1008" s="120" t="s">
        <v>900</v>
      </c>
      <c r="C1008" s="120">
        <v>80861</v>
      </c>
      <c r="D1008" s="120" t="b">
        <v>1</v>
      </c>
      <c r="E1008" s="120" t="b">
        <v>0</v>
      </c>
      <c r="F1008" s="120" t="b">
        <v>0</v>
      </c>
      <c r="G1008" s="120" t="b">
        <v>0</v>
      </c>
      <c r="H1008" s="120" t="b">
        <v>1</v>
      </c>
      <c r="I1008" s="120" t="b">
        <v>0</v>
      </c>
      <c r="J1008" s="120" t="b">
        <v>0</v>
      </c>
      <c r="K1008" s="120" t="b">
        <v>0</v>
      </c>
      <c r="L1008" s="120" t="b">
        <v>0</v>
      </c>
      <c r="M1008" s="120" t="b">
        <v>0</v>
      </c>
    </row>
    <row r="1009" spans="1:28" x14ac:dyDescent="0.4">
      <c r="A1009" s="120" t="s">
        <v>4560</v>
      </c>
      <c r="B1009" s="120" t="s">
        <v>2118</v>
      </c>
      <c r="C1009" s="120">
        <v>79175</v>
      </c>
      <c r="D1009" s="120" t="b">
        <v>0</v>
      </c>
      <c r="E1009" s="120" t="b">
        <v>1</v>
      </c>
      <c r="F1009" s="120" t="b">
        <v>0</v>
      </c>
      <c r="G1009" s="120" t="b">
        <v>1</v>
      </c>
      <c r="H1009" s="120" t="b">
        <v>0</v>
      </c>
      <c r="I1009" s="120" t="b">
        <v>0</v>
      </c>
      <c r="J1009" s="120" t="b">
        <v>0</v>
      </c>
      <c r="K1009" s="120" t="b">
        <v>0</v>
      </c>
      <c r="L1009" s="120" t="b">
        <v>0</v>
      </c>
      <c r="M1009" s="120" t="b">
        <v>1</v>
      </c>
    </row>
    <row r="1010" spans="1:28" x14ac:dyDescent="0.4">
      <c r="A1010" s="120" t="s">
        <v>287</v>
      </c>
      <c r="B1010" s="120" t="s">
        <v>843</v>
      </c>
      <c r="C1010" s="120">
        <v>78930</v>
      </c>
      <c r="D1010" s="120" t="b">
        <v>0</v>
      </c>
      <c r="E1010" s="120" t="b">
        <v>0</v>
      </c>
      <c r="F1010" s="120" t="b">
        <v>0</v>
      </c>
      <c r="G1010" s="120" t="b">
        <v>0</v>
      </c>
      <c r="H1010" s="120" t="b">
        <v>0</v>
      </c>
      <c r="I1010" s="120" t="b">
        <v>0</v>
      </c>
      <c r="J1010" s="120" t="b">
        <v>0</v>
      </c>
      <c r="K1010" s="120" t="b">
        <v>0</v>
      </c>
      <c r="L1010" s="120" t="b">
        <v>0</v>
      </c>
      <c r="M1010" s="120" t="b">
        <v>0</v>
      </c>
      <c r="N1010" s="120" t="s">
        <v>842</v>
      </c>
      <c r="O1010" s="120" t="s">
        <v>4561</v>
      </c>
      <c r="P1010" s="120" t="s">
        <v>4562</v>
      </c>
      <c r="Q1010" s="120" t="s">
        <v>286</v>
      </c>
      <c r="R1010" s="120" t="s">
        <v>3721</v>
      </c>
      <c r="S1010" s="120" t="s">
        <v>4563</v>
      </c>
      <c r="T1010" s="120" t="s">
        <v>4564</v>
      </c>
    </row>
    <row r="1011" spans="1:28" x14ac:dyDescent="0.4">
      <c r="A1011" s="120" t="s">
        <v>4565</v>
      </c>
      <c r="B1011" s="120" t="s">
        <v>900</v>
      </c>
      <c r="C1011" s="120">
        <v>78775</v>
      </c>
      <c r="D1011" s="120" t="b">
        <v>1</v>
      </c>
      <c r="E1011" s="120" t="b">
        <v>1</v>
      </c>
      <c r="F1011" s="120" t="b">
        <v>1</v>
      </c>
      <c r="G1011" s="120" t="b">
        <v>0</v>
      </c>
      <c r="H1011" s="120" t="b">
        <v>0</v>
      </c>
      <c r="I1011" s="120" t="b">
        <v>0</v>
      </c>
      <c r="J1011" s="120" t="b">
        <v>0</v>
      </c>
      <c r="K1011" s="120" t="b">
        <v>0</v>
      </c>
      <c r="L1011" s="120" t="b">
        <v>0</v>
      </c>
      <c r="M1011" s="120" t="b">
        <v>1</v>
      </c>
    </row>
    <row r="1012" spans="1:28" x14ac:dyDescent="0.4">
      <c r="A1012" s="120" t="s">
        <v>4566</v>
      </c>
      <c r="B1012" s="120" t="s">
        <v>900</v>
      </c>
      <c r="C1012" s="120">
        <v>79489</v>
      </c>
      <c r="D1012" s="120" t="b">
        <v>0</v>
      </c>
      <c r="E1012" s="120" t="b">
        <v>0</v>
      </c>
      <c r="F1012" s="120" t="b">
        <v>0</v>
      </c>
      <c r="G1012" s="120" t="b">
        <v>0</v>
      </c>
      <c r="H1012" s="120" t="b">
        <v>0</v>
      </c>
      <c r="I1012" s="120" t="b">
        <v>0</v>
      </c>
      <c r="J1012" s="120" t="b">
        <v>0</v>
      </c>
      <c r="K1012" s="120" t="b">
        <v>0</v>
      </c>
      <c r="L1012" s="120" t="b">
        <v>0</v>
      </c>
      <c r="M1012" s="120" t="b">
        <v>0</v>
      </c>
    </row>
    <row r="1013" spans="1:28" x14ac:dyDescent="0.4">
      <c r="A1013" s="120" t="s">
        <v>4567</v>
      </c>
      <c r="B1013" s="120" t="s">
        <v>963</v>
      </c>
      <c r="C1013" s="120">
        <v>78871</v>
      </c>
      <c r="D1013" s="120" t="b">
        <v>0</v>
      </c>
      <c r="E1013" s="120" t="b">
        <v>0</v>
      </c>
      <c r="F1013" s="120" t="b">
        <v>0</v>
      </c>
      <c r="G1013" s="120" t="b">
        <v>0</v>
      </c>
      <c r="H1013" s="120" t="b">
        <v>0</v>
      </c>
      <c r="I1013" s="120" t="b">
        <v>0</v>
      </c>
      <c r="J1013" s="120" t="b">
        <v>0</v>
      </c>
      <c r="K1013" s="120" t="b">
        <v>0</v>
      </c>
      <c r="L1013" s="120" t="b">
        <v>0</v>
      </c>
      <c r="M1013" s="120" t="b">
        <v>0</v>
      </c>
    </row>
    <row r="1014" spans="1:28" x14ac:dyDescent="0.4">
      <c r="A1014" s="120" t="s">
        <v>4568</v>
      </c>
      <c r="B1014" s="120" t="s">
        <v>1727</v>
      </c>
      <c r="C1014" s="120">
        <v>78589</v>
      </c>
      <c r="D1014" s="120" t="b">
        <v>1</v>
      </c>
      <c r="E1014" s="120" t="b">
        <v>0</v>
      </c>
      <c r="F1014" s="120" t="b">
        <v>0</v>
      </c>
      <c r="G1014" s="120" t="b">
        <v>0</v>
      </c>
      <c r="H1014" s="120" t="b">
        <v>1</v>
      </c>
      <c r="I1014" s="120" t="b">
        <v>0</v>
      </c>
      <c r="J1014" s="120" t="b">
        <v>0</v>
      </c>
      <c r="K1014" s="120" t="b">
        <v>0</v>
      </c>
      <c r="L1014" s="120" t="b">
        <v>0</v>
      </c>
      <c r="M1014" s="120" t="b">
        <v>0</v>
      </c>
    </row>
    <row r="1015" spans="1:28" x14ac:dyDescent="0.4">
      <c r="A1015" s="120" t="s">
        <v>4569</v>
      </c>
      <c r="B1015" s="120" t="s">
        <v>935</v>
      </c>
      <c r="C1015" s="120">
        <v>78594</v>
      </c>
      <c r="D1015" s="120" t="b">
        <v>1</v>
      </c>
      <c r="E1015" s="120" t="b">
        <v>0</v>
      </c>
      <c r="F1015" s="120" t="b">
        <v>1</v>
      </c>
      <c r="G1015" s="120" t="b">
        <v>0</v>
      </c>
      <c r="H1015" s="120" t="b">
        <v>0</v>
      </c>
      <c r="I1015" s="120" t="b">
        <v>0</v>
      </c>
      <c r="J1015" s="120" t="b">
        <v>0</v>
      </c>
      <c r="K1015" s="120" t="b">
        <v>0</v>
      </c>
      <c r="L1015" s="120" t="b">
        <v>0</v>
      </c>
      <c r="M1015" s="120" t="b">
        <v>0</v>
      </c>
    </row>
    <row r="1016" spans="1:28" x14ac:dyDescent="0.4">
      <c r="A1016" s="120" t="s">
        <v>4570</v>
      </c>
      <c r="B1016" s="120" t="s">
        <v>872</v>
      </c>
      <c r="C1016" s="120">
        <v>78311</v>
      </c>
      <c r="D1016" s="120" t="b">
        <v>1</v>
      </c>
      <c r="E1016" s="120" t="b">
        <v>1</v>
      </c>
      <c r="F1016" s="120" t="b">
        <v>0</v>
      </c>
      <c r="G1016" s="120" t="b">
        <v>0</v>
      </c>
      <c r="H1016" s="120" t="b">
        <v>0</v>
      </c>
      <c r="I1016" s="120" t="b">
        <v>0</v>
      </c>
      <c r="J1016" s="120" t="b">
        <v>0</v>
      </c>
      <c r="K1016" s="120" t="b">
        <v>0</v>
      </c>
      <c r="L1016" s="120" t="b">
        <v>0</v>
      </c>
      <c r="M1016" s="120" t="b">
        <v>1</v>
      </c>
    </row>
    <row r="1017" spans="1:28" x14ac:dyDescent="0.4">
      <c r="A1017" s="120" t="s">
        <v>4571</v>
      </c>
      <c r="B1017" s="120" t="s">
        <v>928</v>
      </c>
      <c r="C1017" s="120">
        <v>78278</v>
      </c>
      <c r="D1017" s="120" t="b">
        <v>1</v>
      </c>
      <c r="E1017" s="120" t="b">
        <v>0</v>
      </c>
      <c r="F1017" s="120" t="b">
        <v>0</v>
      </c>
      <c r="G1017" s="120" t="b">
        <v>0</v>
      </c>
      <c r="H1017" s="120" t="b">
        <v>0</v>
      </c>
      <c r="I1017" s="120" t="b">
        <v>0</v>
      </c>
      <c r="J1017" s="120" t="b">
        <v>1</v>
      </c>
      <c r="K1017" s="120" t="b">
        <v>0</v>
      </c>
      <c r="L1017" s="120" t="b">
        <v>0</v>
      </c>
      <c r="M1017" s="120" t="b">
        <v>1</v>
      </c>
      <c r="N1017" s="120" t="s">
        <v>842</v>
      </c>
      <c r="O1017" s="120" t="s">
        <v>4572</v>
      </c>
      <c r="P1017" s="120" t="s">
        <v>4573</v>
      </c>
      <c r="Q1017" s="120" t="s">
        <v>4574</v>
      </c>
      <c r="R1017" s="120" t="s">
        <v>4575</v>
      </c>
    </row>
    <row r="1018" spans="1:28" x14ac:dyDescent="0.4">
      <c r="A1018" s="120" t="s">
        <v>4576</v>
      </c>
      <c r="B1018" s="120" t="s">
        <v>852</v>
      </c>
      <c r="C1018" s="120">
        <v>78081</v>
      </c>
      <c r="D1018" s="120" t="b">
        <v>0</v>
      </c>
      <c r="E1018" s="120" t="b">
        <v>1</v>
      </c>
      <c r="F1018" s="120" t="b">
        <v>0</v>
      </c>
      <c r="G1018" s="120" t="b">
        <v>0</v>
      </c>
      <c r="H1018" s="120" t="b">
        <v>0</v>
      </c>
      <c r="I1018" s="120" t="b">
        <v>0</v>
      </c>
      <c r="J1018" s="120" t="b">
        <v>1</v>
      </c>
      <c r="K1018" s="120" t="b">
        <v>0</v>
      </c>
      <c r="L1018" s="120" t="b">
        <v>0</v>
      </c>
      <c r="M1018" s="120" t="b">
        <v>1</v>
      </c>
    </row>
    <row r="1019" spans="1:28" x14ac:dyDescent="0.4">
      <c r="A1019" s="120" t="s">
        <v>4577</v>
      </c>
      <c r="B1019" s="120" t="s">
        <v>1446</v>
      </c>
      <c r="C1019" s="120">
        <v>78105</v>
      </c>
      <c r="D1019" s="120" t="b">
        <v>0</v>
      </c>
      <c r="E1019" s="120" t="b">
        <v>0</v>
      </c>
      <c r="F1019" s="120" t="b">
        <v>0</v>
      </c>
      <c r="G1019" s="120" t="b">
        <v>0</v>
      </c>
      <c r="H1019" s="120" t="b">
        <v>0</v>
      </c>
      <c r="I1019" s="120" t="b">
        <v>0</v>
      </c>
      <c r="J1019" s="120" t="b">
        <v>0</v>
      </c>
      <c r="K1019" s="120" t="b">
        <v>0</v>
      </c>
      <c r="L1019" s="120" t="b">
        <v>0</v>
      </c>
      <c r="M1019" s="120" t="b">
        <v>1</v>
      </c>
    </row>
    <row r="1020" spans="1:28" x14ac:dyDescent="0.4">
      <c r="A1020" s="120" t="s">
        <v>4578</v>
      </c>
      <c r="B1020" s="120" t="s">
        <v>928</v>
      </c>
      <c r="C1020" s="120">
        <v>78009</v>
      </c>
      <c r="D1020" s="120" t="b">
        <v>1</v>
      </c>
      <c r="E1020" s="120" t="b">
        <v>1</v>
      </c>
      <c r="F1020" s="120" t="b">
        <v>1</v>
      </c>
      <c r="G1020" s="120" t="b">
        <v>0</v>
      </c>
      <c r="H1020" s="120" t="b">
        <v>0</v>
      </c>
      <c r="I1020" s="120" t="b">
        <v>0</v>
      </c>
      <c r="J1020" s="120" t="b">
        <v>0</v>
      </c>
      <c r="K1020" s="120" t="b">
        <v>0</v>
      </c>
      <c r="L1020" s="120" t="b">
        <v>0</v>
      </c>
      <c r="M1020" s="120" t="b">
        <v>1</v>
      </c>
      <c r="N1020" s="120" t="s">
        <v>874</v>
      </c>
      <c r="O1020" s="120" t="s">
        <v>4579</v>
      </c>
      <c r="P1020" s="120" t="s">
        <v>4580</v>
      </c>
      <c r="Q1020" s="120" t="s">
        <v>4581</v>
      </c>
      <c r="R1020" s="120" t="s">
        <v>4582</v>
      </c>
      <c r="S1020" s="120" t="s">
        <v>4583</v>
      </c>
      <c r="T1020" s="120" t="s">
        <v>4584</v>
      </c>
      <c r="U1020" s="120" t="s">
        <v>4585</v>
      </c>
      <c r="V1020" s="120" t="s">
        <v>4586</v>
      </c>
      <c r="W1020" s="120" t="s">
        <v>4587</v>
      </c>
      <c r="X1020" s="120" t="s">
        <v>4588</v>
      </c>
      <c r="Y1020" s="120" t="s">
        <v>4589</v>
      </c>
      <c r="Z1020" s="120" t="s">
        <v>4590</v>
      </c>
      <c r="AA1020" s="120" t="s">
        <v>4591</v>
      </c>
      <c r="AB1020" s="120" t="s">
        <v>4592</v>
      </c>
    </row>
    <row r="1021" spans="1:28" x14ac:dyDescent="0.4">
      <c r="A1021" s="120" t="s">
        <v>4593</v>
      </c>
      <c r="B1021" s="120" t="s">
        <v>1278</v>
      </c>
      <c r="C1021" s="120">
        <v>77844</v>
      </c>
      <c r="D1021" s="120" t="b">
        <v>1</v>
      </c>
      <c r="E1021" s="120" t="b">
        <v>1</v>
      </c>
      <c r="F1021" s="120" t="b">
        <v>0</v>
      </c>
      <c r="G1021" s="120" t="b">
        <v>0</v>
      </c>
      <c r="H1021" s="120" t="b">
        <v>1</v>
      </c>
      <c r="I1021" s="120" t="b">
        <v>0</v>
      </c>
      <c r="J1021" s="120" t="b">
        <v>0</v>
      </c>
      <c r="K1021" s="120" t="b">
        <v>0</v>
      </c>
      <c r="L1021" s="120" t="b">
        <v>0</v>
      </c>
      <c r="M1021" s="120" t="b">
        <v>0</v>
      </c>
      <c r="N1021" s="120" t="s">
        <v>842</v>
      </c>
      <c r="O1021" s="120" t="s">
        <v>4594</v>
      </c>
      <c r="P1021" s="120" t="s">
        <v>4595</v>
      </c>
    </row>
    <row r="1022" spans="1:28" x14ac:dyDescent="0.4">
      <c r="A1022" s="120" t="s">
        <v>483</v>
      </c>
      <c r="B1022" s="120" t="s">
        <v>963</v>
      </c>
      <c r="C1022" s="120">
        <v>77667</v>
      </c>
      <c r="D1022" s="120" t="b">
        <v>1</v>
      </c>
      <c r="E1022" s="120" t="b">
        <v>1</v>
      </c>
      <c r="F1022" s="120" t="b">
        <v>0</v>
      </c>
      <c r="G1022" s="120" t="b">
        <v>0</v>
      </c>
      <c r="H1022" s="120" t="b">
        <v>0</v>
      </c>
      <c r="I1022" s="120" t="b">
        <v>0</v>
      </c>
      <c r="J1022" s="120" t="b">
        <v>0</v>
      </c>
      <c r="K1022" s="120" t="b">
        <v>1</v>
      </c>
      <c r="L1022" s="120" t="b">
        <v>0</v>
      </c>
      <c r="M1022" s="120" t="b">
        <v>0</v>
      </c>
      <c r="N1022" s="120" t="s">
        <v>4596</v>
      </c>
      <c r="O1022" s="120" t="s">
        <v>453</v>
      </c>
      <c r="P1022" s="120" t="s">
        <v>1777</v>
      </c>
      <c r="Q1022" s="120" t="s">
        <v>270</v>
      </c>
      <c r="R1022" s="120" t="s">
        <v>3016</v>
      </c>
    </row>
    <row r="1023" spans="1:28" x14ac:dyDescent="0.4">
      <c r="A1023" s="120" t="s">
        <v>604</v>
      </c>
      <c r="B1023" s="120" t="s">
        <v>928</v>
      </c>
      <c r="C1023" s="120">
        <v>77440</v>
      </c>
      <c r="D1023" s="120" t="b">
        <v>0</v>
      </c>
      <c r="E1023" s="120" t="b">
        <v>0</v>
      </c>
      <c r="F1023" s="120" t="b">
        <v>0</v>
      </c>
      <c r="G1023" s="120" t="b">
        <v>0</v>
      </c>
      <c r="H1023" s="120" t="b">
        <v>0</v>
      </c>
      <c r="I1023" s="120" t="b">
        <v>0</v>
      </c>
      <c r="J1023" s="120" t="b">
        <v>0</v>
      </c>
      <c r="K1023" s="120" t="b">
        <v>1</v>
      </c>
      <c r="L1023" s="120" t="b">
        <v>0</v>
      </c>
      <c r="M1023" s="120" t="b">
        <v>0</v>
      </c>
      <c r="N1023" s="120" t="s">
        <v>842</v>
      </c>
      <c r="O1023" s="120" t="s">
        <v>553</v>
      </c>
      <c r="P1023" s="120" t="s">
        <v>3442</v>
      </c>
      <c r="Q1023" s="120" t="s">
        <v>569</v>
      </c>
      <c r="R1023" s="120" t="s">
        <v>3444</v>
      </c>
      <c r="S1023" s="120" t="s">
        <v>558</v>
      </c>
      <c r="T1023" s="120" t="s">
        <v>3445</v>
      </c>
      <c r="U1023" s="120" t="s">
        <v>552</v>
      </c>
      <c r="V1023" s="120" t="s">
        <v>3475</v>
      </c>
    </row>
    <row r="1024" spans="1:28" x14ac:dyDescent="0.4">
      <c r="A1024" s="120" t="s">
        <v>4597</v>
      </c>
      <c r="B1024" s="120" t="s">
        <v>1784</v>
      </c>
      <c r="C1024" s="120">
        <v>77250</v>
      </c>
      <c r="D1024" s="120" t="b">
        <v>0</v>
      </c>
      <c r="E1024" s="120" t="b">
        <v>0</v>
      </c>
      <c r="F1024" s="120" t="b">
        <v>0</v>
      </c>
      <c r="G1024" s="120" t="b">
        <v>0</v>
      </c>
      <c r="H1024" s="120" t="b">
        <v>0</v>
      </c>
      <c r="I1024" s="120" t="b">
        <v>0</v>
      </c>
      <c r="J1024" s="120" t="b">
        <v>0</v>
      </c>
      <c r="K1024" s="120" t="b">
        <v>0</v>
      </c>
      <c r="L1024" s="120" t="b">
        <v>0</v>
      </c>
      <c r="M1024" s="120" t="b">
        <v>0</v>
      </c>
    </row>
    <row r="1025" spans="1:26" x14ac:dyDescent="0.4">
      <c r="A1025" s="120" t="s">
        <v>4598</v>
      </c>
      <c r="B1025" s="120" t="s">
        <v>928</v>
      </c>
      <c r="C1025" s="120">
        <v>77079</v>
      </c>
      <c r="D1025" s="120" t="b">
        <v>1</v>
      </c>
      <c r="E1025" s="120" t="b">
        <v>0</v>
      </c>
      <c r="F1025" s="120" t="b">
        <v>1</v>
      </c>
      <c r="G1025" s="120" t="b">
        <v>0</v>
      </c>
      <c r="H1025" s="120" t="b">
        <v>0</v>
      </c>
      <c r="I1025" s="120" t="b">
        <v>0</v>
      </c>
      <c r="J1025" s="120" t="b">
        <v>0</v>
      </c>
      <c r="K1025" s="120" t="b">
        <v>0</v>
      </c>
      <c r="L1025" s="120" t="b">
        <v>0</v>
      </c>
      <c r="M1025" s="120" t="b">
        <v>0</v>
      </c>
      <c r="N1025" s="120" t="s">
        <v>4599</v>
      </c>
      <c r="O1025" s="120" t="s">
        <v>4600</v>
      </c>
      <c r="P1025" s="120" t="s">
        <v>4601</v>
      </c>
      <c r="Q1025" s="120" t="s">
        <v>2954</v>
      </c>
      <c r="R1025" s="120" t="s">
        <v>4602</v>
      </c>
      <c r="S1025" s="120" t="s">
        <v>1254</v>
      </c>
      <c r="T1025" s="120" t="s">
        <v>4603</v>
      </c>
      <c r="U1025" s="120" t="s">
        <v>4604</v>
      </c>
      <c r="V1025" s="120" t="s">
        <v>4605</v>
      </c>
    </row>
    <row r="1026" spans="1:26" x14ac:dyDescent="0.4">
      <c r="A1026" s="120" t="s">
        <v>4606</v>
      </c>
      <c r="B1026" s="120" t="s">
        <v>924</v>
      </c>
      <c r="C1026" s="120">
        <v>76899</v>
      </c>
      <c r="D1026" s="120" t="b">
        <v>1</v>
      </c>
      <c r="E1026" s="120" t="b">
        <v>0</v>
      </c>
      <c r="F1026" s="120" t="b">
        <v>0</v>
      </c>
      <c r="G1026" s="120" t="b">
        <v>0</v>
      </c>
      <c r="H1026" s="120" t="b">
        <v>0</v>
      </c>
      <c r="I1026" s="120" t="b">
        <v>0</v>
      </c>
      <c r="J1026" s="120" t="b">
        <v>1</v>
      </c>
      <c r="K1026" s="120" t="b">
        <v>0</v>
      </c>
      <c r="L1026" s="120" t="b">
        <v>0</v>
      </c>
      <c r="M1026" s="120" t="b">
        <v>0</v>
      </c>
    </row>
    <row r="1027" spans="1:26" x14ac:dyDescent="0.4">
      <c r="A1027" s="120" t="s">
        <v>4607</v>
      </c>
      <c r="B1027" s="120" t="s">
        <v>852</v>
      </c>
      <c r="C1027" s="120">
        <v>77395</v>
      </c>
      <c r="D1027" s="120" t="b">
        <v>0</v>
      </c>
      <c r="E1027" s="120" t="b">
        <v>0</v>
      </c>
      <c r="F1027" s="120" t="b">
        <v>1</v>
      </c>
      <c r="G1027" s="120" t="b">
        <v>0</v>
      </c>
      <c r="H1027" s="120" t="b">
        <v>0</v>
      </c>
      <c r="I1027" s="120" t="b">
        <v>0</v>
      </c>
      <c r="J1027" s="120" t="b">
        <v>0</v>
      </c>
      <c r="K1027" s="120" t="b">
        <v>0</v>
      </c>
      <c r="L1027" s="120" t="b">
        <v>0</v>
      </c>
      <c r="M1027" s="120" t="b">
        <v>0</v>
      </c>
    </row>
    <row r="1028" spans="1:26" x14ac:dyDescent="0.4">
      <c r="A1028" s="120" t="s">
        <v>4608</v>
      </c>
      <c r="B1028" s="120" t="s">
        <v>1334</v>
      </c>
      <c r="C1028" s="120">
        <v>76532</v>
      </c>
      <c r="D1028" s="120" t="b">
        <v>0</v>
      </c>
      <c r="E1028" s="120" t="b">
        <v>1</v>
      </c>
      <c r="F1028" s="120" t="b">
        <v>0</v>
      </c>
      <c r="G1028" s="120" t="b">
        <v>0</v>
      </c>
      <c r="H1028" s="120" t="b">
        <v>0</v>
      </c>
      <c r="I1028" s="120" t="b">
        <v>0</v>
      </c>
      <c r="J1028" s="120" t="b">
        <v>0</v>
      </c>
      <c r="K1028" s="120" t="b">
        <v>0</v>
      </c>
      <c r="L1028" s="120" t="b">
        <v>0</v>
      </c>
      <c r="M1028" s="120" t="b">
        <v>1</v>
      </c>
      <c r="N1028" s="120" t="s">
        <v>842</v>
      </c>
      <c r="O1028" s="120" t="s">
        <v>4609</v>
      </c>
      <c r="P1028" s="120" t="s">
        <v>4610</v>
      </c>
    </row>
    <row r="1029" spans="1:26" x14ac:dyDescent="0.4">
      <c r="A1029" s="120" t="s">
        <v>4611</v>
      </c>
      <c r="B1029" s="120" t="s">
        <v>900</v>
      </c>
      <c r="C1029" s="120">
        <v>76450</v>
      </c>
      <c r="D1029" s="120" t="b">
        <v>1</v>
      </c>
      <c r="E1029" s="120" t="b">
        <v>1</v>
      </c>
      <c r="F1029" s="120" t="b">
        <v>0</v>
      </c>
      <c r="G1029" s="120" t="b">
        <v>0</v>
      </c>
      <c r="H1029" s="120" t="b">
        <v>0</v>
      </c>
      <c r="I1029" s="120" t="b">
        <v>0</v>
      </c>
      <c r="J1029" s="120" t="b">
        <v>0</v>
      </c>
      <c r="K1029" s="120" t="b">
        <v>0</v>
      </c>
      <c r="L1029" s="120" t="b">
        <v>0</v>
      </c>
      <c r="M1029" s="120" t="b">
        <v>1</v>
      </c>
    </row>
    <row r="1030" spans="1:26" x14ac:dyDescent="0.4">
      <c r="A1030" s="120" t="s">
        <v>634</v>
      </c>
      <c r="B1030" s="120" t="s">
        <v>963</v>
      </c>
      <c r="C1030" s="120">
        <v>76413</v>
      </c>
      <c r="D1030" s="120" t="b">
        <v>1</v>
      </c>
      <c r="E1030" s="120" t="b">
        <v>0</v>
      </c>
      <c r="F1030" s="120" t="b">
        <v>0</v>
      </c>
      <c r="G1030" s="120" t="b">
        <v>0</v>
      </c>
      <c r="H1030" s="120" t="b">
        <v>1</v>
      </c>
      <c r="I1030" s="120" t="b">
        <v>0</v>
      </c>
      <c r="J1030" s="120" t="b">
        <v>0</v>
      </c>
      <c r="K1030" s="120" t="b">
        <v>0</v>
      </c>
      <c r="L1030" s="120" t="b">
        <v>0</v>
      </c>
      <c r="M1030" s="120" t="b">
        <v>0</v>
      </c>
      <c r="N1030" s="120" t="s">
        <v>4612</v>
      </c>
      <c r="O1030" s="120" t="s">
        <v>4613</v>
      </c>
      <c r="P1030" s="120" t="s">
        <v>4614</v>
      </c>
      <c r="Q1030" s="120" t="s">
        <v>4615</v>
      </c>
      <c r="R1030" s="120" t="s">
        <v>4616</v>
      </c>
      <c r="S1030" s="120" t="s">
        <v>4617</v>
      </c>
      <c r="T1030" s="120" t="s">
        <v>4618</v>
      </c>
      <c r="U1030" s="120" t="s">
        <v>756</v>
      </c>
      <c r="V1030" s="120" t="s">
        <v>4619</v>
      </c>
      <c r="W1030" s="120" t="s">
        <v>633</v>
      </c>
      <c r="X1030" s="120" t="s">
        <v>4620</v>
      </c>
      <c r="Y1030" s="120" t="s">
        <v>4621</v>
      </c>
      <c r="Z1030" s="120" t="s">
        <v>4622</v>
      </c>
    </row>
    <row r="1031" spans="1:26" x14ac:dyDescent="0.4">
      <c r="A1031" s="120" t="s">
        <v>4623</v>
      </c>
      <c r="B1031" s="120" t="s">
        <v>2118</v>
      </c>
      <c r="C1031" s="120">
        <v>76396</v>
      </c>
      <c r="D1031" s="120" t="b">
        <v>0</v>
      </c>
      <c r="E1031" s="120" t="b">
        <v>0</v>
      </c>
      <c r="F1031" s="120" t="b">
        <v>0</v>
      </c>
      <c r="G1031" s="120" t="b">
        <v>0</v>
      </c>
      <c r="H1031" s="120" t="b">
        <v>0</v>
      </c>
      <c r="I1031" s="120" t="b">
        <v>0</v>
      </c>
      <c r="J1031" s="120" t="b">
        <v>0</v>
      </c>
      <c r="K1031" s="120" t="b">
        <v>0</v>
      </c>
      <c r="L1031" s="120" t="b">
        <v>0</v>
      </c>
      <c r="M1031" s="120" t="b">
        <v>0</v>
      </c>
    </row>
    <row r="1032" spans="1:26" x14ac:dyDescent="0.4">
      <c r="A1032" s="120" t="s">
        <v>4624</v>
      </c>
      <c r="B1032" s="120" t="s">
        <v>1727</v>
      </c>
      <c r="C1032" s="120">
        <v>76263</v>
      </c>
      <c r="D1032" s="120" t="b">
        <v>1</v>
      </c>
      <c r="E1032" s="120" t="b">
        <v>1</v>
      </c>
      <c r="F1032" s="120" t="b">
        <v>1</v>
      </c>
      <c r="G1032" s="120" t="b">
        <v>0</v>
      </c>
      <c r="H1032" s="120" t="b">
        <v>0</v>
      </c>
      <c r="I1032" s="120" t="b">
        <v>0</v>
      </c>
      <c r="J1032" s="120" t="b">
        <v>0</v>
      </c>
      <c r="K1032" s="120" t="b">
        <v>0</v>
      </c>
      <c r="L1032" s="120" t="b">
        <v>0</v>
      </c>
      <c r="M1032" s="120" t="b">
        <v>1</v>
      </c>
      <c r="N1032" s="120" t="s">
        <v>4625</v>
      </c>
      <c r="O1032" s="120" t="s">
        <v>4626</v>
      </c>
      <c r="P1032" s="120" t="s">
        <v>4627</v>
      </c>
    </row>
    <row r="1033" spans="1:26" x14ac:dyDescent="0.4">
      <c r="A1033" s="120" t="s">
        <v>4628</v>
      </c>
      <c r="B1033" s="120" t="s">
        <v>852</v>
      </c>
      <c r="C1033" s="120">
        <v>76836</v>
      </c>
      <c r="D1033" s="120" t="b">
        <v>0</v>
      </c>
      <c r="E1033" s="120" t="b">
        <v>0</v>
      </c>
      <c r="F1033" s="120" t="b">
        <v>0</v>
      </c>
      <c r="G1033" s="120" t="b">
        <v>0</v>
      </c>
      <c r="H1033" s="120" t="b">
        <v>0</v>
      </c>
      <c r="I1033" s="120" t="b">
        <v>0</v>
      </c>
      <c r="J1033" s="120" t="b">
        <v>0</v>
      </c>
      <c r="K1033" s="120" t="b">
        <v>0</v>
      </c>
      <c r="L1033" s="120" t="b">
        <v>0</v>
      </c>
      <c r="M1033" s="120" t="b">
        <v>0</v>
      </c>
    </row>
    <row r="1034" spans="1:26" x14ac:dyDescent="0.4">
      <c r="A1034" s="120" t="s">
        <v>4629</v>
      </c>
      <c r="B1034" s="120" t="s">
        <v>963</v>
      </c>
      <c r="C1034" s="120">
        <v>76163</v>
      </c>
      <c r="D1034" s="120" t="b">
        <v>1</v>
      </c>
      <c r="E1034" s="120" t="b">
        <v>0</v>
      </c>
      <c r="F1034" s="120" t="b">
        <v>0</v>
      </c>
      <c r="G1034" s="120" t="b">
        <v>0</v>
      </c>
      <c r="H1034" s="120" t="b">
        <v>0</v>
      </c>
      <c r="I1034" s="120" t="b">
        <v>0</v>
      </c>
      <c r="J1034" s="120" t="b">
        <v>0</v>
      </c>
      <c r="K1034" s="120" t="b">
        <v>0</v>
      </c>
      <c r="L1034" s="120" t="b">
        <v>0</v>
      </c>
      <c r="M1034" s="120" t="b">
        <v>1</v>
      </c>
    </row>
    <row r="1035" spans="1:26" x14ac:dyDescent="0.4">
      <c r="A1035" s="120" t="s">
        <v>4630</v>
      </c>
      <c r="B1035" s="120" t="s">
        <v>935</v>
      </c>
      <c r="C1035" s="120">
        <v>76231</v>
      </c>
      <c r="D1035" s="120" t="b">
        <v>0</v>
      </c>
      <c r="E1035" s="120" t="b">
        <v>0</v>
      </c>
      <c r="F1035" s="120" t="b">
        <v>0</v>
      </c>
      <c r="G1035" s="120" t="b">
        <v>0</v>
      </c>
      <c r="H1035" s="120" t="b">
        <v>0</v>
      </c>
      <c r="I1035" s="120" t="b">
        <v>0</v>
      </c>
      <c r="J1035" s="120" t="b">
        <v>0</v>
      </c>
      <c r="K1035" s="120" t="b">
        <v>0</v>
      </c>
      <c r="L1035" s="120" t="b">
        <v>0</v>
      </c>
      <c r="M1035" s="120" t="b">
        <v>0</v>
      </c>
    </row>
    <row r="1036" spans="1:26" x14ac:dyDescent="0.4">
      <c r="A1036" s="120" t="s">
        <v>4631</v>
      </c>
      <c r="B1036" s="120" t="s">
        <v>928</v>
      </c>
      <c r="C1036" s="120">
        <v>75786</v>
      </c>
      <c r="D1036" s="120" t="b">
        <v>1</v>
      </c>
      <c r="E1036" s="120" t="b">
        <v>0</v>
      </c>
      <c r="F1036" s="120" t="b">
        <v>0</v>
      </c>
      <c r="G1036" s="120" t="b">
        <v>0</v>
      </c>
      <c r="H1036" s="120" t="b">
        <v>0</v>
      </c>
      <c r="I1036" s="120" t="b">
        <v>0</v>
      </c>
      <c r="J1036" s="120" t="b">
        <v>0</v>
      </c>
      <c r="K1036" s="120" t="b">
        <v>0</v>
      </c>
      <c r="L1036" s="120" t="b">
        <v>0</v>
      </c>
      <c r="M1036" s="120" t="b">
        <v>1</v>
      </c>
      <c r="N1036" s="120" t="s">
        <v>4632</v>
      </c>
      <c r="O1036" s="120" t="s">
        <v>4633</v>
      </c>
      <c r="P1036" s="120" t="s">
        <v>4634</v>
      </c>
    </row>
    <row r="1037" spans="1:26" x14ac:dyDescent="0.4">
      <c r="A1037" s="120" t="s">
        <v>450</v>
      </c>
      <c r="B1037" s="120" t="s">
        <v>928</v>
      </c>
      <c r="C1037" s="120">
        <v>75959</v>
      </c>
      <c r="D1037" s="120" t="b">
        <v>1</v>
      </c>
      <c r="E1037" s="120" t="b">
        <v>1</v>
      </c>
      <c r="F1037" s="120" t="b">
        <v>0</v>
      </c>
      <c r="G1037" s="120" t="b">
        <v>0</v>
      </c>
      <c r="H1037" s="120" t="b">
        <v>0</v>
      </c>
      <c r="I1037" s="120" t="b">
        <v>0</v>
      </c>
      <c r="J1037" s="120" t="b">
        <v>0</v>
      </c>
      <c r="K1037" s="120" t="b">
        <v>0</v>
      </c>
      <c r="L1037" s="120" t="b">
        <v>0</v>
      </c>
      <c r="M1037" s="120" t="b">
        <v>1</v>
      </c>
    </row>
    <row r="1038" spans="1:26" x14ac:dyDescent="0.4">
      <c r="A1038" s="120" t="s">
        <v>4635</v>
      </c>
      <c r="B1038" s="120" t="s">
        <v>852</v>
      </c>
      <c r="C1038" s="120">
        <v>75528</v>
      </c>
      <c r="D1038" s="120" t="b">
        <v>1</v>
      </c>
      <c r="E1038" s="120" t="b">
        <v>1</v>
      </c>
      <c r="F1038" s="120" t="b">
        <v>1</v>
      </c>
      <c r="G1038" s="120" t="b">
        <v>0</v>
      </c>
      <c r="H1038" s="120" t="b">
        <v>0</v>
      </c>
      <c r="I1038" s="120" t="b">
        <v>0</v>
      </c>
      <c r="J1038" s="120" t="b">
        <v>0</v>
      </c>
      <c r="K1038" s="120" t="b">
        <v>0</v>
      </c>
      <c r="L1038" s="120" t="b">
        <v>0</v>
      </c>
      <c r="M1038" s="120" t="b">
        <v>0</v>
      </c>
    </row>
    <row r="1039" spans="1:26" x14ac:dyDescent="0.4">
      <c r="A1039" s="120" t="s">
        <v>4636</v>
      </c>
      <c r="B1039" s="120" t="s">
        <v>963</v>
      </c>
      <c r="C1039" s="120">
        <v>75442</v>
      </c>
      <c r="D1039" s="120" t="b">
        <v>1</v>
      </c>
      <c r="E1039" s="120" t="b">
        <v>0</v>
      </c>
      <c r="F1039" s="120" t="b">
        <v>0</v>
      </c>
      <c r="G1039" s="120" t="b">
        <v>0</v>
      </c>
      <c r="H1039" s="120" t="b">
        <v>1</v>
      </c>
      <c r="I1039" s="120" t="b">
        <v>0</v>
      </c>
      <c r="J1039" s="120" t="b">
        <v>0</v>
      </c>
      <c r="K1039" s="120" t="b">
        <v>0</v>
      </c>
      <c r="L1039" s="120" t="b">
        <v>0</v>
      </c>
      <c r="M1039" s="120" t="b">
        <v>0</v>
      </c>
    </row>
    <row r="1040" spans="1:26" x14ac:dyDescent="0.4">
      <c r="A1040" s="120" t="s">
        <v>4637</v>
      </c>
      <c r="B1040" s="120" t="s">
        <v>928</v>
      </c>
      <c r="C1040" s="120">
        <v>75815</v>
      </c>
      <c r="D1040" s="120" t="b">
        <v>1</v>
      </c>
      <c r="E1040" s="120" t="b">
        <v>1</v>
      </c>
      <c r="F1040" s="120" t="b">
        <v>1</v>
      </c>
      <c r="G1040" s="120" t="b">
        <v>0</v>
      </c>
      <c r="H1040" s="120" t="b">
        <v>0</v>
      </c>
      <c r="I1040" s="120" t="b">
        <v>0</v>
      </c>
      <c r="J1040" s="120" t="b">
        <v>0</v>
      </c>
      <c r="K1040" s="120" t="b">
        <v>0</v>
      </c>
      <c r="L1040" s="120" t="b">
        <v>0</v>
      </c>
      <c r="M1040" s="120" t="b">
        <v>0</v>
      </c>
    </row>
    <row r="1041" spans="1:30" x14ac:dyDescent="0.4">
      <c r="A1041" s="120" t="s">
        <v>4638</v>
      </c>
      <c r="B1041" s="120" t="s">
        <v>852</v>
      </c>
      <c r="C1041" s="120">
        <v>75299</v>
      </c>
      <c r="D1041" s="120" t="b">
        <v>1</v>
      </c>
      <c r="E1041" s="120" t="b">
        <v>0</v>
      </c>
      <c r="F1041" s="120" t="b">
        <v>0</v>
      </c>
      <c r="G1041" s="120" t="b">
        <v>0</v>
      </c>
      <c r="H1041" s="120" t="b">
        <v>0</v>
      </c>
      <c r="I1041" s="120" t="b">
        <v>0</v>
      </c>
      <c r="J1041" s="120" t="b">
        <v>1</v>
      </c>
      <c r="K1041" s="120" t="b">
        <v>0</v>
      </c>
      <c r="L1041" s="120" t="b">
        <v>0</v>
      </c>
      <c r="M1041" s="120" t="b">
        <v>0</v>
      </c>
    </row>
    <row r="1042" spans="1:30" x14ac:dyDescent="0.4">
      <c r="A1042" s="120" t="s">
        <v>805</v>
      </c>
      <c r="B1042" s="120" t="s">
        <v>935</v>
      </c>
      <c r="C1042" s="120">
        <v>75455</v>
      </c>
      <c r="D1042" s="120" t="b">
        <v>0</v>
      </c>
      <c r="E1042" s="120" t="b">
        <v>0</v>
      </c>
      <c r="F1042" s="120" t="b">
        <v>0</v>
      </c>
      <c r="G1042" s="120" t="b">
        <v>0</v>
      </c>
      <c r="H1042" s="120" t="b">
        <v>0</v>
      </c>
      <c r="I1042" s="120" t="b">
        <v>0</v>
      </c>
      <c r="J1042" s="120" t="b">
        <v>0</v>
      </c>
      <c r="K1042" s="120" t="b">
        <v>0</v>
      </c>
      <c r="L1042" s="120" t="b">
        <v>0</v>
      </c>
      <c r="M1042" s="120" t="b">
        <v>0</v>
      </c>
      <c r="N1042" s="120" t="s">
        <v>4639</v>
      </c>
      <c r="O1042" s="120" t="s">
        <v>4640</v>
      </c>
      <c r="P1042" s="120" t="s">
        <v>4641</v>
      </c>
      <c r="Q1042" s="120" t="s">
        <v>4642</v>
      </c>
      <c r="R1042" s="120" t="s">
        <v>4643</v>
      </c>
      <c r="S1042" s="120" t="s">
        <v>3587</v>
      </c>
      <c r="T1042" s="120" t="s">
        <v>3588</v>
      </c>
      <c r="U1042" s="120" t="s">
        <v>610</v>
      </c>
      <c r="V1042" s="120" t="s">
        <v>3238</v>
      </c>
      <c r="W1042" s="120" t="s">
        <v>4644</v>
      </c>
      <c r="X1042" s="120" t="s">
        <v>4645</v>
      </c>
      <c r="Y1042" s="120" t="s">
        <v>560</v>
      </c>
      <c r="Z1042" s="120" t="s">
        <v>4646</v>
      </c>
      <c r="AA1042" s="120" t="s">
        <v>611</v>
      </c>
      <c r="AB1042" s="120" t="s">
        <v>3237</v>
      </c>
      <c r="AC1042" s="120" t="s">
        <v>3585</v>
      </c>
      <c r="AD1042" s="120" t="s">
        <v>3586</v>
      </c>
    </row>
    <row r="1043" spans="1:30" x14ac:dyDescent="0.4">
      <c r="A1043" s="120" t="s">
        <v>4647</v>
      </c>
      <c r="B1043" s="120" t="s">
        <v>852</v>
      </c>
      <c r="C1043" s="120">
        <v>75376</v>
      </c>
      <c r="D1043" s="120" t="b">
        <v>1</v>
      </c>
      <c r="E1043" s="120" t="b">
        <v>0</v>
      </c>
      <c r="F1043" s="120" t="b">
        <v>0</v>
      </c>
      <c r="G1043" s="120" t="b">
        <v>0</v>
      </c>
      <c r="H1043" s="120" t="b">
        <v>0</v>
      </c>
      <c r="I1043" s="120" t="b">
        <v>0</v>
      </c>
      <c r="J1043" s="120" t="b">
        <v>1</v>
      </c>
      <c r="K1043" s="120" t="b">
        <v>0</v>
      </c>
      <c r="L1043" s="120" t="b">
        <v>0</v>
      </c>
      <c r="M1043" s="120" t="b">
        <v>0</v>
      </c>
      <c r="N1043" s="120" t="s">
        <v>4648</v>
      </c>
      <c r="O1043" s="120" t="s">
        <v>4649</v>
      </c>
      <c r="P1043" s="120" t="s">
        <v>4650</v>
      </c>
    </row>
    <row r="1044" spans="1:30" x14ac:dyDescent="0.4">
      <c r="A1044" s="120" t="s">
        <v>4651</v>
      </c>
      <c r="B1044" s="120" t="s">
        <v>935</v>
      </c>
      <c r="C1044" s="120">
        <v>74557</v>
      </c>
      <c r="D1044" s="120" t="b">
        <v>0</v>
      </c>
      <c r="E1044" s="120" t="b">
        <v>0</v>
      </c>
      <c r="F1044" s="120" t="b">
        <v>0</v>
      </c>
      <c r="G1044" s="120" t="b">
        <v>0</v>
      </c>
      <c r="H1044" s="120" t="b">
        <v>0</v>
      </c>
      <c r="I1044" s="120" t="b">
        <v>0</v>
      </c>
      <c r="J1044" s="120" t="b">
        <v>0</v>
      </c>
      <c r="K1044" s="120" t="b">
        <v>0</v>
      </c>
      <c r="L1044" s="120" t="b">
        <v>0</v>
      </c>
      <c r="M1044" s="120" t="b">
        <v>0</v>
      </c>
    </row>
    <row r="1045" spans="1:30" x14ac:dyDescent="0.4">
      <c r="A1045" s="120" t="s">
        <v>4652</v>
      </c>
      <c r="B1045" s="120" t="s">
        <v>963</v>
      </c>
      <c r="C1045" s="120">
        <v>74510</v>
      </c>
      <c r="D1045" s="120" t="b">
        <v>0</v>
      </c>
      <c r="E1045" s="120" t="b">
        <v>1</v>
      </c>
      <c r="F1045" s="120" t="b">
        <v>0</v>
      </c>
      <c r="G1045" s="120" t="b">
        <v>1</v>
      </c>
      <c r="H1045" s="120" t="b">
        <v>0</v>
      </c>
      <c r="I1045" s="120" t="b">
        <v>0</v>
      </c>
      <c r="J1045" s="120" t="b">
        <v>0</v>
      </c>
      <c r="K1045" s="120" t="b">
        <v>0</v>
      </c>
      <c r="L1045" s="120" t="b">
        <v>0</v>
      </c>
      <c r="M1045" s="120" t="b">
        <v>1</v>
      </c>
      <c r="N1045" s="120" t="s">
        <v>842</v>
      </c>
      <c r="O1045" s="120" t="s">
        <v>4653</v>
      </c>
      <c r="P1045" s="120" t="s">
        <v>4654</v>
      </c>
      <c r="Q1045" s="120" t="s">
        <v>4655</v>
      </c>
      <c r="R1045" s="120" t="s">
        <v>4656</v>
      </c>
      <c r="S1045" s="120" t="s">
        <v>4657</v>
      </c>
      <c r="T1045" s="120" t="s">
        <v>4658</v>
      </c>
      <c r="U1045" s="120" t="s">
        <v>4659</v>
      </c>
      <c r="V1045" s="120" t="s">
        <v>4660</v>
      </c>
      <c r="W1045" s="120" t="s">
        <v>4661</v>
      </c>
      <c r="X1045" s="120" t="s">
        <v>4662</v>
      </c>
      <c r="Y1045" s="120" t="s">
        <v>4663</v>
      </c>
      <c r="Z1045" s="120" t="s">
        <v>4664</v>
      </c>
      <c r="AA1045" s="120" t="s">
        <v>4665</v>
      </c>
      <c r="AB1045" s="120" t="s">
        <v>4666</v>
      </c>
      <c r="AC1045" s="120" t="s">
        <v>4667</v>
      </c>
      <c r="AD1045" s="120" t="s">
        <v>4668</v>
      </c>
    </row>
    <row r="1046" spans="1:30" x14ac:dyDescent="0.4">
      <c r="A1046" s="120" t="s">
        <v>4669</v>
      </c>
      <c r="B1046" s="120" t="s">
        <v>928</v>
      </c>
      <c r="C1046" s="120">
        <v>74511</v>
      </c>
      <c r="D1046" s="120" t="b">
        <v>1</v>
      </c>
      <c r="E1046" s="120" t="b">
        <v>1</v>
      </c>
      <c r="F1046" s="120" t="b">
        <v>0</v>
      </c>
      <c r="G1046" s="120" t="b">
        <v>0</v>
      </c>
      <c r="H1046" s="120" t="b">
        <v>0</v>
      </c>
      <c r="I1046" s="120" t="b">
        <v>0</v>
      </c>
      <c r="J1046" s="120" t="b">
        <v>0</v>
      </c>
      <c r="K1046" s="120" t="b">
        <v>0</v>
      </c>
      <c r="L1046" s="120" t="b">
        <v>0</v>
      </c>
      <c r="M1046" s="120" t="b">
        <v>1</v>
      </c>
      <c r="N1046" s="120" t="s">
        <v>842</v>
      </c>
      <c r="O1046" s="120" t="s">
        <v>363</v>
      </c>
      <c r="P1046" s="120" t="s">
        <v>1924</v>
      </c>
    </row>
    <row r="1047" spans="1:30" x14ac:dyDescent="0.4">
      <c r="A1047" s="120" t="s">
        <v>4670</v>
      </c>
      <c r="B1047" s="120" t="s">
        <v>852</v>
      </c>
      <c r="C1047" s="120">
        <v>74411</v>
      </c>
      <c r="D1047" s="120" t="b">
        <v>1</v>
      </c>
      <c r="E1047" s="120" t="b">
        <v>1</v>
      </c>
      <c r="F1047" s="120" t="b">
        <v>0</v>
      </c>
      <c r="G1047" s="120" t="b">
        <v>0</v>
      </c>
      <c r="H1047" s="120" t="b">
        <v>0</v>
      </c>
      <c r="I1047" s="120" t="b">
        <v>0</v>
      </c>
      <c r="J1047" s="120" t="b">
        <v>1</v>
      </c>
      <c r="K1047" s="120" t="b">
        <v>0</v>
      </c>
      <c r="L1047" s="120" t="b">
        <v>0</v>
      </c>
      <c r="M1047" s="120" t="b">
        <v>0</v>
      </c>
    </row>
    <row r="1048" spans="1:30" x14ac:dyDescent="0.4">
      <c r="A1048" s="120" t="s">
        <v>4671</v>
      </c>
      <c r="B1048" s="120" t="s">
        <v>928</v>
      </c>
      <c r="C1048" s="120">
        <v>74271</v>
      </c>
      <c r="D1048" s="120" t="b">
        <v>0</v>
      </c>
      <c r="E1048" s="120" t="b">
        <v>0</v>
      </c>
      <c r="F1048" s="120" t="b">
        <v>0</v>
      </c>
      <c r="G1048" s="120" t="b">
        <v>0</v>
      </c>
      <c r="H1048" s="120" t="b">
        <v>0</v>
      </c>
      <c r="I1048" s="120" t="b">
        <v>0</v>
      </c>
      <c r="J1048" s="120" t="b">
        <v>0</v>
      </c>
      <c r="K1048" s="120" t="b">
        <v>0</v>
      </c>
      <c r="L1048" s="120" t="b">
        <v>0</v>
      </c>
      <c r="M1048" s="120" t="b">
        <v>1</v>
      </c>
    </row>
    <row r="1049" spans="1:30" x14ac:dyDescent="0.4">
      <c r="A1049" s="120" t="s">
        <v>4672</v>
      </c>
      <c r="B1049" s="120" t="s">
        <v>1278</v>
      </c>
      <c r="C1049" s="120">
        <v>74090</v>
      </c>
      <c r="D1049" s="120" t="b">
        <v>1</v>
      </c>
      <c r="E1049" s="120" t="b">
        <v>0</v>
      </c>
      <c r="F1049" s="120" t="b">
        <v>0</v>
      </c>
      <c r="G1049" s="120" t="b">
        <v>0</v>
      </c>
      <c r="H1049" s="120" t="b">
        <v>1</v>
      </c>
      <c r="I1049" s="120" t="b">
        <v>0</v>
      </c>
      <c r="J1049" s="120" t="b">
        <v>0</v>
      </c>
      <c r="K1049" s="120" t="b">
        <v>0</v>
      </c>
      <c r="L1049" s="120" t="b">
        <v>0</v>
      </c>
      <c r="M1049" s="120" t="b">
        <v>0</v>
      </c>
      <c r="N1049" s="120" t="s">
        <v>4673</v>
      </c>
      <c r="O1049" s="120" t="s">
        <v>4674</v>
      </c>
      <c r="P1049" s="120" t="s">
        <v>4675</v>
      </c>
    </row>
    <row r="1050" spans="1:30" x14ac:dyDescent="0.4">
      <c r="A1050" s="120" t="s">
        <v>4676</v>
      </c>
      <c r="B1050" s="120" t="s">
        <v>963</v>
      </c>
      <c r="C1050" s="120">
        <v>73839</v>
      </c>
      <c r="D1050" s="120" t="b">
        <v>1</v>
      </c>
      <c r="E1050" s="120" t="b">
        <v>1</v>
      </c>
      <c r="F1050" s="120" t="b">
        <v>1</v>
      </c>
      <c r="G1050" s="120" t="b">
        <v>0</v>
      </c>
      <c r="H1050" s="120" t="b">
        <v>1</v>
      </c>
      <c r="I1050" s="120" t="b">
        <v>0</v>
      </c>
      <c r="J1050" s="120" t="b">
        <v>0</v>
      </c>
      <c r="K1050" s="120" t="b">
        <v>0</v>
      </c>
      <c r="L1050" s="120" t="b">
        <v>0</v>
      </c>
      <c r="M1050" s="120" t="b">
        <v>1</v>
      </c>
    </row>
    <row r="1051" spans="1:30" x14ac:dyDescent="0.4">
      <c r="A1051" s="120" t="s">
        <v>4677</v>
      </c>
      <c r="B1051" s="120" t="s">
        <v>900</v>
      </c>
      <c r="C1051" s="120">
        <v>73758</v>
      </c>
      <c r="D1051" s="120" t="b">
        <v>1</v>
      </c>
      <c r="E1051" s="120" t="b">
        <v>1</v>
      </c>
      <c r="F1051" s="120" t="b">
        <v>1</v>
      </c>
      <c r="G1051" s="120" t="b">
        <v>0</v>
      </c>
      <c r="H1051" s="120" t="b">
        <v>1</v>
      </c>
      <c r="I1051" s="120" t="b">
        <v>0</v>
      </c>
      <c r="J1051" s="120" t="b">
        <v>0</v>
      </c>
      <c r="K1051" s="120" t="b">
        <v>0</v>
      </c>
      <c r="L1051" s="120" t="b">
        <v>0</v>
      </c>
      <c r="M1051" s="120" t="b">
        <v>1</v>
      </c>
    </row>
    <row r="1052" spans="1:30" x14ac:dyDescent="0.4">
      <c r="A1052" s="120" t="s">
        <v>4678</v>
      </c>
      <c r="B1052" s="120" t="s">
        <v>928</v>
      </c>
      <c r="C1052" s="120">
        <v>73753</v>
      </c>
      <c r="D1052" s="120" t="b">
        <v>0</v>
      </c>
      <c r="E1052" s="120" t="b">
        <v>0</v>
      </c>
      <c r="F1052" s="120" t="b">
        <v>0</v>
      </c>
      <c r="G1052" s="120" t="b">
        <v>0</v>
      </c>
      <c r="H1052" s="120" t="b">
        <v>0</v>
      </c>
      <c r="I1052" s="120" t="b">
        <v>0</v>
      </c>
      <c r="J1052" s="120" t="b">
        <v>0</v>
      </c>
      <c r="K1052" s="120" t="b">
        <v>0</v>
      </c>
      <c r="L1052" s="120" t="b">
        <v>0</v>
      </c>
      <c r="M1052" s="120" t="b">
        <v>0</v>
      </c>
    </row>
    <row r="1053" spans="1:30" x14ac:dyDescent="0.4">
      <c r="A1053" s="120" t="s">
        <v>4679</v>
      </c>
      <c r="B1053" s="120" t="s">
        <v>1334</v>
      </c>
      <c r="C1053" s="120">
        <v>74102</v>
      </c>
      <c r="D1053" s="120" t="b">
        <v>1</v>
      </c>
      <c r="E1053" s="120" t="b">
        <v>0</v>
      </c>
      <c r="F1053" s="120" t="b">
        <v>1</v>
      </c>
      <c r="G1053" s="120" t="b">
        <v>0</v>
      </c>
      <c r="H1053" s="120" t="b">
        <v>0</v>
      </c>
      <c r="I1053" s="120" t="b">
        <v>0</v>
      </c>
      <c r="J1053" s="120" t="b">
        <v>0</v>
      </c>
      <c r="K1053" s="120" t="b">
        <v>0</v>
      </c>
      <c r="L1053" s="120" t="b">
        <v>0</v>
      </c>
      <c r="M1053" s="120" t="b">
        <v>1</v>
      </c>
    </row>
    <row r="1054" spans="1:30" x14ac:dyDescent="0.4">
      <c r="A1054" s="120" t="s">
        <v>4680</v>
      </c>
      <c r="B1054" s="120" t="s">
        <v>928</v>
      </c>
      <c r="C1054" s="120">
        <v>73163</v>
      </c>
      <c r="D1054" s="120" t="b">
        <v>1</v>
      </c>
      <c r="E1054" s="120" t="b">
        <v>1</v>
      </c>
      <c r="F1054" s="120" t="b">
        <v>1</v>
      </c>
      <c r="G1054" s="120" t="b">
        <v>0</v>
      </c>
      <c r="H1054" s="120" t="b">
        <v>0</v>
      </c>
      <c r="I1054" s="120" t="b">
        <v>0</v>
      </c>
      <c r="J1054" s="120" t="b">
        <v>0</v>
      </c>
      <c r="K1054" s="120" t="b">
        <v>0</v>
      </c>
      <c r="L1054" s="120" t="b">
        <v>0</v>
      </c>
      <c r="M1054" s="120" t="b">
        <v>1</v>
      </c>
      <c r="N1054" s="120" t="s">
        <v>4681</v>
      </c>
      <c r="O1054" s="120" t="s">
        <v>4682</v>
      </c>
      <c r="P1054" s="120" t="s">
        <v>4683</v>
      </c>
      <c r="Q1054" s="120" t="s">
        <v>4684</v>
      </c>
      <c r="R1054" s="120" t="s">
        <v>4685</v>
      </c>
      <c r="S1054" s="120" t="s">
        <v>4686</v>
      </c>
      <c r="T1054" s="120" t="s">
        <v>4687</v>
      </c>
      <c r="U1054" s="120" t="s">
        <v>4688</v>
      </c>
      <c r="V1054" s="120" t="s">
        <v>4689</v>
      </c>
      <c r="W1054" s="120" t="s">
        <v>4690</v>
      </c>
      <c r="X1054" s="120" t="s">
        <v>4691</v>
      </c>
    </row>
    <row r="1055" spans="1:30" x14ac:dyDescent="0.4">
      <c r="A1055" s="120" t="s">
        <v>360</v>
      </c>
      <c r="B1055" s="120" t="s">
        <v>928</v>
      </c>
      <c r="C1055" s="120">
        <v>72752</v>
      </c>
      <c r="D1055" s="120" t="b">
        <v>0</v>
      </c>
      <c r="E1055" s="120" t="b">
        <v>0</v>
      </c>
      <c r="F1055" s="120" t="b">
        <v>0</v>
      </c>
      <c r="G1055" s="120" t="b">
        <v>0</v>
      </c>
      <c r="H1055" s="120" t="b">
        <v>0</v>
      </c>
      <c r="I1055" s="120" t="b">
        <v>0</v>
      </c>
      <c r="J1055" s="120" t="b">
        <v>0</v>
      </c>
      <c r="K1055" s="120" t="b">
        <v>1</v>
      </c>
      <c r="L1055" s="120" t="b">
        <v>0</v>
      </c>
      <c r="M1055" s="120" t="b">
        <v>0</v>
      </c>
    </row>
    <row r="1056" spans="1:30" x14ac:dyDescent="0.4">
      <c r="A1056" s="120" t="s">
        <v>806</v>
      </c>
      <c r="B1056" s="120" t="s">
        <v>843</v>
      </c>
      <c r="C1056" s="120">
        <v>72784</v>
      </c>
      <c r="D1056" s="120" t="b">
        <v>0</v>
      </c>
      <c r="E1056" s="120" t="b">
        <v>0</v>
      </c>
      <c r="F1056" s="120" t="b">
        <v>1</v>
      </c>
      <c r="G1056" s="120" t="b">
        <v>0</v>
      </c>
      <c r="H1056" s="120" t="b">
        <v>0</v>
      </c>
      <c r="I1056" s="120" t="b">
        <v>0</v>
      </c>
      <c r="J1056" s="120" t="b">
        <v>0</v>
      </c>
      <c r="K1056" s="120" t="b">
        <v>0</v>
      </c>
      <c r="L1056" s="120" t="b">
        <v>0</v>
      </c>
      <c r="M1056" s="120" t="b">
        <v>1</v>
      </c>
      <c r="N1056" s="120" t="s">
        <v>1251</v>
      </c>
      <c r="O1056" s="120" t="s">
        <v>4692</v>
      </c>
      <c r="P1056" s="120" t="s">
        <v>4693</v>
      </c>
      <c r="Q1056" s="120" t="s">
        <v>4694</v>
      </c>
      <c r="R1056" s="120" t="s">
        <v>4695</v>
      </c>
      <c r="S1056" s="120" t="s">
        <v>4696</v>
      </c>
      <c r="T1056" s="120" t="s">
        <v>4697</v>
      </c>
      <c r="U1056" s="120" t="s">
        <v>807</v>
      </c>
      <c r="V1056" s="120" t="s">
        <v>3858</v>
      </c>
      <c r="W1056" s="120" t="s">
        <v>1659</v>
      </c>
      <c r="X1056" s="120" t="s">
        <v>3124</v>
      </c>
      <c r="Y1056" s="120" t="s">
        <v>4698</v>
      </c>
      <c r="Z1056" s="120" t="s">
        <v>4699</v>
      </c>
    </row>
    <row r="1057" spans="1:34" x14ac:dyDescent="0.4">
      <c r="A1057" s="120" t="s">
        <v>369</v>
      </c>
      <c r="B1057" s="120" t="s">
        <v>963</v>
      </c>
      <c r="C1057" s="120">
        <v>73146</v>
      </c>
      <c r="D1057" s="120" t="b">
        <v>1</v>
      </c>
      <c r="E1057" s="120" t="b">
        <v>0</v>
      </c>
      <c r="F1057" s="120" t="b">
        <v>0</v>
      </c>
      <c r="G1057" s="120" t="b">
        <v>1</v>
      </c>
      <c r="H1057" s="120" t="b">
        <v>0</v>
      </c>
      <c r="I1057" s="120" t="b">
        <v>0</v>
      </c>
      <c r="J1057" s="120" t="b">
        <v>0</v>
      </c>
      <c r="K1057" s="120" t="b">
        <v>0</v>
      </c>
      <c r="L1057" s="120" t="b">
        <v>0</v>
      </c>
      <c r="M1057" s="120" t="b">
        <v>1</v>
      </c>
      <c r="N1057" s="120" t="s">
        <v>4700</v>
      </c>
      <c r="O1057" s="120" t="s">
        <v>368</v>
      </c>
      <c r="P1057" s="120" t="s">
        <v>2532</v>
      </c>
      <c r="Q1057" s="120" t="s">
        <v>415</v>
      </c>
      <c r="R1057" s="120" t="s">
        <v>1341</v>
      </c>
      <c r="S1057" s="120" t="s">
        <v>409</v>
      </c>
      <c r="T1057" s="120" t="s">
        <v>1993</v>
      </c>
      <c r="U1057" s="120" t="s">
        <v>1996</v>
      </c>
      <c r="V1057" s="120" t="s">
        <v>1997</v>
      </c>
      <c r="W1057" s="120" t="s">
        <v>497</v>
      </c>
      <c r="X1057" s="120" t="s">
        <v>2002</v>
      </c>
      <c r="Y1057" s="120" t="s">
        <v>446</v>
      </c>
      <c r="Z1057" s="120" t="s">
        <v>1372</v>
      </c>
      <c r="AA1057" s="120" t="s">
        <v>543</v>
      </c>
      <c r="AB1057" s="120" t="s">
        <v>3072</v>
      </c>
      <c r="AC1057" s="120" t="s">
        <v>501</v>
      </c>
      <c r="AD1057" s="120" t="s">
        <v>2003</v>
      </c>
      <c r="AE1057" s="120" t="s">
        <v>587</v>
      </c>
      <c r="AF1057" s="120" t="s">
        <v>2528</v>
      </c>
      <c r="AG1057" s="120" t="s">
        <v>1990</v>
      </c>
      <c r="AH1057" s="120" t="s">
        <v>1991</v>
      </c>
    </row>
    <row r="1058" spans="1:34" x14ac:dyDescent="0.4">
      <c r="A1058" s="120" t="s">
        <v>3273</v>
      </c>
      <c r="B1058" s="120" t="s">
        <v>900</v>
      </c>
      <c r="C1058" s="120">
        <v>72391</v>
      </c>
      <c r="D1058" s="120" t="b">
        <v>1</v>
      </c>
      <c r="E1058" s="120" t="b">
        <v>1</v>
      </c>
      <c r="F1058" s="120" t="b">
        <v>1</v>
      </c>
      <c r="G1058" s="120" t="b">
        <v>0</v>
      </c>
      <c r="H1058" s="120" t="b">
        <v>0</v>
      </c>
      <c r="I1058" s="120" t="b">
        <v>0</v>
      </c>
      <c r="J1058" s="120" t="b">
        <v>0</v>
      </c>
      <c r="K1058" s="120" t="b">
        <v>0</v>
      </c>
      <c r="L1058" s="120" t="b">
        <v>0</v>
      </c>
      <c r="M1058" s="120" t="b">
        <v>0</v>
      </c>
    </row>
    <row r="1059" spans="1:34" x14ac:dyDescent="0.4">
      <c r="A1059" s="120" t="s">
        <v>4701</v>
      </c>
      <c r="B1059" s="120" t="s">
        <v>1334</v>
      </c>
      <c r="C1059" s="120">
        <v>72292</v>
      </c>
      <c r="D1059" s="120" t="b">
        <v>1</v>
      </c>
      <c r="E1059" s="120" t="b">
        <v>1</v>
      </c>
      <c r="F1059" s="120" t="b">
        <v>0</v>
      </c>
      <c r="G1059" s="120" t="b">
        <v>0</v>
      </c>
      <c r="H1059" s="120" t="b">
        <v>0</v>
      </c>
      <c r="I1059" s="120" t="b">
        <v>0</v>
      </c>
      <c r="J1059" s="120" t="b">
        <v>0</v>
      </c>
      <c r="K1059" s="120" t="b">
        <v>0</v>
      </c>
      <c r="L1059" s="120" t="b">
        <v>0</v>
      </c>
      <c r="M1059" s="120" t="b">
        <v>1</v>
      </c>
      <c r="N1059" s="120" t="s">
        <v>842</v>
      </c>
      <c r="O1059" s="120" t="s">
        <v>4702</v>
      </c>
      <c r="P1059" s="120" t="s">
        <v>4703</v>
      </c>
    </row>
    <row r="1060" spans="1:34" x14ac:dyDescent="0.4">
      <c r="A1060" s="120" t="s">
        <v>553</v>
      </c>
      <c r="B1060" s="120" t="s">
        <v>843</v>
      </c>
      <c r="C1060" s="120">
        <v>72126</v>
      </c>
      <c r="D1060" s="120" t="b">
        <v>0</v>
      </c>
      <c r="E1060" s="120" t="b">
        <v>0</v>
      </c>
      <c r="F1060" s="120" t="b">
        <v>0</v>
      </c>
      <c r="G1060" s="120" t="b">
        <v>0</v>
      </c>
      <c r="H1060" s="120" t="b">
        <v>0</v>
      </c>
      <c r="I1060" s="120" t="b">
        <v>0</v>
      </c>
      <c r="J1060" s="120" t="b">
        <v>0</v>
      </c>
      <c r="K1060" s="120" t="b">
        <v>1</v>
      </c>
      <c r="L1060" s="120" t="b">
        <v>0</v>
      </c>
      <c r="M1060" s="120" t="b">
        <v>1</v>
      </c>
      <c r="N1060" s="120" t="s">
        <v>842</v>
      </c>
      <c r="O1060" s="120" t="s">
        <v>604</v>
      </c>
      <c r="P1060" s="120" t="s">
        <v>3443</v>
      </c>
      <c r="Q1060" s="120" t="s">
        <v>569</v>
      </c>
      <c r="R1060" s="120" t="s">
        <v>3444</v>
      </c>
      <c r="S1060" s="120" t="s">
        <v>558</v>
      </c>
      <c r="T1060" s="120" t="s">
        <v>3445</v>
      </c>
      <c r="U1060" s="120" t="s">
        <v>552</v>
      </c>
      <c r="V1060" s="120" t="s">
        <v>3475</v>
      </c>
    </row>
    <row r="1061" spans="1:34" x14ac:dyDescent="0.4">
      <c r="A1061" s="120" t="s">
        <v>4704</v>
      </c>
      <c r="B1061" s="120" t="s">
        <v>924</v>
      </c>
      <c r="C1061" s="120">
        <v>72048</v>
      </c>
      <c r="D1061" s="120" t="b">
        <v>0</v>
      </c>
      <c r="E1061" s="120" t="b">
        <v>0</v>
      </c>
      <c r="F1061" s="120" t="b">
        <v>0</v>
      </c>
      <c r="G1061" s="120" t="b">
        <v>0</v>
      </c>
      <c r="H1061" s="120" t="b">
        <v>0</v>
      </c>
      <c r="I1061" s="120" t="b">
        <v>0</v>
      </c>
      <c r="J1061" s="120" t="b">
        <v>0</v>
      </c>
      <c r="K1061" s="120" t="b">
        <v>0</v>
      </c>
      <c r="L1061" s="120" t="b">
        <v>0</v>
      </c>
      <c r="M1061" s="120" t="b">
        <v>0</v>
      </c>
    </row>
    <row r="1062" spans="1:34" x14ac:dyDescent="0.4">
      <c r="A1062" s="120" t="s">
        <v>3393</v>
      </c>
      <c r="B1062" s="120" t="s">
        <v>928</v>
      </c>
      <c r="C1062" s="120">
        <v>71863</v>
      </c>
      <c r="D1062" s="120" t="b">
        <v>1</v>
      </c>
      <c r="E1062" s="120" t="b">
        <v>1</v>
      </c>
      <c r="F1062" s="120" t="b">
        <v>0</v>
      </c>
      <c r="G1062" s="120" t="b">
        <v>0</v>
      </c>
      <c r="H1062" s="120" t="b">
        <v>0</v>
      </c>
      <c r="I1062" s="120" t="b">
        <v>0</v>
      </c>
      <c r="J1062" s="120" t="b">
        <v>0</v>
      </c>
      <c r="K1062" s="120" t="b">
        <v>0</v>
      </c>
      <c r="L1062" s="120" t="b">
        <v>0</v>
      </c>
      <c r="M1062" s="120" t="b">
        <v>0</v>
      </c>
      <c r="N1062" s="120" t="s">
        <v>4705</v>
      </c>
      <c r="O1062" s="120" t="s">
        <v>4706</v>
      </c>
      <c r="P1062" s="120" t="s">
        <v>4707</v>
      </c>
      <c r="Q1062" s="120" t="s">
        <v>4708</v>
      </c>
      <c r="R1062" s="120" t="s">
        <v>4709</v>
      </c>
      <c r="S1062" s="120" t="s">
        <v>4710</v>
      </c>
      <c r="T1062" s="120" t="s">
        <v>4711</v>
      </c>
      <c r="U1062" s="120" t="s">
        <v>4712</v>
      </c>
      <c r="V1062" s="120" t="s">
        <v>4713</v>
      </c>
      <c r="W1062" s="120" t="s">
        <v>4714</v>
      </c>
      <c r="X1062" s="120" t="s">
        <v>4715</v>
      </c>
    </row>
    <row r="1063" spans="1:34" x14ac:dyDescent="0.4">
      <c r="A1063" s="120" t="s">
        <v>605</v>
      </c>
      <c r="B1063" s="120" t="s">
        <v>852</v>
      </c>
      <c r="C1063" s="120">
        <v>71773</v>
      </c>
      <c r="D1063" s="120" t="b">
        <v>1</v>
      </c>
      <c r="E1063" s="120" t="b">
        <v>1</v>
      </c>
      <c r="F1063" s="120" t="b">
        <v>1</v>
      </c>
      <c r="G1063" s="120" t="b">
        <v>0</v>
      </c>
      <c r="H1063" s="120" t="b">
        <v>0</v>
      </c>
      <c r="I1063" s="120" t="b">
        <v>0</v>
      </c>
      <c r="J1063" s="120" t="b">
        <v>1</v>
      </c>
      <c r="K1063" s="120" t="b">
        <v>0</v>
      </c>
      <c r="L1063" s="120" t="b">
        <v>0</v>
      </c>
      <c r="M1063" s="120" t="b">
        <v>0</v>
      </c>
      <c r="N1063" s="120" t="s">
        <v>606</v>
      </c>
      <c r="O1063" s="120" t="s">
        <v>606</v>
      </c>
      <c r="P1063" s="120" t="s">
        <v>4716</v>
      </c>
    </row>
    <row r="1064" spans="1:34" x14ac:dyDescent="0.4">
      <c r="A1064" s="120" t="s">
        <v>342</v>
      </c>
      <c r="B1064" s="120" t="s">
        <v>900</v>
      </c>
      <c r="C1064" s="120">
        <v>71946</v>
      </c>
      <c r="D1064" s="120" t="b">
        <v>1</v>
      </c>
      <c r="E1064" s="120" t="b">
        <v>1</v>
      </c>
      <c r="F1064" s="120" t="b">
        <v>0</v>
      </c>
      <c r="G1064" s="120" t="b">
        <v>0</v>
      </c>
      <c r="H1064" s="120" t="b">
        <v>1</v>
      </c>
      <c r="I1064" s="120" t="b">
        <v>0</v>
      </c>
      <c r="J1064" s="120" t="b">
        <v>0</v>
      </c>
      <c r="K1064" s="120" t="b">
        <v>0</v>
      </c>
      <c r="L1064" s="120" t="b">
        <v>0</v>
      </c>
      <c r="M1064" s="120" t="b">
        <v>1</v>
      </c>
      <c r="N1064" s="120" t="s">
        <v>4717</v>
      </c>
      <c r="O1064" s="120" t="s">
        <v>341</v>
      </c>
      <c r="P1064" s="120" t="s">
        <v>4718</v>
      </c>
      <c r="Q1064" s="120" t="s">
        <v>4719</v>
      </c>
      <c r="R1064" s="120" t="s">
        <v>4720</v>
      </c>
    </row>
    <row r="1065" spans="1:34" x14ac:dyDescent="0.4">
      <c r="A1065" s="120" t="s">
        <v>614</v>
      </c>
      <c r="B1065" s="120" t="s">
        <v>924</v>
      </c>
      <c r="C1065" s="120">
        <v>71270</v>
      </c>
      <c r="D1065" s="120" t="b">
        <v>0</v>
      </c>
      <c r="E1065" s="120" t="b">
        <v>0</v>
      </c>
      <c r="F1065" s="120" t="b">
        <v>1</v>
      </c>
      <c r="G1065" s="120" t="b">
        <v>0</v>
      </c>
      <c r="H1065" s="120" t="b">
        <v>1</v>
      </c>
      <c r="I1065" s="120" t="b">
        <v>0</v>
      </c>
      <c r="J1065" s="120" t="b">
        <v>0</v>
      </c>
      <c r="K1065" s="120" t="b">
        <v>0</v>
      </c>
      <c r="L1065" s="120" t="b">
        <v>0</v>
      </c>
      <c r="M1065" s="120" t="b">
        <v>0</v>
      </c>
      <c r="N1065" s="120" t="s">
        <v>4721</v>
      </c>
      <c r="O1065" s="120" t="s">
        <v>1425</v>
      </c>
      <c r="P1065" s="120" t="s">
        <v>1426</v>
      </c>
      <c r="Q1065" s="120" t="s">
        <v>659</v>
      </c>
      <c r="R1065" s="120" t="s">
        <v>4722</v>
      </c>
      <c r="S1065" s="120" t="s">
        <v>2382</v>
      </c>
      <c r="T1065" s="120" t="s">
        <v>4723</v>
      </c>
      <c r="U1065" s="120" t="s">
        <v>4267</v>
      </c>
      <c r="V1065" s="120" t="s">
        <v>4724</v>
      </c>
      <c r="W1065" s="120" t="s">
        <v>2066</v>
      </c>
      <c r="X1065" s="120" t="s">
        <v>4725</v>
      </c>
      <c r="Y1065" s="120" t="s">
        <v>421</v>
      </c>
      <c r="Z1065" s="120" t="s">
        <v>1418</v>
      </c>
      <c r="AA1065" s="120" t="s">
        <v>660</v>
      </c>
      <c r="AB1065" s="120" t="s">
        <v>4726</v>
      </c>
      <c r="AC1065" s="120" t="s">
        <v>285</v>
      </c>
      <c r="AD1065" s="120" t="s">
        <v>1423</v>
      </c>
      <c r="AE1065" s="120" t="s">
        <v>4727</v>
      </c>
      <c r="AF1065" s="120" t="s">
        <v>4728</v>
      </c>
      <c r="AG1065" s="120" t="s">
        <v>335</v>
      </c>
      <c r="AH1065" s="120" t="s">
        <v>2750</v>
      </c>
    </row>
    <row r="1066" spans="1:34" x14ac:dyDescent="0.4">
      <c r="A1066" s="120" t="s">
        <v>4729</v>
      </c>
      <c r="B1066" s="120" t="s">
        <v>963</v>
      </c>
      <c r="C1066" s="120">
        <v>71331</v>
      </c>
      <c r="D1066" s="120" t="b">
        <v>0</v>
      </c>
      <c r="E1066" s="120" t="b">
        <v>0</v>
      </c>
      <c r="F1066" s="120" t="b">
        <v>0</v>
      </c>
      <c r="G1066" s="120" t="b">
        <v>0</v>
      </c>
      <c r="H1066" s="120" t="b">
        <v>1</v>
      </c>
      <c r="I1066" s="120" t="b">
        <v>0</v>
      </c>
      <c r="J1066" s="120" t="b">
        <v>0</v>
      </c>
      <c r="K1066" s="120" t="b">
        <v>1</v>
      </c>
      <c r="L1066" s="120" t="b">
        <v>0</v>
      </c>
      <c r="M1066" s="120" t="b">
        <v>1</v>
      </c>
    </row>
    <row r="1067" spans="1:34" x14ac:dyDescent="0.4">
      <c r="A1067" s="120" t="s">
        <v>362</v>
      </c>
      <c r="B1067" s="120" t="s">
        <v>852</v>
      </c>
      <c r="C1067" s="120">
        <v>71199</v>
      </c>
      <c r="D1067" s="120" t="b">
        <v>1</v>
      </c>
      <c r="E1067" s="120" t="b">
        <v>1</v>
      </c>
      <c r="F1067" s="120" t="b">
        <v>0</v>
      </c>
      <c r="G1067" s="120" t="b">
        <v>0</v>
      </c>
      <c r="H1067" s="120" t="b">
        <v>0</v>
      </c>
      <c r="I1067" s="120" t="b">
        <v>0</v>
      </c>
      <c r="J1067" s="120" t="b">
        <v>1</v>
      </c>
      <c r="K1067" s="120" t="b">
        <v>0</v>
      </c>
      <c r="L1067" s="120" t="b">
        <v>0</v>
      </c>
      <c r="M1067" s="120" t="b">
        <v>0</v>
      </c>
      <c r="N1067" s="120" t="s">
        <v>4730</v>
      </c>
      <c r="O1067" s="120" t="s">
        <v>4731</v>
      </c>
      <c r="P1067" s="120" t="s">
        <v>4732</v>
      </c>
      <c r="Q1067" s="120" t="s">
        <v>402</v>
      </c>
      <c r="R1067" s="120" t="s">
        <v>1920</v>
      </c>
      <c r="S1067" s="120" t="s">
        <v>695</v>
      </c>
      <c r="T1067" s="120" t="s">
        <v>4733</v>
      </c>
      <c r="U1067" s="120" t="s">
        <v>283</v>
      </c>
      <c r="V1067" s="120" t="s">
        <v>1277</v>
      </c>
    </row>
    <row r="1068" spans="1:34" x14ac:dyDescent="0.4">
      <c r="A1068" s="120" t="s">
        <v>4734</v>
      </c>
      <c r="B1068" s="120" t="s">
        <v>1446</v>
      </c>
      <c r="C1068" s="120">
        <v>71188</v>
      </c>
      <c r="D1068" s="120" t="b">
        <v>0</v>
      </c>
      <c r="E1068" s="120" t="b">
        <v>0</v>
      </c>
      <c r="F1068" s="120" t="b">
        <v>1</v>
      </c>
      <c r="G1068" s="120" t="b">
        <v>0</v>
      </c>
      <c r="H1068" s="120" t="b">
        <v>0</v>
      </c>
      <c r="I1068" s="120" t="b">
        <v>0</v>
      </c>
      <c r="J1068" s="120" t="b">
        <v>0</v>
      </c>
      <c r="K1068" s="120" t="b">
        <v>0</v>
      </c>
      <c r="L1068" s="120" t="b">
        <v>0</v>
      </c>
      <c r="M1068" s="120" t="b">
        <v>0</v>
      </c>
      <c r="N1068" s="120" t="s">
        <v>874</v>
      </c>
      <c r="O1068" s="120" t="s">
        <v>4735</v>
      </c>
      <c r="P1068" s="120" t="s">
        <v>4736</v>
      </c>
      <c r="Q1068" s="120" t="s">
        <v>1681</v>
      </c>
      <c r="R1068" s="120" t="s">
        <v>1682</v>
      </c>
    </row>
    <row r="1069" spans="1:34" x14ac:dyDescent="0.4">
      <c r="A1069" s="120" t="s">
        <v>404</v>
      </c>
      <c r="B1069" s="120" t="s">
        <v>843</v>
      </c>
      <c r="C1069" s="120">
        <v>71118</v>
      </c>
      <c r="D1069" s="120" t="b">
        <v>0</v>
      </c>
      <c r="E1069" s="120" t="b">
        <v>1</v>
      </c>
      <c r="F1069" s="120" t="b">
        <v>0</v>
      </c>
      <c r="G1069" s="120" t="b">
        <v>0</v>
      </c>
      <c r="H1069" s="120" t="b">
        <v>0</v>
      </c>
      <c r="I1069" s="120" t="b">
        <v>0</v>
      </c>
      <c r="J1069" s="120" t="b">
        <v>0</v>
      </c>
      <c r="K1069" s="120" t="b">
        <v>0</v>
      </c>
      <c r="L1069" s="120" t="b">
        <v>0</v>
      </c>
      <c r="M1069" s="120" t="b">
        <v>1</v>
      </c>
      <c r="N1069" s="120" t="s">
        <v>1947</v>
      </c>
      <c r="O1069" s="120" t="s">
        <v>403</v>
      </c>
      <c r="P1069" s="120" t="s">
        <v>2814</v>
      </c>
      <c r="Q1069" s="120" t="s">
        <v>1950</v>
      </c>
      <c r="R1069" s="120" t="s">
        <v>1951</v>
      </c>
      <c r="S1069" s="120" t="s">
        <v>1948</v>
      </c>
      <c r="T1069" s="120" t="s">
        <v>1949</v>
      </c>
    </row>
    <row r="1070" spans="1:34" x14ac:dyDescent="0.4">
      <c r="A1070" s="120" t="s">
        <v>607</v>
      </c>
      <c r="B1070" s="120" t="s">
        <v>1278</v>
      </c>
      <c r="C1070" s="120">
        <v>70722</v>
      </c>
      <c r="D1070" s="120" t="b">
        <v>1</v>
      </c>
      <c r="E1070" s="120" t="b">
        <v>0</v>
      </c>
      <c r="F1070" s="120" t="b">
        <v>1</v>
      </c>
      <c r="G1070" s="120" t="b">
        <v>0</v>
      </c>
      <c r="H1070" s="120" t="b">
        <v>0</v>
      </c>
      <c r="I1070" s="120" t="b">
        <v>0</v>
      </c>
      <c r="J1070" s="120" t="b">
        <v>0</v>
      </c>
      <c r="K1070" s="120" t="b">
        <v>1</v>
      </c>
      <c r="L1070" s="120" t="b">
        <v>0</v>
      </c>
      <c r="M1070" s="120" t="b">
        <v>1</v>
      </c>
      <c r="N1070" s="120" t="s">
        <v>4737</v>
      </c>
      <c r="O1070" s="120" t="s">
        <v>254</v>
      </c>
      <c r="P1070" s="120" t="s">
        <v>1632</v>
      </c>
      <c r="Q1070" s="120" t="s">
        <v>253</v>
      </c>
      <c r="R1070" s="120" t="s">
        <v>2339</v>
      </c>
      <c r="S1070" s="120" t="s">
        <v>4738</v>
      </c>
      <c r="T1070" s="120" t="s">
        <v>4739</v>
      </c>
    </row>
    <row r="1071" spans="1:34" x14ac:dyDescent="0.4">
      <c r="A1071" s="120" t="s">
        <v>421</v>
      </c>
      <c r="B1071" s="120" t="s">
        <v>900</v>
      </c>
      <c r="C1071" s="120">
        <v>70608</v>
      </c>
      <c r="D1071" s="120" t="b">
        <v>1</v>
      </c>
      <c r="E1071" s="120" t="b">
        <v>0</v>
      </c>
      <c r="F1071" s="120" t="b">
        <v>1</v>
      </c>
      <c r="G1071" s="120" t="b">
        <v>0</v>
      </c>
      <c r="H1071" s="120" t="b">
        <v>1</v>
      </c>
      <c r="I1071" s="120" t="b">
        <v>0</v>
      </c>
      <c r="J1071" s="120" t="b">
        <v>0</v>
      </c>
      <c r="K1071" s="120" t="b">
        <v>0</v>
      </c>
      <c r="L1071" s="120" t="b">
        <v>0</v>
      </c>
      <c r="M1071" s="120" t="b">
        <v>0</v>
      </c>
    </row>
    <row r="1072" spans="1:34" x14ac:dyDescent="0.4">
      <c r="A1072" s="120" t="s">
        <v>608</v>
      </c>
      <c r="B1072" s="120" t="s">
        <v>963</v>
      </c>
      <c r="C1072" s="120">
        <v>70572</v>
      </c>
      <c r="D1072" s="120" t="b">
        <v>1</v>
      </c>
      <c r="E1072" s="120" t="b">
        <v>1</v>
      </c>
      <c r="F1072" s="120" t="b">
        <v>1</v>
      </c>
      <c r="G1072" s="120" t="b">
        <v>1</v>
      </c>
      <c r="H1072" s="120" t="b">
        <v>1</v>
      </c>
      <c r="I1072" s="120" t="b">
        <v>0</v>
      </c>
      <c r="J1072" s="120" t="b">
        <v>0</v>
      </c>
      <c r="K1072" s="120" t="b">
        <v>0</v>
      </c>
      <c r="L1072" s="120" t="b">
        <v>0</v>
      </c>
      <c r="M1072" s="120" t="b">
        <v>1</v>
      </c>
      <c r="N1072" s="120" t="s">
        <v>4740</v>
      </c>
      <c r="O1072" s="120" t="s">
        <v>609</v>
      </c>
      <c r="P1072" s="120" t="s">
        <v>4741</v>
      </c>
      <c r="Q1072" s="120" t="s">
        <v>733</v>
      </c>
      <c r="R1072" s="120" t="s">
        <v>4742</v>
      </c>
      <c r="S1072" s="120" t="s">
        <v>620</v>
      </c>
      <c r="T1072" s="120" t="s">
        <v>4743</v>
      </c>
      <c r="U1072" s="120" t="s">
        <v>4744</v>
      </c>
      <c r="V1072" s="120" t="s">
        <v>4745</v>
      </c>
      <c r="W1072" s="120" t="s">
        <v>4746</v>
      </c>
      <c r="X1072" s="120" t="s">
        <v>4747</v>
      </c>
      <c r="Y1072" s="120" t="s">
        <v>4748</v>
      </c>
      <c r="Z1072" s="120" t="s">
        <v>4749</v>
      </c>
      <c r="AA1072" s="120" t="s">
        <v>4750</v>
      </c>
      <c r="AB1072" s="120" t="s">
        <v>4751</v>
      </c>
    </row>
    <row r="1073" spans="1:34" x14ac:dyDescent="0.4">
      <c r="A1073" s="120" t="s">
        <v>4752</v>
      </c>
      <c r="B1073" s="120" t="s">
        <v>1334</v>
      </c>
      <c r="C1073" s="120">
        <v>70400</v>
      </c>
      <c r="D1073" s="120" t="b">
        <v>0</v>
      </c>
      <c r="E1073" s="120" t="b">
        <v>0</v>
      </c>
      <c r="F1073" s="120" t="b">
        <v>0</v>
      </c>
      <c r="G1073" s="120" t="b">
        <v>0</v>
      </c>
      <c r="H1073" s="120" t="b">
        <v>0</v>
      </c>
      <c r="I1073" s="120" t="b">
        <v>0</v>
      </c>
      <c r="J1073" s="120" t="b">
        <v>0</v>
      </c>
      <c r="K1073" s="120" t="b">
        <v>0</v>
      </c>
      <c r="L1073" s="120" t="b">
        <v>0</v>
      </c>
      <c r="M1073" s="120" t="b">
        <v>0</v>
      </c>
      <c r="N1073" s="120" t="s">
        <v>4753</v>
      </c>
      <c r="O1073" s="120" t="s">
        <v>4754</v>
      </c>
      <c r="P1073" s="120" t="s">
        <v>4755</v>
      </c>
    </row>
    <row r="1074" spans="1:34" x14ac:dyDescent="0.4">
      <c r="A1074" s="120" t="s">
        <v>4756</v>
      </c>
      <c r="B1074" s="120" t="s">
        <v>963</v>
      </c>
      <c r="C1074" s="120">
        <v>70351</v>
      </c>
      <c r="D1074" s="120" t="b">
        <v>0</v>
      </c>
      <c r="E1074" s="120" t="b">
        <v>0</v>
      </c>
      <c r="F1074" s="120" t="b">
        <v>0</v>
      </c>
      <c r="G1074" s="120" t="b">
        <v>0</v>
      </c>
      <c r="H1074" s="120" t="b">
        <v>0</v>
      </c>
      <c r="I1074" s="120" t="b">
        <v>0</v>
      </c>
      <c r="J1074" s="120" t="b">
        <v>0</v>
      </c>
      <c r="K1074" s="120" t="b">
        <v>0</v>
      </c>
      <c r="L1074" s="120" t="b">
        <v>0</v>
      </c>
      <c r="M1074" s="120" t="b">
        <v>1</v>
      </c>
      <c r="N1074" s="120" t="s">
        <v>842</v>
      </c>
      <c r="O1074" s="120" t="s">
        <v>4757</v>
      </c>
      <c r="P1074" s="120" t="s">
        <v>4758</v>
      </c>
      <c r="Q1074" s="120" t="s">
        <v>4759</v>
      </c>
      <c r="R1074" s="120" t="s">
        <v>4760</v>
      </c>
      <c r="S1074" s="120" t="s">
        <v>4761</v>
      </c>
      <c r="T1074" s="120" t="s">
        <v>4762</v>
      </c>
    </row>
    <row r="1075" spans="1:34" x14ac:dyDescent="0.4">
      <c r="A1075" s="120" t="s">
        <v>4617</v>
      </c>
      <c r="B1075" s="120" t="s">
        <v>935</v>
      </c>
      <c r="C1075" s="120">
        <v>70419</v>
      </c>
      <c r="D1075" s="120" t="b">
        <v>0</v>
      </c>
      <c r="E1075" s="120" t="b">
        <v>0</v>
      </c>
      <c r="F1075" s="120" t="b">
        <v>1</v>
      </c>
      <c r="G1075" s="120" t="b">
        <v>0</v>
      </c>
      <c r="H1075" s="120" t="b">
        <v>0</v>
      </c>
      <c r="I1075" s="120" t="b">
        <v>0</v>
      </c>
      <c r="J1075" s="120" t="b">
        <v>0</v>
      </c>
      <c r="K1075" s="120" t="b">
        <v>0</v>
      </c>
      <c r="L1075" s="120" t="b">
        <v>0</v>
      </c>
      <c r="M1075" s="120" t="b">
        <v>0</v>
      </c>
    </row>
    <row r="1076" spans="1:34" x14ac:dyDescent="0.4">
      <c r="A1076" s="120" t="s">
        <v>4763</v>
      </c>
      <c r="B1076" s="120" t="s">
        <v>928</v>
      </c>
      <c r="C1076" s="120">
        <v>70265</v>
      </c>
      <c r="D1076" s="120" t="b">
        <v>0</v>
      </c>
      <c r="E1076" s="120" t="b">
        <v>0</v>
      </c>
      <c r="F1076" s="120" t="b">
        <v>0</v>
      </c>
      <c r="G1076" s="120" t="b">
        <v>0</v>
      </c>
      <c r="H1076" s="120" t="b">
        <v>0</v>
      </c>
      <c r="I1076" s="120" t="b">
        <v>0</v>
      </c>
      <c r="J1076" s="120" t="b">
        <v>0</v>
      </c>
      <c r="K1076" s="120" t="b">
        <v>0</v>
      </c>
      <c r="L1076" s="120" t="b">
        <v>0</v>
      </c>
      <c r="M1076" s="120" t="b">
        <v>0</v>
      </c>
    </row>
    <row r="1077" spans="1:34" x14ac:dyDescent="0.4">
      <c r="A1077" s="120" t="s">
        <v>4764</v>
      </c>
      <c r="B1077" s="120" t="s">
        <v>1278</v>
      </c>
      <c r="C1077" s="120">
        <v>70240</v>
      </c>
      <c r="D1077" s="120" t="b">
        <v>0</v>
      </c>
      <c r="E1077" s="120" t="b">
        <v>0</v>
      </c>
      <c r="F1077" s="120" t="b">
        <v>0</v>
      </c>
      <c r="G1077" s="120" t="b">
        <v>0</v>
      </c>
      <c r="H1077" s="120" t="b">
        <v>0</v>
      </c>
      <c r="I1077" s="120" t="b">
        <v>0</v>
      </c>
      <c r="J1077" s="120" t="b">
        <v>0</v>
      </c>
      <c r="K1077" s="120" t="b">
        <v>0</v>
      </c>
      <c r="L1077" s="120" t="b">
        <v>0</v>
      </c>
      <c r="M1077" s="120" t="b">
        <v>0</v>
      </c>
      <c r="N1077" s="120" t="s">
        <v>4765</v>
      </c>
      <c r="O1077" s="120" t="s">
        <v>4766</v>
      </c>
      <c r="P1077" s="120" t="s">
        <v>4767</v>
      </c>
      <c r="Q1077" s="120" t="s">
        <v>4768</v>
      </c>
      <c r="R1077" s="120" t="s">
        <v>4769</v>
      </c>
      <c r="S1077" s="120" t="s">
        <v>4770</v>
      </c>
      <c r="T1077" s="120" t="s">
        <v>4771</v>
      </c>
      <c r="U1077" s="120" t="s">
        <v>4772</v>
      </c>
      <c r="V1077" s="120" t="s">
        <v>4773</v>
      </c>
      <c r="W1077" s="120" t="s">
        <v>4774</v>
      </c>
      <c r="X1077" s="120" t="s">
        <v>4775</v>
      </c>
      <c r="Y1077" s="120" t="s">
        <v>4776</v>
      </c>
      <c r="Z1077" s="120" t="s">
        <v>4777</v>
      </c>
    </row>
    <row r="1078" spans="1:34" x14ac:dyDescent="0.4">
      <c r="A1078" s="120" t="s">
        <v>4778</v>
      </c>
      <c r="B1078" s="120" t="s">
        <v>900</v>
      </c>
      <c r="C1078" s="120">
        <v>70260</v>
      </c>
      <c r="D1078" s="120" t="b">
        <v>1</v>
      </c>
      <c r="E1078" s="120" t="b">
        <v>0</v>
      </c>
      <c r="F1078" s="120" t="b">
        <v>0</v>
      </c>
      <c r="G1078" s="120" t="b">
        <v>0</v>
      </c>
      <c r="H1078" s="120" t="b">
        <v>0</v>
      </c>
      <c r="I1078" s="120" t="b">
        <v>0</v>
      </c>
      <c r="J1078" s="120" t="b">
        <v>1</v>
      </c>
      <c r="K1078" s="120" t="b">
        <v>0</v>
      </c>
      <c r="L1078" s="120" t="b">
        <v>0</v>
      </c>
      <c r="M1078" s="120" t="b">
        <v>0</v>
      </c>
    </row>
    <row r="1079" spans="1:34" x14ac:dyDescent="0.4">
      <c r="A1079" s="120" t="s">
        <v>4779</v>
      </c>
      <c r="B1079" s="120" t="s">
        <v>928</v>
      </c>
      <c r="C1079" s="120">
        <v>69957</v>
      </c>
      <c r="D1079" s="120" t="b">
        <v>1</v>
      </c>
      <c r="E1079" s="120" t="b">
        <v>1</v>
      </c>
      <c r="F1079" s="120" t="b">
        <v>0</v>
      </c>
      <c r="G1079" s="120" t="b">
        <v>0</v>
      </c>
      <c r="H1079" s="120" t="b">
        <v>0</v>
      </c>
      <c r="I1079" s="120" t="b">
        <v>0</v>
      </c>
      <c r="J1079" s="120" t="b">
        <v>0</v>
      </c>
      <c r="K1079" s="120" t="b">
        <v>0</v>
      </c>
      <c r="L1079" s="120" t="b">
        <v>0</v>
      </c>
      <c r="M1079" s="120" t="b">
        <v>1</v>
      </c>
      <c r="N1079" s="120" t="s">
        <v>4780</v>
      </c>
      <c r="O1079" s="120" t="s">
        <v>4781</v>
      </c>
      <c r="P1079" s="120" t="s">
        <v>4782</v>
      </c>
      <c r="Q1079" s="120" t="s">
        <v>4783</v>
      </c>
      <c r="R1079" s="120" t="s">
        <v>4784</v>
      </c>
      <c r="S1079" s="120" t="s">
        <v>4785</v>
      </c>
      <c r="T1079" s="120" t="s">
        <v>4786</v>
      </c>
      <c r="U1079" s="120" t="s">
        <v>4787</v>
      </c>
      <c r="V1079" s="120" t="s">
        <v>4788</v>
      </c>
      <c r="W1079" s="120" t="s">
        <v>4789</v>
      </c>
      <c r="X1079" s="120" t="s">
        <v>4790</v>
      </c>
    </row>
    <row r="1080" spans="1:34" x14ac:dyDescent="0.4">
      <c r="A1080" s="120" t="s">
        <v>358</v>
      </c>
      <c r="B1080" s="120" t="s">
        <v>963</v>
      </c>
      <c r="C1080" s="120">
        <v>69766</v>
      </c>
      <c r="D1080" s="120" t="b">
        <v>1</v>
      </c>
      <c r="E1080" s="120" t="b">
        <v>1</v>
      </c>
      <c r="F1080" s="120" t="b">
        <v>0</v>
      </c>
      <c r="G1080" s="120" t="b">
        <v>0</v>
      </c>
      <c r="H1080" s="120" t="b">
        <v>0</v>
      </c>
      <c r="I1080" s="120" t="b">
        <v>0</v>
      </c>
      <c r="J1080" s="120" t="b">
        <v>0</v>
      </c>
      <c r="K1080" s="120" t="b">
        <v>0</v>
      </c>
      <c r="L1080" s="120" t="b">
        <v>0</v>
      </c>
      <c r="M1080" s="120" t="b">
        <v>1</v>
      </c>
      <c r="N1080" s="120" t="s">
        <v>4791</v>
      </c>
      <c r="O1080" s="120" t="s">
        <v>357</v>
      </c>
      <c r="P1080" s="120" t="s">
        <v>4086</v>
      </c>
      <c r="Q1080" s="120" t="s">
        <v>452</v>
      </c>
      <c r="R1080" s="120" t="s">
        <v>1750</v>
      </c>
      <c r="S1080" s="120" t="s">
        <v>398</v>
      </c>
      <c r="T1080" s="120" t="s">
        <v>1747</v>
      </c>
      <c r="U1080" s="120" t="s">
        <v>1748</v>
      </c>
      <c r="V1080" s="120" t="s">
        <v>1749</v>
      </c>
      <c r="W1080" s="120" t="s">
        <v>467</v>
      </c>
      <c r="X1080" s="120" t="s">
        <v>1751</v>
      </c>
    </row>
    <row r="1081" spans="1:34" x14ac:dyDescent="0.4">
      <c r="A1081" s="120" t="s">
        <v>4792</v>
      </c>
      <c r="B1081" s="120" t="s">
        <v>852</v>
      </c>
      <c r="C1081" s="120">
        <v>69155</v>
      </c>
      <c r="D1081" s="120" t="b">
        <v>0</v>
      </c>
      <c r="E1081" s="120" t="b">
        <v>0</v>
      </c>
      <c r="F1081" s="120" t="b">
        <v>0</v>
      </c>
      <c r="G1081" s="120" t="b">
        <v>0</v>
      </c>
      <c r="H1081" s="120" t="b">
        <v>0</v>
      </c>
      <c r="I1081" s="120" t="b">
        <v>0</v>
      </c>
      <c r="J1081" s="120" t="b">
        <v>0</v>
      </c>
      <c r="K1081" s="120" t="b">
        <v>0</v>
      </c>
      <c r="L1081" s="120" t="b">
        <v>0</v>
      </c>
      <c r="M1081" s="120" t="b">
        <v>0</v>
      </c>
    </row>
    <row r="1082" spans="1:34" x14ac:dyDescent="0.4">
      <c r="A1082" s="120" t="s">
        <v>4793</v>
      </c>
      <c r="B1082" s="120" t="s">
        <v>900</v>
      </c>
      <c r="C1082" s="120">
        <v>68888</v>
      </c>
      <c r="D1082" s="120" t="b">
        <v>1</v>
      </c>
      <c r="E1082" s="120" t="b">
        <v>0</v>
      </c>
      <c r="F1082" s="120" t="b">
        <v>1</v>
      </c>
      <c r="G1082" s="120" t="b">
        <v>0</v>
      </c>
      <c r="H1082" s="120" t="b">
        <v>0</v>
      </c>
      <c r="I1082" s="120" t="b">
        <v>0</v>
      </c>
      <c r="J1082" s="120" t="b">
        <v>0</v>
      </c>
      <c r="K1082" s="120" t="b">
        <v>0</v>
      </c>
      <c r="L1082" s="120" t="b">
        <v>0</v>
      </c>
      <c r="M1082" s="120" t="b">
        <v>0</v>
      </c>
      <c r="N1082" s="120" t="s">
        <v>4794</v>
      </c>
      <c r="O1082" s="120" t="s">
        <v>4795</v>
      </c>
      <c r="P1082" s="120" t="s">
        <v>4796</v>
      </c>
      <c r="Q1082" s="120" t="s">
        <v>4797</v>
      </c>
      <c r="R1082" s="120" t="s">
        <v>4798</v>
      </c>
    </row>
    <row r="1083" spans="1:34" x14ac:dyDescent="0.4">
      <c r="A1083" s="120" t="s">
        <v>747</v>
      </c>
      <c r="B1083" s="120" t="s">
        <v>935</v>
      </c>
      <c r="C1083" s="120">
        <v>68823</v>
      </c>
      <c r="D1083" s="120" t="b">
        <v>1</v>
      </c>
      <c r="E1083" s="120" t="b">
        <v>1</v>
      </c>
      <c r="F1083" s="120" t="b">
        <v>0</v>
      </c>
      <c r="G1083" s="120" t="b">
        <v>0</v>
      </c>
      <c r="H1083" s="120" t="b">
        <v>0</v>
      </c>
      <c r="I1083" s="120" t="b">
        <v>0</v>
      </c>
      <c r="J1083" s="120" t="b">
        <v>0</v>
      </c>
      <c r="K1083" s="120" t="b">
        <v>0</v>
      </c>
      <c r="L1083" s="120" t="b">
        <v>0</v>
      </c>
      <c r="M1083" s="120" t="b">
        <v>1</v>
      </c>
      <c r="N1083" s="120" t="s">
        <v>4799</v>
      </c>
      <c r="O1083" s="120" t="s">
        <v>1369</v>
      </c>
      <c r="P1083" s="120" t="s">
        <v>1370</v>
      </c>
      <c r="Q1083" s="120" t="s">
        <v>637</v>
      </c>
      <c r="R1083" s="120" t="s">
        <v>3233</v>
      </c>
      <c r="S1083" s="120" t="s">
        <v>4800</v>
      </c>
      <c r="T1083" s="120" t="s">
        <v>4801</v>
      </c>
      <c r="U1083" s="120" t="s">
        <v>4802</v>
      </c>
      <c r="V1083" s="120" t="s">
        <v>4803</v>
      </c>
      <c r="W1083" s="120" t="s">
        <v>4804</v>
      </c>
      <c r="X1083" s="120" t="s">
        <v>4805</v>
      </c>
    </row>
    <row r="1084" spans="1:34" x14ac:dyDescent="0.4">
      <c r="A1084" s="120" t="s">
        <v>4806</v>
      </c>
      <c r="B1084" s="120" t="s">
        <v>2118</v>
      </c>
      <c r="C1084" s="120">
        <v>68517</v>
      </c>
      <c r="D1084" s="120" t="b">
        <v>0</v>
      </c>
      <c r="E1084" s="120" t="b">
        <v>0</v>
      </c>
      <c r="F1084" s="120" t="b">
        <v>1</v>
      </c>
      <c r="G1084" s="120" t="b">
        <v>0</v>
      </c>
      <c r="H1084" s="120" t="b">
        <v>0</v>
      </c>
      <c r="I1084" s="120" t="b">
        <v>0</v>
      </c>
      <c r="J1084" s="120" t="b">
        <v>0</v>
      </c>
      <c r="K1084" s="120" t="b">
        <v>1</v>
      </c>
      <c r="L1084" s="120" t="b">
        <v>0</v>
      </c>
      <c r="M1084" s="120" t="b">
        <v>0</v>
      </c>
    </row>
    <row r="1085" spans="1:34" x14ac:dyDescent="0.4">
      <c r="A1085" s="120" t="s">
        <v>754</v>
      </c>
      <c r="B1085" s="120" t="s">
        <v>935</v>
      </c>
      <c r="C1085" s="120">
        <v>69031</v>
      </c>
      <c r="D1085" s="120" t="b">
        <v>0</v>
      </c>
      <c r="E1085" s="120" t="b">
        <v>1</v>
      </c>
      <c r="F1085" s="120" t="b">
        <v>0</v>
      </c>
      <c r="G1085" s="120" t="b">
        <v>0</v>
      </c>
      <c r="H1085" s="120" t="b">
        <v>0</v>
      </c>
      <c r="I1085" s="120" t="b">
        <v>0</v>
      </c>
      <c r="J1085" s="120" t="b">
        <v>0</v>
      </c>
      <c r="K1085" s="120" t="b">
        <v>0</v>
      </c>
      <c r="L1085" s="120" t="b">
        <v>0</v>
      </c>
      <c r="M1085" s="120" t="b">
        <v>1</v>
      </c>
      <c r="N1085" s="120" t="s">
        <v>4807</v>
      </c>
      <c r="O1085" s="120" t="s">
        <v>4808</v>
      </c>
      <c r="P1085" s="120" t="s">
        <v>4809</v>
      </c>
      <c r="Q1085" s="120" t="s">
        <v>3215</v>
      </c>
      <c r="R1085" s="120" t="s">
        <v>3216</v>
      </c>
      <c r="S1085" s="120" t="s">
        <v>2308</v>
      </c>
      <c r="T1085" s="120" t="s">
        <v>2309</v>
      </c>
      <c r="U1085" s="120" t="s">
        <v>4810</v>
      </c>
      <c r="V1085" s="120" t="s">
        <v>4811</v>
      </c>
      <c r="W1085" s="120" t="s">
        <v>753</v>
      </c>
      <c r="X1085" s="120" t="s">
        <v>4812</v>
      </c>
      <c r="Y1085" s="120" t="s">
        <v>4813</v>
      </c>
      <c r="Z1085" s="120" t="s">
        <v>4814</v>
      </c>
      <c r="AA1085" s="120" t="s">
        <v>4815</v>
      </c>
      <c r="AB1085" s="120" t="s">
        <v>4816</v>
      </c>
      <c r="AC1085" s="120" t="s">
        <v>4817</v>
      </c>
      <c r="AD1085" s="120" t="s">
        <v>4818</v>
      </c>
      <c r="AE1085" s="120" t="s">
        <v>4819</v>
      </c>
      <c r="AF1085" s="120" t="s">
        <v>4820</v>
      </c>
      <c r="AG1085" s="120" t="s">
        <v>4821</v>
      </c>
      <c r="AH1085" s="120" t="s">
        <v>4822</v>
      </c>
    </row>
    <row r="1086" spans="1:34" x14ac:dyDescent="0.4">
      <c r="A1086" s="120" t="s">
        <v>4823</v>
      </c>
      <c r="B1086" s="120" t="s">
        <v>919</v>
      </c>
      <c r="C1086" s="120">
        <v>68554</v>
      </c>
      <c r="D1086" s="120" t="b">
        <v>0</v>
      </c>
      <c r="E1086" s="120" t="b">
        <v>0</v>
      </c>
      <c r="F1086" s="120" t="b">
        <v>0</v>
      </c>
      <c r="G1086" s="120" t="b">
        <v>0</v>
      </c>
      <c r="H1086" s="120" t="b">
        <v>0</v>
      </c>
      <c r="I1086" s="120" t="b">
        <v>0</v>
      </c>
      <c r="J1086" s="120" t="b">
        <v>1</v>
      </c>
      <c r="K1086" s="120" t="b">
        <v>0</v>
      </c>
      <c r="L1086" s="120" t="b">
        <v>0</v>
      </c>
      <c r="M1086" s="120" t="b">
        <v>1</v>
      </c>
    </row>
    <row r="1087" spans="1:34" x14ac:dyDescent="0.4">
      <c r="A1087" s="120" t="s">
        <v>610</v>
      </c>
      <c r="B1087" s="120" t="s">
        <v>852</v>
      </c>
      <c r="C1087" s="120">
        <v>67912</v>
      </c>
      <c r="D1087" s="120" t="b">
        <v>0</v>
      </c>
      <c r="E1087" s="120" t="b">
        <v>0</v>
      </c>
      <c r="F1087" s="120" t="b">
        <v>0</v>
      </c>
      <c r="G1087" s="120" t="b">
        <v>0</v>
      </c>
      <c r="H1087" s="120" t="b">
        <v>0</v>
      </c>
      <c r="I1087" s="120" t="b">
        <v>1</v>
      </c>
      <c r="J1087" s="120" t="b">
        <v>0</v>
      </c>
      <c r="K1087" s="120" t="b">
        <v>0</v>
      </c>
      <c r="L1087" s="120" t="b">
        <v>0</v>
      </c>
      <c r="M1087" s="120" t="b">
        <v>1</v>
      </c>
      <c r="N1087" s="120" t="s">
        <v>842</v>
      </c>
      <c r="O1087" s="120" t="s">
        <v>611</v>
      </c>
      <c r="P1087" s="120" t="s">
        <v>3237</v>
      </c>
      <c r="Q1087" s="120" t="s">
        <v>638</v>
      </c>
      <c r="R1087" s="120" t="s">
        <v>4824</v>
      </c>
      <c r="S1087" s="120" t="s">
        <v>715</v>
      </c>
      <c r="T1087" s="120" t="s">
        <v>3731</v>
      </c>
      <c r="U1087" s="120" t="s">
        <v>805</v>
      </c>
      <c r="V1087" s="120" t="s">
        <v>3584</v>
      </c>
      <c r="W1087" s="120" t="s">
        <v>560</v>
      </c>
      <c r="X1087" s="120" t="s">
        <v>4646</v>
      </c>
      <c r="Y1087" s="120" t="s">
        <v>3587</v>
      </c>
      <c r="Z1087" s="120" t="s">
        <v>3588</v>
      </c>
      <c r="AA1087" s="120" t="s">
        <v>4644</v>
      </c>
      <c r="AB1087" s="120" t="s">
        <v>4645</v>
      </c>
      <c r="AC1087" s="120" t="s">
        <v>811</v>
      </c>
      <c r="AD1087" s="120" t="s">
        <v>4825</v>
      </c>
      <c r="AE1087" s="120" t="s">
        <v>4826</v>
      </c>
      <c r="AF1087" s="120" t="s">
        <v>4827</v>
      </c>
    </row>
    <row r="1088" spans="1:34" x14ac:dyDescent="0.4">
      <c r="A1088" s="120" t="s">
        <v>4828</v>
      </c>
      <c r="B1088" s="120" t="s">
        <v>963</v>
      </c>
      <c r="C1088" s="120">
        <v>67624</v>
      </c>
      <c r="D1088" s="120" t="b">
        <v>1</v>
      </c>
      <c r="E1088" s="120" t="b">
        <v>1</v>
      </c>
      <c r="F1088" s="120" t="b">
        <v>0</v>
      </c>
      <c r="G1088" s="120" t="b">
        <v>0</v>
      </c>
      <c r="H1088" s="120" t="b">
        <v>0</v>
      </c>
      <c r="I1088" s="120" t="b">
        <v>0</v>
      </c>
      <c r="J1088" s="120" t="b">
        <v>0</v>
      </c>
      <c r="K1088" s="120" t="b">
        <v>0</v>
      </c>
      <c r="L1088" s="120" t="b">
        <v>0</v>
      </c>
      <c r="M1088" s="120" t="b">
        <v>1</v>
      </c>
    </row>
    <row r="1089" spans="1:34" x14ac:dyDescent="0.4">
      <c r="A1089" s="120" t="s">
        <v>2588</v>
      </c>
      <c r="B1089" s="120" t="s">
        <v>963</v>
      </c>
      <c r="C1089" s="120">
        <v>67862</v>
      </c>
      <c r="D1089" s="120" t="b">
        <v>0</v>
      </c>
      <c r="E1089" s="120" t="b">
        <v>0</v>
      </c>
      <c r="F1089" s="120" t="b">
        <v>1</v>
      </c>
      <c r="G1089" s="120" t="b">
        <v>0</v>
      </c>
      <c r="H1089" s="120" t="b">
        <v>0</v>
      </c>
      <c r="I1089" s="120" t="b">
        <v>0</v>
      </c>
      <c r="J1089" s="120" t="b">
        <v>0</v>
      </c>
      <c r="K1089" s="120" t="b">
        <v>0</v>
      </c>
      <c r="L1089" s="120" t="b">
        <v>0</v>
      </c>
      <c r="M1089" s="120" t="b">
        <v>1</v>
      </c>
    </row>
    <row r="1090" spans="1:34" x14ac:dyDescent="0.4">
      <c r="A1090" s="120" t="s">
        <v>4829</v>
      </c>
      <c r="B1090" s="120" t="s">
        <v>900</v>
      </c>
      <c r="C1090" s="120">
        <v>67706</v>
      </c>
      <c r="D1090" s="120" t="b">
        <v>1</v>
      </c>
      <c r="E1090" s="120" t="b">
        <v>0</v>
      </c>
      <c r="F1090" s="120" t="b">
        <v>1</v>
      </c>
      <c r="G1090" s="120" t="b">
        <v>0</v>
      </c>
      <c r="H1090" s="120" t="b">
        <v>1</v>
      </c>
      <c r="I1090" s="120" t="b">
        <v>0</v>
      </c>
      <c r="J1090" s="120" t="b">
        <v>0</v>
      </c>
      <c r="K1090" s="120" t="b">
        <v>0</v>
      </c>
      <c r="L1090" s="120" t="b">
        <v>0</v>
      </c>
      <c r="M1090" s="120" t="b">
        <v>1</v>
      </c>
      <c r="N1090" s="120" t="s">
        <v>4369</v>
      </c>
      <c r="O1090" s="120" t="s">
        <v>4830</v>
      </c>
      <c r="P1090" s="120" t="s">
        <v>4831</v>
      </c>
      <c r="Q1090" s="120" t="s">
        <v>4832</v>
      </c>
      <c r="R1090" s="120" t="s">
        <v>4833</v>
      </c>
      <c r="S1090" s="120" t="s">
        <v>1730</v>
      </c>
      <c r="T1090" s="120" t="s">
        <v>1731</v>
      </c>
      <c r="U1090" s="120" t="s">
        <v>4834</v>
      </c>
      <c r="V1090" s="120" t="s">
        <v>4835</v>
      </c>
    </row>
    <row r="1091" spans="1:34" x14ac:dyDescent="0.4">
      <c r="A1091" s="120" t="s">
        <v>612</v>
      </c>
      <c r="B1091" s="120" t="s">
        <v>924</v>
      </c>
      <c r="C1091" s="120">
        <v>67190</v>
      </c>
      <c r="D1091" s="120" t="b">
        <v>0</v>
      </c>
      <c r="E1091" s="120" t="b">
        <v>0</v>
      </c>
      <c r="F1091" s="120" t="b">
        <v>0</v>
      </c>
      <c r="G1091" s="120" t="b">
        <v>0</v>
      </c>
      <c r="H1091" s="120" t="b">
        <v>0</v>
      </c>
      <c r="I1091" s="120" t="b">
        <v>0</v>
      </c>
      <c r="J1091" s="120" t="b">
        <v>0</v>
      </c>
      <c r="K1091" s="120" t="b">
        <v>0</v>
      </c>
      <c r="L1091" s="120" t="b">
        <v>0</v>
      </c>
      <c r="M1091" s="120" t="b">
        <v>1</v>
      </c>
      <c r="N1091" s="120" t="s">
        <v>4836</v>
      </c>
      <c r="O1091" s="120" t="s">
        <v>389</v>
      </c>
      <c r="P1091" s="120" t="s">
        <v>3688</v>
      </c>
      <c r="Q1091" s="120" t="s">
        <v>3844</v>
      </c>
      <c r="R1091" s="120" t="s">
        <v>3845</v>
      </c>
      <c r="S1091" s="120" t="s">
        <v>677</v>
      </c>
      <c r="T1091" s="120" t="s">
        <v>2992</v>
      </c>
      <c r="U1091" s="120" t="s">
        <v>547</v>
      </c>
      <c r="V1091" s="120" t="s">
        <v>2990</v>
      </c>
      <c r="W1091" s="120" t="s">
        <v>3846</v>
      </c>
      <c r="X1091" s="120" t="s">
        <v>3847</v>
      </c>
      <c r="Y1091" s="120" t="s">
        <v>3703</v>
      </c>
      <c r="Z1091" s="120" t="s">
        <v>3704</v>
      </c>
      <c r="AA1091" s="120" t="s">
        <v>576</v>
      </c>
      <c r="AB1091" s="120" t="s">
        <v>3699</v>
      </c>
      <c r="AC1091" s="120" t="s">
        <v>3842</v>
      </c>
      <c r="AD1091" s="120" t="s">
        <v>3843</v>
      </c>
    </row>
    <row r="1092" spans="1:34" x14ac:dyDescent="0.4">
      <c r="A1092" s="120" t="s">
        <v>4837</v>
      </c>
      <c r="B1092" s="120" t="s">
        <v>963</v>
      </c>
      <c r="C1092" s="120">
        <v>66842</v>
      </c>
      <c r="D1092" s="120" t="b">
        <v>0</v>
      </c>
      <c r="E1092" s="120" t="b">
        <v>0</v>
      </c>
      <c r="F1092" s="120" t="b">
        <v>1</v>
      </c>
      <c r="G1092" s="120" t="b">
        <v>0</v>
      </c>
      <c r="H1092" s="120" t="b">
        <v>0</v>
      </c>
      <c r="I1092" s="120" t="b">
        <v>0</v>
      </c>
      <c r="J1092" s="120" t="b">
        <v>0</v>
      </c>
      <c r="K1092" s="120" t="b">
        <v>0</v>
      </c>
      <c r="L1092" s="120" t="b">
        <v>0</v>
      </c>
      <c r="M1092" s="120" t="b">
        <v>1</v>
      </c>
    </row>
    <row r="1093" spans="1:34" x14ac:dyDescent="0.4">
      <c r="A1093" s="120" t="s">
        <v>4838</v>
      </c>
      <c r="B1093" s="120" t="s">
        <v>1278</v>
      </c>
      <c r="C1093" s="120">
        <v>66923</v>
      </c>
      <c r="D1093" s="120" t="b">
        <v>1</v>
      </c>
      <c r="E1093" s="120" t="b">
        <v>1</v>
      </c>
      <c r="F1093" s="120" t="b">
        <v>0</v>
      </c>
      <c r="G1093" s="120" t="b">
        <v>0</v>
      </c>
      <c r="H1093" s="120" t="b">
        <v>0</v>
      </c>
      <c r="I1093" s="120" t="b">
        <v>0</v>
      </c>
      <c r="J1093" s="120" t="b">
        <v>0</v>
      </c>
      <c r="K1093" s="120" t="b">
        <v>0</v>
      </c>
      <c r="L1093" s="120" t="b">
        <v>0</v>
      </c>
      <c r="M1093" s="120" t="b">
        <v>0</v>
      </c>
    </row>
    <row r="1094" spans="1:34" x14ac:dyDescent="0.4">
      <c r="A1094" s="120" t="s">
        <v>4839</v>
      </c>
      <c r="B1094" s="120" t="s">
        <v>928</v>
      </c>
      <c r="C1094" s="120">
        <v>66797</v>
      </c>
      <c r="D1094" s="120" t="b">
        <v>1</v>
      </c>
      <c r="E1094" s="120" t="b">
        <v>1</v>
      </c>
      <c r="F1094" s="120" t="b">
        <v>1</v>
      </c>
      <c r="G1094" s="120" t="b">
        <v>0</v>
      </c>
      <c r="H1094" s="120" t="b">
        <v>0</v>
      </c>
      <c r="I1094" s="120" t="b">
        <v>0</v>
      </c>
      <c r="J1094" s="120" t="b">
        <v>0</v>
      </c>
      <c r="K1094" s="120" t="b">
        <v>0</v>
      </c>
      <c r="L1094" s="120" t="b">
        <v>0</v>
      </c>
      <c r="M1094" s="120" t="b">
        <v>0</v>
      </c>
    </row>
    <row r="1095" spans="1:34" x14ac:dyDescent="0.4">
      <c r="A1095" s="120" t="s">
        <v>182</v>
      </c>
      <c r="B1095" s="120" t="s">
        <v>872</v>
      </c>
      <c r="C1095" s="120">
        <v>66630</v>
      </c>
      <c r="D1095" s="120" t="b">
        <v>0</v>
      </c>
      <c r="E1095" s="120" t="b">
        <v>0</v>
      </c>
      <c r="F1095" s="120" t="b">
        <v>0</v>
      </c>
      <c r="G1095" s="120" t="b">
        <v>0</v>
      </c>
      <c r="H1095" s="120" t="b">
        <v>0</v>
      </c>
      <c r="I1095" s="120" t="b">
        <v>0</v>
      </c>
      <c r="J1095" s="120" t="b">
        <v>0</v>
      </c>
      <c r="K1095" s="120" t="b">
        <v>0</v>
      </c>
      <c r="L1095" s="120" t="b">
        <v>0</v>
      </c>
      <c r="M1095" s="120" t="b">
        <v>0</v>
      </c>
      <c r="N1095" s="120" t="s">
        <v>842</v>
      </c>
      <c r="O1095" s="120" t="s">
        <v>181</v>
      </c>
      <c r="P1095" s="120" t="s">
        <v>4840</v>
      </c>
      <c r="Q1095" s="120" t="s">
        <v>1659</v>
      </c>
      <c r="R1095" s="120" t="s">
        <v>3124</v>
      </c>
    </row>
    <row r="1096" spans="1:34" x14ac:dyDescent="0.4">
      <c r="A1096" s="120" t="s">
        <v>4841</v>
      </c>
      <c r="B1096" s="120" t="s">
        <v>928</v>
      </c>
      <c r="C1096" s="120">
        <v>66369</v>
      </c>
      <c r="D1096" s="120" t="b">
        <v>0</v>
      </c>
      <c r="E1096" s="120" t="b">
        <v>1</v>
      </c>
      <c r="F1096" s="120" t="b">
        <v>0</v>
      </c>
      <c r="G1096" s="120" t="b">
        <v>0</v>
      </c>
      <c r="H1096" s="120" t="b">
        <v>0</v>
      </c>
      <c r="I1096" s="120" t="b">
        <v>1</v>
      </c>
      <c r="J1096" s="120" t="b">
        <v>0</v>
      </c>
      <c r="K1096" s="120" t="b">
        <v>1</v>
      </c>
      <c r="L1096" s="120" t="b">
        <v>0</v>
      </c>
      <c r="M1096" s="120" t="b">
        <v>0</v>
      </c>
      <c r="N1096" s="120" t="s">
        <v>842</v>
      </c>
      <c r="O1096" s="120" t="s">
        <v>4842</v>
      </c>
      <c r="P1096" s="120" t="s">
        <v>4843</v>
      </c>
      <c r="Q1096" s="120" t="s">
        <v>4844</v>
      </c>
      <c r="R1096" s="120" t="s">
        <v>4845</v>
      </c>
    </row>
    <row r="1097" spans="1:34" x14ac:dyDescent="0.4">
      <c r="A1097" s="120" t="s">
        <v>4846</v>
      </c>
      <c r="B1097" s="120" t="s">
        <v>963</v>
      </c>
      <c r="C1097" s="120">
        <v>67167</v>
      </c>
      <c r="D1097" s="120" t="b">
        <v>0</v>
      </c>
      <c r="E1097" s="120" t="b">
        <v>1</v>
      </c>
      <c r="F1097" s="120" t="b">
        <v>1</v>
      </c>
      <c r="G1097" s="120" t="b">
        <v>0</v>
      </c>
      <c r="H1097" s="120" t="b">
        <v>0</v>
      </c>
      <c r="I1097" s="120" t="b">
        <v>0</v>
      </c>
      <c r="J1097" s="120" t="b">
        <v>0</v>
      </c>
      <c r="K1097" s="120" t="b">
        <v>0</v>
      </c>
      <c r="L1097" s="120" t="b">
        <v>0</v>
      </c>
      <c r="M1097" s="120" t="b">
        <v>1</v>
      </c>
      <c r="N1097" s="120" t="s">
        <v>4847</v>
      </c>
      <c r="O1097" s="120" t="s">
        <v>4848</v>
      </c>
      <c r="P1097" s="120" t="s">
        <v>4849</v>
      </c>
      <c r="Q1097" s="120" t="s">
        <v>4850</v>
      </c>
      <c r="R1097" s="120" t="s">
        <v>4851</v>
      </c>
      <c r="S1097" s="120" t="s">
        <v>4852</v>
      </c>
      <c r="T1097" s="120" t="s">
        <v>4853</v>
      </c>
      <c r="U1097" s="120" t="s">
        <v>4854</v>
      </c>
      <c r="V1097" s="120" t="s">
        <v>4855</v>
      </c>
    </row>
    <row r="1098" spans="1:34" x14ac:dyDescent="0.4">
      <c r="A1098" s="120" t="s">
        <v>4856</v>
      </c>
      <c r="B1098" s="120" t="s">
        <v>935</v>
      </c>
      <c r="C1098" s="120">
        <v>66228</v>
      </c>
      <c r="D1098" s="120" t="b">
        <v>0</v>
      </c>
      <c r="E1098" s="120" t="b">
        <v>0</v>
      </c>
      <c r="F1098" s="120" t="b">
        <v>0</v>
      </c>
      <c r="G1098" s="120" t="b">
        <v>0</v>
      </c>
      <c r="H1098" s="120" t="b">
        <v>0</v>
      </c>
      <c r="I1098" s="120" t="b">
        <v>0</v>
      </c>
      <c r="J1098" s="120" t="b">
        <v>0</v>
      </c>
      <c r="K1098" s="120" t="b">
        <v>0</v>
      </c>
      <c r="L1098" s="120" t="b">
        <v>0</v>
      </c>
      <c r="M1098" s="120" t="b">
        <v>0</v>
      </c>
    </row>
    <row r="1099" spans="1:34" x14ac:dyDescent="0.4">
      <c r="A1099" s="120" t="s">
        <v>4857</v>
      </c>
      <c r="B1099" s="120" t="s">
        <v>1334</v>
      </c>
      <c r="C1099" s="120">
        <v>66262</v>
      </c>
      <c r="D1099" s="120" t="b">
        <v>0</v>
      </c>
      <c r="E1099" s="120" t="b">
        <v>0</v>
      </c>
      <c r="F1099" s="120" t="b">
        <v>1</v>
      </c>
      <c r="G1099" s="120" t="b">
        <v>0</v>
      </c>
      <c r="H1099" s="120" t="b">
        <v>0</v>
      </c>
      <c r="I1099" s="120" t="b">
        <v>0</v>
      </c>
      <c r="J1099" s="120" t="b">
        <v>0</v>
      </c>
      <c r="K1099" s="120" t="b">
        <v>0</v>
      </c>
      <c r="L1099" s="120" t="b">
        <v>0</v>
      </c>
      <c r="M1099" s="120" t="b">
        <v>0</v>
      </c>
    </row>
    <row r="1100" spans="1:34" x14ac:dyDescent="0.4">
      <c r="A1100" s="120" t="s">
        <v>4858</v>
      </c>
      <c r="B1100" s="120" t="s">
        <v>1278</v>
      </c>
      <c r="C1100" s="120">
        <v>66179</v>
      </c>
      <c r="D1100" s="120" t="b">
        <v>0</v>
      </c>
      <c r="E1100" s="120" t="b">
        <v>0</v>
      </c>
      <c r="F1100" s="120" t="b">
        <v>0</v>
      </c>
      <c r="G1100" s="120" t="b">
        <v>1</v>
      </c>
      <c r="H1100" s="120" t="b">
        <v>0</v>
      </c>
      <c r="I1100" s="120" t="b">
        <v>0</v>
      </c>
      <c r="J1100" s="120" t="b">
        <v>0</v>
      </c>
      <c r="K1100" s="120" t="b">
        <v>0</v>
      </c>
      <c r="L1100" s="120" t="b">
        <v>0</v>
      </c>
      <c r="M1100" s="120" t="b">
        <v>1</v>
      </c>
    </row>
    <row r="1101" spans="1:34" x14ac:dyDescent="0.4">
      <c r="A1101" s="120" t="s">
        <v>4859</v>
      </c>
      <c r="B1101" s="120" t="s">
        <v>928</v>
      </c>
      <c r="C1101" s="120">
        <v>66142</v>
      </c>
      <c r="D1101" s="120" t="b">
        <v>1</v>
      </c>
      <c r="E1101" s="120" t="b">
        <v>1</v>
      </c>
      <c r="F1101" s="120" t="b">
        <v>1</v>
      </c>
      <c r="G1101" s="120" t="b">
        <v>0</v>
      </c>
      <c r="H1101" s="120" t="b">
        <v>0</v>
      </c>
      <c r="I1101" s="120" t="b">
        <v>0</v>
      </c>
      <c r="J1101" s="120" t="b">
        <v>0</v>
      </c>
      <c r="K1101" s="120" t="b">
        <v>0</v>
      </c>
      <c r="L1101" s="120" t="b">
        <v>0</v>
      </c>
      <c r="M1101" s="120" t="b">
        <v>1</v>
      </c>
      <c r="N1101" s="120" t="s">
        <v>4860</v>
      </c>
      <c r="O1101" s="120" t="s">
        <v>4861</v>
      </c>
      <c r="P1101" s="120" t="s">
        <v>4862</v>
      </c>
      <c r="Q1101" s="120" t="s">
        <v>4863</v>
      </c>
      <c r="R1101" s="120" t="s">
        <v>4864</v>
      </c>
      <c r="S1101" s="120" t="s">
        <v>4865</v>
      </c>
      <c r="T1101" s="120" t="s">
        <v>4866</v>
      </c>
    </row>
    <row r="1102" spans="1:34" x14ac:dyDescent="0.4">
      <c r="A1102" s="120" t="s">
        <v>4867</v>
      </c>
      <c r="B1102" s="120" t="s">
        <v>935</v>
      </c>
      <c r="C1102" s="120">
        <v>65943</v>
      </c>
      <c r="D1102" s="120" t="b">
        <v>0</v>
      </c>
      <c r="E1102" s="120" t="b">
        <v>0</v>
      </c>
      <c r="F1102" s="120" t="b">
        <v>1</v>
      </c>
      <c r="G1102" s="120" t="b">
        <v>1</v>
      </c>
      <c r="H1102" s="120" t="b">
        <v>0</v>
      </c>
      <c r="I1102" s="120" t="b">
        <v>0</v>
      </c>
      <c r="J1102" s="120" t="b">
        <v>1</v>
      </c>
      <c r="K1102" s="120" t="b">
        <v>0</v>
      </c>
      <c r="L1102" s="120" t="b">
        <v>0</v>
      </c>
      <c r="M1102" s="120" t="b">
        <v>1</v>
      </c>
    </row>
    <row r="1103" spans="1:34" x14ac:dyDescent="0.4">
      <c r="A1103" s="120" t="s">
        <v>613</v>
      </c>
      <c r="B1103" s="120" t="s">
        <v>924</v>
      </c>
      <c r="C1103" s="120">
        <v>66066</v>
      </c>
      <c r="D1103" s="120" t="b">
        <v>0</v>
      </c>
      <c r="E1103" s="120" t="b">
        <v>1</v>
      </c>
      <c r="F1103" s="120" t="b">
        <v>0</v>
      </c>
      <c r="G1103" s="120" t="b">
        <v>0</v>
      </c>
      <c r="H1103" s="120" t="b">
        <v>0</v>
      </c>
      <c r="I1103" s="120" t="b">
        <v>0</v>
      </c>
      <c r="J1103" s="120" t="b">
        <v>0</v>
      </c>
      <c r="K1103" s="120" t="b">
        <v>0</v>
      </c>
      <c r="L1103" s="120" t="b">
        <v>0</v>
      </c>
      <c r="M1103" s="120" t="b">
        <v>1</v>
      </c>
      <c r="N1103" s="120" t="s">
        <v>4868</v>
      </c>
      <c r="O1103" s="120" t="s">
        <v>614</v>
      </c>
      <c r="P1103" s="120" t="s">
        <v>4869</v>
      </c>
      <c r="Q1103" s="120" t="s">
        <v>386</v>
      </c>
      <c r="R1103" s="120" t="s">
        <v>1417</v>
      </c>
      <c r="S1103" s="120" t="s">
        <v>785</v>
      </c>
      <c r="T1103" s="120" t="s">
        <v>4870</v>
      </c>
      <c r="U1103" s="120" t="s">
        <v>285</v>
      </c>
      <c r="V1103" s="120" t="s">
        <v>1423</v>
      </c>
      <c r="W1103" s="120" t="s">
        <v>4727</v>
      </c>
      <c r="X1103" s="120" t="s">
        <v>4728</v>
      </c>
      <c r="Y1103" s="120" t="s">
        <v>564</v>
      </c>
      <c r="Z1103" s="120" t="s">
        <v>3891</v>
      </c>
      <c r="AA1103" s="120" t="s">
        <v>406</v>
      </c>
      <c r="AB1103" s="120" t="s">
        <v>1963</v>
      </c>
      <c r="AC1103" s="120" t="s">
        <v>2066</v>
      </c>
      <c r="AD1103" s="120" t="s">
        <v>4725</v>
      </c>
      <c r="AE1103" s="120" t="s">
        <v>421</v>
      </c>
      <c r="AF1103" s="120" t="s">
        <v>1418</v>
      </c>
      <c r="AG1103" s="120" t="s">
        <v>4871</v>
      </c>
      <c r="AH1103" s="120" t="s">
        <v>4872</v>
      </c>
    </row>
    <row r="1104" spans="1:34" x14ac:dyDescent="0.4">
      <c r="A1104" s="120" t="s">
        <v>4873</v>
      </c>
      <c r="B1104" s="120" t="s">
        <v>900</v>
      </c>
      <c r="C1104" s="120">
        <v>66113</v>
      </c>
      <c r="D1104" s="120" t="b">
        <v>0</v>
      </c>
      <c r="E1104" s="120" t="b">
        <v>1</v>
      </c>
      <c r="F1104" s="120" t="b">
        <v>0</v>
      </c>
      <c r="G1104" s="120" t="b">
        <v>0</v>
      </c>
      <c r="H1104" s="120" t="b">
        <v>1</v>
      </c>
      <c r="I1104" s="120" t="b">
        <v>0</v>
      </c>
      <c r="J1104" s="120" t="b">
        <v>0</v>
      </c>
      <c r="K1104" s="120" t="b">
        <v>0</v>
      </c>
      <c r="L1104" s="120" t="b">
        <v>0</v>
      </c>
      <c r="M1104" s="120" t="b">
        <v>0</v>
      </c>
    </row>
    <row r="1105" spans="1:32" x14ac:dyDescent="0.4">
      <c r="A1105" s="120" t="s">
        <v>4874</v>
      </c>
      <c r="B1105" s="120" t="s">
        <v>1727</v>
      </c>
      <c r="C1105" s="120">
        <v>66448</v>
      </c>
      <c r="D1105" s="120" t="b">
        <v>1</v>
      </c>
      <c r="E1105" s="120" t="b">
        <v>0</v>
      </c>
      <c r="F1105" s="120" t="b">
        <v>0</v>
      </c>
      <c r="G1105" s="120" t="b">
        <v>0</v>
      </c>
      <c r="H1105" s="120" t="b">
        <v>0</v>
      </c>
      <c r="I1105" s="120" t="b">
        <v>0</v>
      </c>
      <c r="J1105" s="120" t="b">
        <v>0</v>
      </c>
      <c r="K1105" s="120" t="b">
        <v>0</v>
      </c>
      <c r="L1105" s="120" t="b">
        <v>0</v>
      </c>
      <c r="M1105" s="120" t="b">
        <v>1</v>
      </c>
    </row>
    <row r="1106" spans="1:32" x14ac:dyDescent="0.4">
      <c r="A1106" s="120" t="s">
        <v>650</v>
      </c>
      <c r="B1106" s="120" t="s">
        <v>935</v>
      </c>
      <c r="C1106" s="120">
        <v>65858</v>
      </c>
      <c r="D1106" s="120" t="b">
        <v>0</v>
      </c>
      <c r="E1106" s="120" t="b">
        <v>0</v>
      </c>
      <c r="F1106" s="120" t="b">
        <v>0</v>
      </c>
      <c r="G1106" s="120" t="b">
        <v>0</v>
      </c>
      <c r="H1106" s="120" t="b">
        <v>0</v>
      </c>
      <c r="I1106" s="120" t="b">
        <v>0</v>
      </c>
      <c r="J1106" s="120" t="b">
        <v>0</v>
      </c>
      <c r="K1106" s="120" t="b">
        <v>0</v>
      </c>
      <c r="L1106" s="120" t="b">
        <v>0</v>
      </c>
      <c r="M1106" s="120" t="b">
        <v>0</v>
      </c>
      <c r="N1106" s="120" t="s">
        <v>874</v>
      </c>
      <c r="O1106" s="120" t="s">
        <v>4875</v>
      </c>
      <c r="P1106" s="120" t="s">
        <v>4876</v>
      </c>
      <c r="Q1106" s="120" t="s">
        <v>672</v>
      </c>
      <c r="R1106" s="120" t="s">
        <v>4877</v>
      </c>
      <c r="S1106" s="120" t="s">
        <v>4878</v>
      </c>
      <c r="T1106" s="120" t="s">
        <v>4879</v>
      </c>
      <c r="U1106" s="120" t="s">
        <v>4880</v>
      </c>
      <c r="V1106" s="120" t="s">
        <v>4881</v>
      </c>
      <c r="W1106" s="120" t="s">
        <v>4882</v>
      </c>
      <c r="X1106" s="120" t="s">
        <v>4883</v>
      </c>
      <c r="Y1106" s="120" t="s">
        <v>4884</v>
      </c>
      <c r="Z1106" s="120" t="s">
        <v>4885</v>
      </c>
      <c r="AA1106" s="120" t="s">
        <v>649</v>
      </c>
      <c r="AB1106" s="120" t="s">
        <v>4886</v>
      </c>
      <c r="AC1106" s="120" t="s">
        <v>4887</v>
      </c>
      <c r="AD1106" s="120" t="s">
        <v>4888</v>
      </c>
      <c r="AE1106" s="120" t="s">
        <v>803</v>
      </c>
      <c r="AF1106" s="120" t="s">
        <v>2730</v>
      </c>
    </row>
    <row r="1107" spans="1:32" x14ac:dyDescent="0.4">
      <c r="A1107" s="120" t="s">
        <v>4889</v>
      </c>
      <c r="B1107" s="120" t="s">
        <v>872</v>
      </c>
      <c r="C1107" s="120">
        <v>65916</v>
      </c>
      <c r="D1107" s="120" t="b">
        <v>0</v>
      </c>
      <c r="E1107" s="120" t="b">
        <v>0</v>
      </c>
      <c r="F1107" s="120" t="b">
        <v>0</v>
      </c>
      <c r="G1107" s="120" t="b">
        <v>0</v>
      </c>
      <c r="H1107" s="120" t="b">
        <v>0</v>
      </c>
      <c r="I1107" s="120" t="b">
        <v>0</v>
      </c>
      <c r="J1107" s="120" t="b">
        <v>0</v>
      </c>
      <c r="K1107" s="120" t="b">
        <v>0</v>
      </c>
      <c r="L1107" s="120" t="b">
        <v>0</v>
      </c>
      <c r="M1107" s="120" t="b">
        <v>0</v>
      </c>
      <c r="N1107" s="120" t="s">
        <v>842</v>
      </c>
      <c r="O1107" s="120" t="s">
        <v>3971</v>
      </c>
      <c r="P1107" s="120" t="s">
        <v>4890</v>
      </c>
    </row>
    <row r="1108" spans="1:32" x14ac:dyDescent="0.4">
      <c r="A1108" s="120" t="s">
        <v>701</v>
      </c>
      <c r="B1108" s="120" t="s">
        <v>900</v>
      </c>
      <c r="C1108" s="120">
        <v>65767</v>
      </c>
      <c r="D1108" s="120" t="b">
        <v>1</v>
      </c>
      <c r="E1108" s="120" t="b">
        <v>1</v>
      </c>
      <c r="F1108" s="120" t="b">
        <v>1</v>
      </c>
      <c r="G1108" s="120" t="b">
        <v>0</v>
      </c>
      <c r="H1108" s="120" t="b">
        <v>0</v>
      </c>
      <c r="I1108" s="120" t="b">
        <v>0</v>
      </c>
      <c r="J1108" s="120" t="b">
        <v>0</v>
      </c>
      <c r="K1108" s="120" t="b">
        <v>0</v>
      </c>
      <c r="L1108" s="120" t="b">
        <v>0</v>
      </c>
      <c r="M1108" s="120" t="b">
        <v>0</v>
      </c>
      <c r="N1108" s="120" t="s">
        <v>842</v>
      </c>
      <c r="O1108" s="120" t="s">
        <v>2851</v>
      </c>
      <c r="P1108" s="120" t="s">
        <v>2852</v>
      </c>
      <c r="Q1108" s="120" t="s">
        <v>340</v>
      </c>
      <c r="R1108" s="120" t="s">
        <v>1248</v>
      </c>
      <c r="S1108" s="120" t="s">
        <v>204</v>
      </c>
      <c r="T1108" s="120" t="s">
        <v>1487</v>
      </c>
      <c r="U1108" s="120" t="s">
        <v>4891</v>
      </c>
      <c r="V1108" s="120" t="s">
        <v>4892</v>
      </c>
    </row>
    <row r="1109" spans="1:32" x14ac:dyDescent="0.4">
      <c r="A1109" s="120" t="s">
        <v>4893</v>
      </c>
      <c r="B1109" s="120" t="s">
        <v>900</v>
      </c>
      <c r="C1109" s="120">
        <v>65794</v>
      </c>
      <c r="D1109" s="120" t="b">
        <v>0</v>
      </c>
      <c r="E1109" s="120" t="b">
        <v>0</v>
      </c>
      <c r="F1109" s="120" t="b">
        <v>0</v>
      </c>
      <c r="G1109" s="120" t="b">
        <v>0</v>
      </c>
      <c r="H1109" s="120" t="b">
        <v>0</v>
      </c>
      <c r="I1109" s="120" t="b">
        <v>0</v>
      </c>
      <c r="J1109" s="120" t="b">
        <v>0</v>
      </c>
      <c r="K1109" s="120" t="b">
        <v>0</v>
      </c>
      <c r="L1109" s="120" t="b">
        <v>0</v>
      </c>
      <c r="M1109" s="120" t="b">
        <v>0</v>
      </c>
    </row>
    <row r="1110" spans="1:32" x14ac:dyDescent="0.4">
      <c r="A1110" s="120" t="s">
        <v>4894</v>
      </c>
      <c r="B1110" s="120" t="s">
        <v>1334</v>
      </c>
      <c r="C1110" s="120">
        <v>65377</v>
      </c>
      <c r="D1110" s="120" t="b">
        <v>0</v>
      </c>
      <c r="E1110" s="120" t="b">
        <v>0</v>
      </c>
      <c r="F1110" s="120" t="b">
        <v>0</v>
      </c>
      <c r="G1110" s="120" t="b">
        <v>0</v>
      </c>
      <c r="H1110" s="120" t="b">
        <v>0</v>
      </c>
      <c r="I1110" s="120" t="b">
        <v>0</v>
      </c>
      <c r="J1110" s="120" t="b">
        <v>0</v>
      </c>
      <c r="K1110" s="120" t="b">
        <v>1</v>
      </c>
      <c r="L1110" s="120" t="b">
        <v>0</v>
      </c>
      <c r="M1110" s="120" t="b">
        <v>0</v>
      </c>
    </row>
    <row r="1111" spans="1:32" x14ac:dyDescent="0.4">
      <c r="A1111" s="120" t="s">
        <v>808</v>
      </c>
      <c r="B1111" s="120" t="s">
        <v>1115</v>
      </c>
      <c r="C1111" s="120">
        <v>65266</v>
      </c>
      <c r="D1111" s="120" t="b">
        <v>1</v>
      </c>
      <c r="E1111" s="120" t="b">
        <v>0</v>
      </c>
      <c r="F1111" s="120" t="b">
        <v>0</v>
      </c>
      <c r="G1111" s="120" t="b">
        <v>1</v>
      </c>
      <c r="H1111" s="120" t="b">
        <v>0</v>
      </c>
      <c r="I1111" s="120" t="b">
        <v>0</v>
      </c>
      <c r="J1111" s="120" t="b">
        <v>0</v>
      </c>
      <c r="K1111" s="120" t="b">
        <v>0</v>
      </c>
      <c r="L1111" s="120" t="b">
        <v>0</v>
      </c>
      <c r="M1111" s="120" t="b">
        <v>1</v>
      </c>
      <c r="N1111" s="120" t="s">
        <v>842</v>
      </c>
      <c r="O1111" s="120" t="s">
        <v>2671</v>
      </c>
      <c r="P1111" s="120" t="s">
        <v>2672</v>
      </c>
      <c r="Q1111" s="120" t="s">
        <v>2052</v>
      </c>
      <c r="R1111" s="120" t="s">
        <v>2053</v>
      </c>
      <c r="S1111" s="120" t="s">
        <v>1639</v>
      </c>
      <c r="T1111" s="120" t="s">
        <v>1640</v>
      </c>
      <c r="U1111" s="120" t="s">
        <v>376</v>
      </c>
      <c r="V1111" s="120" t="s">
        <v>2109</v>
      </c>
      <c r="W1111" s="120" t="s">
        <v>417</v>
      </c>
      <c r="X1111" s="120" t="s">
        <v>1371</v>
      </c>
    </row>
    <row r="1112" spans="1:32" x14ac:dyDescent="0.4">
      <c r="A1112" s="120" t="s">
        <v>4895</v>
      </c>
      <c r="B1112" s="120" t="s">
        <v>963</v>
      </c>
      <c r="C1112" s="120">
        <v>65265</v>
      </c>
      <c r="D1112" s="120" t="b">
        <v>0</v>
      </c>
      <c r="E1112" s="120" t="b">
        <v>0</v>
      </c>
      <c r="F1112" s="120" t="b">
        <v>1</v>
      </c>
      <c r="G1112" s="120" t="b">
        <v>0</v>
      </c>
      <c r="H1112" s="120" t="b">
        <v>0</v>
      </c>
      <c r="I1112" s="120" t="b">
        <v>0</v>
      </c>
      <c r="J1112" s="120" t="b">
        <v>0</v>
      </c>
      <c r="K1112" s="120" t="b">
        <v>0</v>
      </c>
      <c r="L1112" s="120" t="b">
        <v>0</v>
      </c>
      <c r="M1112" s="120" t="b">
        <v>0</v>
      </c>
      <c r="N1112" s="120" t="s">
        <v>842</v>
      </c>
      <c r="O1112" s="120" t="s">
        <v>4896</v>
      </c>
      <c r="P1112" s="120" t="s">
        <v>4897</v>
      </c>
    </row>
    <row r="1113" spans="1:32" x14ac:dyDescent="0.4">
      <c r="A1113" s="120" t="s">
        <v>575</v>
      </c>
      <c r="B1113" s="120" t="s">
        <v>1278</v>
      </c>
      <c r="C1113" s="120">
        <v>64960</v>
      </c>
      <c r="D1113" s="120" t="b">
        <v>0</v>
      </c>
      <c r="E1113" s="120" t="b">
        <v>0</v>
      </c>
      <c r="F1113" s="120" t="b">
        <v>0</v>
      </c>
      <c r="G1113" s="120" t="b">
        <v>0</v>
      </c>
      <c r="H1113" s="120" t="b">
        <v>0</v>
      </c>
      <c r="I1113" s="120" t="b">
        <v>0</v>
      </c>
      <c r="J1113" s="120" t="b">
        <v>0</v>
      </c>
      <c r="K1113" s="120" t="b">
        <v>0</v>
      </c>
      <c r="L1113" s="120" t="b">
        <v>0</v>
      </c>
      <c r="M1113" s="120" t="b">
        <v>1</v>
      </c>
      <c r="N1113" s="120" t="s">
        <v>1280</v>
      </c>
      <c r="O1113" s="120" t="s">
        <v>4898</v>
      </c>
      <c r="P1113" s="120" t="s">
        <v>4899</v>
      </c>
      <c r="Q1113" s="120" t="s">
        <v>3181</v>
      </c>
      <c r="R1113" s="120" t="s">
        <v>4900</v>
      </c>
      <c r="S1113" s="120" t="s">
        <v>290</v>
      </c>
      <c r="T1113" s="120" t="s">
        <v>1966</v>
      </c>
    </row>
    <row r="1114" spans="1:32" x14ac:dyDescent="0.4">
      <c r="A1114" s="120" t="s">
        <v>4901</v>
      </c>
      <c r="B1114" s="120" t="s">
        <v>924</v>
      </c>
      <c r="C1114" s="120">
        <v>64868</v>
      </c>
      <c r="D1114" s="120" t="b">
        <v>1</v>
      </c>
      <c r="E1114" s="120" t="b">
        <v>0</v>
      </c>
      <c r="F1114" s="120" t="b">
        <v>0</v>
      </c>
      <c r="G1114" s="120" t="b">
        <v>0</v>
      </c>
      <c r="H1114" s="120" t="b">
        <v>1</v>
      </c>
      <c r="I1114" s="120" t="b">
        <v>0</v>
      </c>
      <c r="J1114" s="120" t="b">
        <v>0</v>
      </c>
      <c r="K1114" s="120" t="b">
        <v>0</v>
      </c>
      <c r="L1114" s="120" t="b">
        <v>0</v>
      </c>
      <c r="M1114" s="120" t="b">
        <v>1</v>
      </c>
    </row>
    <row r="1115" spans="1:32" x14ac:dyDescent="0.4">
      <c r="A1115" s="120" t="s">
        <v>4902</v>
      </c>
      <c r="B1115" s="120" t="s">
        <v>1446</v>
      </c>
      <c r="C1115" s="120">
        <v>64836</v>
      </c>
      <c r="D1115" s="120" t="b">
        <v>0</v>
      </c>
      <c r="E1115" s="120" t="b">
        <v>1</v>
      </c>
      <c r="F1115" s="120" t="b">
        <v>1</v>
      </c>
      <c r="G1115" s="120" t="b">
        <v>0</v>
      </c>
      <c r="H1115" s="120" t="b">
        <v>0</v>
      </c>
      <c r="I1115" s="120" t="b">
        <v>0</v>
      </c>
      <c r="J1115" s="120" t="b">
        <v>0</v>
      </c>
      <c r="K1115" s="120" t="b">
        <v>0</v>
      </c>
      <c r="L1115" s="120" t="b">
        <v>0</v>
      </c>
      <c r="M1115" s="120" t="b">
        <v>1</v>
      </c>
    </row>
    <row r="1116" spans="1:32" x14ac:dyDescent="0.4">
      <c r="A1116" s="120" t="s">
        <v>4903</v>
      </c>
      <c r="B1116" s="120" t="s">
        <v>900</v>
      </c>
      <c r="C1116" s="120">
        <v>64724</v>
      </c>
      <c r="D1116" s="120" t="b">
        <v>1</v>
      </c>
      <c r="E1116" s="120" t="b">
        <v>0</v>
      </c>
      <c r="F1116" s="120" t="b">
        <v>1</v>
      </c>
      <c r="G1116" s="120" t="b">
        <v>0</v>
      </c>
      <c r="H1116" s="120" t="b">
        <v>0</v>
      </c>
      <c r="I1116" s="120" t="b">
        <v>0</v>
      </c>
      <c r="J1116" s="120" t="b">
        <v>0</v>
      </c>
      <c r="K1116" s="120" t="b">
        <v>0</v>
      </c>
      <c r="L1116" s="120" t="b">
        <v>0</v>
      </c>
      <c r="M1116" s="120" t="b">
        <v>0</v>
      </c>
    </row>
    <row r="1117" spans="1:32" x14ac:dyDescent="0.4">
      <c r="A1117" s="120" t="s">
        <v>4904</v>
      </c>
      <c r="B1117" s="120" t="s">
        <v>872</v>
      </c>
      <c r="C1117" s="120">
        <v>64750</v>
      </c>
      <c r="D1117" s="120" t="b">
        <v>1</v>
      </c>
      <c r="E1117" s="120" t="b">
        <v>1</v>
      </c>
      <c r="F1117" s="120" t="b">
        <v>0</v>
      </c>
      <c r="G1117" s="120" t="b">
        <v>1</v>
      </c>
      <c r="H1117" s="120" t="b">
        <v>1</v>
      </c>
      <c r="I1117" s="120" t="b">
        <v>0</v>
      </c>
      <c r="J1117" s="120" t="b">
        <v>0</v>
      </c>
      <c r="K1117" s="120" t="b">
        <v>0</v>
      </c>
      <c r="L1117" s="120" t="b">
        <v>0</v>
      </c>
      <c r="M1117" s="120" t="b">
        <v>1</v>
      </c>
    </row>
    <row r="1118" spans="1:32" x14ac:dyDescent="0.4">
      <c r="A1118" s="120" t="s">
        <v>4905</v>
      </c>
      <c r="B1118" s="120" t="s">
        <v>928</v>
      </c>
      <c r="C1118" s="120">
        <v>64376</v>
      </c>
      <c r="D1118" s="120" t="b">
        <v>1</v>
      </c>
      <c r="E1118" s="120" t="b">
        <v>1</v>
      </c>
      <c r="F1118" s="120" t="b">
        <v>0</v>
      </c>
      <c r="G1118" s="120" t="b">
        <v>0</v>
      </c>
      <c r="H1118" s="120" t="b">
        <v>0</v>
      </c>
      <c r="I1118" s="120" t="b">
        <v>0</v>
      </c>
      <c r="J1118" s="120" t="b">
        <v>0</v>
      </c>
      <c r="K1118" s="120" t="b">
        <v>0</v>
      </c>
      <c r="L1118" s="120" t="b">
        <v>0</v>
      </c>
      <c r="M1118" s="120" t="b">
        <v>0</v>
      </c>
    </row>
    <row r="1119" spans="1:32" x14ac:dyDescent="0.4">
      <c r="A1119" s="120" t="s">
        <v>4906</v>
      </c>
      <c r="B1119" s="120" t="s">
        <v>872</v>
      </c>
      <c r="C1119" s="120">
        <v>64467</v>
      </c>
      <c r="D1119" s="120" t="b">
        <v>1</v>
      </c>
      <c r="E1119" s="120" t="b">
        <v>1</v>
      </c>
      <c r="F1119" s="120" t="b">
        <v>0</v>
      </c>
      <c r="G1119" s="120" t="b">
        <v>0</v>
      </c>
      <c r="H1119" s="120" t="b">
        <v>1</v>
      </c>
      <c r="I1119" s="120" t="b">
        <v>0</v>
      </c>
      <c r="J1119" s="120" t="b">
        <v>0</v>
      </c>
      <c r="K1119" s="120" t="b">
        <v>0</v>
      </c>
      <c r="L1119" s="120" t="b">
        <v>0</v>
      </c>
      <c r="M1119" s="120" t="b">
        <v>0</v>
      </c>
      <c r="N1119" s="120" t="s">
        <v>842</v>
      </c>
      <c r="O1119" s="120" t="s">
        <v>4907</v>
      </c>
      <c r="P1119" s="120" t="s">
        <v>4908</v>
      </c>
      <c r="Q1119" s="120" t="s">
        <v>4909</v>
      </c>
      <c r="R1119" s="120" t="s">
        <v>4910</v>
      </c>
    </row>
    <row r="1120" spans="1:32" x14ac:dyDescent="0.4">
      <c r="A1120" s="120" t="s">
        <v>615</v>
      </c>
      <c r="B1120" s="120" t="s">
        <v>852</v>
      </c>
      <c r="C1120" s="120">
        <v>64261</v>
      </c>
      <c r="D1120" s="120" t="b">
        <v>0</v>
      </c>
      <c r="E1120" s="120" t="b">
        <v>1</v>
      </c>
      <c r="F1120" s="120" t="b">
        <v>0</v>
      </c>
      <c r="G1120" s="120" t="b">
        <v>0</v>
      </c>
      <c r="H1120" s="120" t="b">
        <v>0</v>
      </c>
      <c r="I1120" s="120" t="b">
        <v>0</v>
      </c>
      <c r="J1120" s="120" t="b">
        <v>0</v>
      </c>
      <c r="K1120" s="120" t="b">
        <v>0</v>
      </c>
      <c r="L1120" s="120" t="b">
        <v>0</v>
      </c>
      <c r="M1120" s="120" t="b">
        <v>1</v>
      </c>
      <c r="N1120" s="120" t="s">
        <v>4911</v>
      </c>
      <c r="O1120" s="120" t="s">
        <v>616</v>
      </c>
      <c r="P1120" s="120" t="s">
        <v>4912</v>
      </c>
      <c r="Q1120" s="120" t="s">
        <v>2709</v>
      </c>
      <c r="R1120" s="120" t="s">
        <v>2710</v>
      </c>
      <c r="S1120" s="120" t="s">
        <v>4913</v>
      </c>
      <c r="T1120" s="120" t="s">
        <v>4914</v>
      </c>
    </row>
    <row r="1121" spans="1:22" x14ac:dyDescent="0.4">
      <c r="A1121" s="120" t="s">
        <v>4915</v>
      </c>
      <c r="B1121" s="120" t="s">
        <v>928</v>
      </c>
      <c r="C1121" s="120">
        <v>64038</v>
      </c>
      <c r="D1121" s="120" t="b">
        <v>0</v>
      </c>
      <c r="E1121" s="120" t="b">
        <v>0</v>
      </c>
      <c r="F1121" s="120" t="b">
        <v>1</v>
      </c>
      <c r="G1121" s="120" t="b">
        <v>0</v>
      </c>
      <c r="H1121" s="120" t="b">
        <v>0</v>
      </c>
      <c r="I1121" s="120" t="b">
        <v>0</v>
      </c>
      <c r="J1121" s="120" t="b">
        <v>0</v>
      </c>
      <c r="K1121" s="120" t="b">
        <v>0</v>
      </c>
      <c r="L1121" s="120" t="b">
        <v>0</v>
      </c>
      <c r="M1121" s="120" t="b">
        <v>0</v>
      </c>
    </row>
    <row r="1122" spans="1:22" x14ac:dyDescent="0.4">
      <c r="A1122" s="120" t="s">
        <v>617</v>
      </c>
      <c r="B1122" s="120" t="s">
        <v>1278</v>
      </c>
      <c r="C1122" s="120">
        <v>63955</v>
      </c>
      <c r="D1122" s="120" t="b">
        <v>0</v>
      </c>
      <c r="E1122" s="120" t="b">
        <v>0</v>
      </c>
      <c r="F1122" s="120" t="b">
        <v>1</v>
      </c>
      <c r="G1122" s="120" t="b">
        <v>0</v>
      </c>
      <c r="H1122" s="120" t="b">
        <v>0</v>
      </c>
      <c r="I1122" s="120" t="b">
        <v>0</v>
      </c>
      <c r="J1122" s="120" t="b">
        <v>0</v>
      </c>
      <c r="K1122" s="120" t="b">
        <v>0</v>
      </c>
      <c r="L1122" s="120" t="b">
        <v>0</v>
      </c>
      <c r="M1122" s="120" t="b">
        <v>1</v>
      </c>
      <c r="N1122" s="120" t="s">
        <v>842</v>
      </c>
      <c r="O1122" s="120" t="s">
        <v>224</v>
      </c>
      <c r="P1122" s="120" t="s">
        <v>1416</v>
      </c>
      <c r="Q1122" s="120" t="s">
        <v>4272</v>
      </c>
      <c r="R1122" s="120" t="s">
        <v>4916</v>
      </c>
    </row>
    <row r="1123" spans="1:22" x14ac:dyDescent="0.4">
      <c r="A1123" s="120" t="s">
        <v>618</v>
      </c>
      <c r="B1123" s="120" t="s">
        <v>935</v>
      </c>
      <c r="C1123" s="120">
        <v>63988</v>
      </c>
      <c r="D1123" s="120" t="b">
        <v>1</v>
      </c>
      <c r="E1123" s="120" t="b">
        <v>1</v>
      </c>
      <c r="F1123" s="120" t="b">
        <v>0</v>
      </c>
      <c r="G1123" s="120" t="b">
        <v>0</v>
      </c>
      <c r="H1123" s="120" t="b">
        <v>0</v>
      </c>
      <c r="I1123" s="120" t="b">
        <v>0</v>
      </c>
      <c r="J1123" s="120" t="b">
        <v>0</v>
      </c>
      <c r="K1123" s="120" t="b">
        <v>1</v>
      </c>
      <c r="L1123" s="120" t="b">
        <v>0</v>
      </c>
      <c r="M1123" s="120" t="b">
        <v>0</v>
      </c>
      <c r="N1123" s="120" t="s">
        <v>842</v>
      </c>
      <c r="O1123" s="120" t="s">
        <v>440</v>
      </c>
      <c r="P1123" s="120" t="s">
        <v>2009</v>
      </c>
      <c r="Q1123" s="120" t="s">
        <v>4459</v>
      </c>
      <c r="R1123" s="120" t="s">
        <v>4460</v>
      </c>
      <c r="S1123" s="120" t="s">
        <v>4917</v>
      </c>
      <c r="T1123" s="120" t="s">
        <v>4918</v>
      </c>
      <c r="U1123" s="120" t="s">
        <v>3918</v>
      </c>
      <c r="V1123" s="120" t="s">
        <v>4919</v>
      </c>
    </row>
    <row r="1124" spans="1:22" x14ac:dyDescent="0.4">
      <c r="A1124" s="120" t="s">
        <v>4920</v>
      </c>
      <c r="B1124" s="120" t="s">
        <v>928</v>
      </c>
      <c r="C1124" s="120">
        <v>63931</v>
      </c>
      <c r="D1124" s="120" t="b">
        <v>0</v>
      </c>
      <c r="E1124" s="120" t="b">
        <v>0</v>
      </c>
      <c r="F1124" s="120" t="b">
        <v>0</v>
      </c>
      <c r="G1124" s="120" t="b">
        <v>0</v>
      </c>
      <c r="H1124" s="120" t="b">
        <v>1</v>
      </c>
      <c r="I1124" s="120" t="b">
        <v>0</v>
      </c>
      <c r="J1124" s="120" t="b">
        <v>0</v>
      </c>
      <c r="K1124" s="120" t="b">
        <v>0</v>
      </c>
      <c r="L1124" s="120" t="b">
        <v>0</v>
      </c>
      <c r="M1124" s="120" t="b">
        <v>1</v>
      </c>
    </row>
    <row r="1125" spans="1:22" x14ac:dyDescent="0.4">
      <c r="A1125" s="120" t="s">
        <v>619</v>
      </c>
      <c r="B1125" s="120" t="s">
        <v>935</v>
      </c>
      <c r="C1125" s="120">
        <v>63576</v>
      </c>
      <c r="D1125" s="120" t="b">
        <v>0</v>
      </c>
      <c r="E1125" s="120" t="b">
        <v>0</v>
      </c>
      <c r="F1125" s="120" t="b">
        <v>0</v>
      </c>
      <c r="G1125" s="120" t="b">
        <v>0</v>
      </c>
      <c r="H1125" s="120" t="b">
        <v>0</v>
      </c>
      <c r="I1125" s="120" t="b">
        <v>0</v>
      </c>
      <c r="J1125" s="120" t="b">
        <v>0</v>
      </c>
      <c r="K1125" s="120" t="b">
        <v>0</v>
      </c>
      <c r="L1125" s="120" t="b">
        <v>0</v>
      </c>
      <c r="M1125" s="120" t="b">
        <v>0</v>
      </c>
      <c r="N1125" s="120" t="s">
        <v>4921</v>
      </c>
      <c r="O1125" s="120" t="s">
        <v>176</v>
      </c>
      <c r="P1125" s="120" t="s">
        <v>972</v>
      </c>
      <c r="Q1125" s="120" t="s">
        <v>970</v>
      </c>
      <c r="R1125" s="120" t="s">
        <v>3248</v>
      </c>
      <c r="S1125" s="120" t="s">
        <v>2377</v>
      </c>
      <c r="T1125" s="120" t="s">
        <v>2378</v>
      </c>
      <c r="U1125" s="120" t="s">
        <v>734</v>
      </c>
      <c r="V1125" s="120" t="s">
        <v>3128</v>
      </c>
    </row>
    <row r="1126" spans="1:22" x14ac:dyDescent="0.4">
      <c r="A1126" s="120" t="s">
        <v>4922</v>
      </c>
      <c r="B1126" s="120" t="s">
        <v>935</v>
      </c>
      <c r="C1126" s="120">
        <v>63542</v>
      </c>
      <c r="D1126" s="120" t="b">
        <v>0</v>
      </c>
      <c r="E1126" s="120" t="b">
        <v>0</v>
      </c>
      <c r="F1126" s="120" t="b">
        <v>0</v>
      </c>
      <c r="G1126" s="120" t="b">
        <v>0</v>
      </c>
      <c r="H1126" s="120" t="b">
        <v>0</v>
      </c>
      <c r="I1126" s="120" t="b">
        <v>0</v>
      </c>
      <c r="J1126" s="120" t="b">
        <v>0</v>
      </c>
      <c r="K1126" s="120" t="b">
        <v>0</v>
      </c>
      <c r="L1126" s="120" t="b">
        <v>0</v>
      </c>
      <c r="M1126" s="120" t="b">
        <v>1</v>
      </c>
    </row>
    <row r="1127" spans="1:22" x14ac:dyDescent="0.4">
      <c r="A1127" s="120" t="s">
        <v>4923</v>
      </c>
      <c r="B1127" s="120" t="s">
        <v>928</v>
      </c>
      <c r="C1127" s="120">
        <v>63520</v>
      </c>
      <c r="D1127" s="120" t="b">
        <v>0</v>
      </c>
      <c r="E1127" s="120" t="b">
        <v>0</v>
      </c>
      <c r="F1127" s="120" t="b">
        <v>1</v>
      </c>
      <c r="G1127" s="120" t="b">
        <v>0</v>
      </c>
      <c r="H1127" s="120" t="b">
        <v>0</v>
      </c>
      <c r="I1127" s="120" t="b">
        <v>0</v>
      </c>
      <c r="J1127" s="120" t="b">
        <v>0</v>
      </c>
      <c r="K1127" s="120" t="b">
        <v>0</v>
      </c>
      <c r="L1127" s="120" t="b">
        <v>0</v>
      </c>
      <c r="M1127" s="120" t="b">
        <v>1</v>
      </c>
    </row>
    <row r="1128" spans="1:22" x14ac:dyDescent="0.4">
      <c r="A1128" s="120" t="s">
        <v>4924</v>
      </c>
      <c r="B1128" s="120" t="s">
        <v>963</v>
      </c>
      <c r="C1128" s="120">
        <v>63335</v>
      </c>
      <c r="D1128" s="120" t="b">
        <v>0</v>
      </c>
      <c r="E1128" s="120" t="b">
        <v>0</v>
      </c>
      <c r="F1128" s="120" t="b">
        <v>1</v>
      </c>
      <c r="G1128" s="120" t="b">
        <v>0</v>
      </c>
      <c r="H1128" s="120" t="b">
        <v>0</v>
      </c>
      <c r="I1128" s="120" t="b">
        <v>0</v>
      </c>
      <c r="J1128" s="120" t="b">
        <v>1</v>
      </c>
      <c r="K1128" s="120" t="b">
        <v>0</v>
      </c>
      <c r="L1128" s="120" t="b">
        <v>0</v>
      </c>
      <c r="M1128" s="120" t="b">
        <v>0</v>
      </c>
    </row>
    <row r="1129" spans="1:22" x14ac:dyDescent="0.4">
      <c r="A1129" s="120" t="s">
        <v>4925</v>
      </c>
      <c r="B1129" s="120" t="s">
        <v>900</v>
      </c>
      <c r="C1129" s="120">
        <v>63378</v>
      </c>
      <c r="D1129" s="120" t="b">
        <v>1</v>
      </c>
      <c r="E1129" s="120" t="b">
        <v>0</v>
      </c>
      <c r="F1129" s="120" t="b">
        <v>0</v>
      </c>
      <c r="G1129" s="120" t="b">
        <v>0</v>
      </c>
      <c r="H1129" s="120" t="b">
        <v>0</v>
      </c>
      <c r="I1129" s="120" t="b">
        <v>0</v>
      </c>
      <c r="J1129" s="120" t="b">
        <v>0</v>
      </c>
      <c r="K1129" s="120" t="b">
        <v>0</v>
      </c>
      <c r="L1129" s="120" t="b">
        <v>0</v>
      </c>
      <c r="M1129" s="120" t="b">
        <v>0</v>
      </c>
    </row>
    <row r="1130" spans="1:22" x14ac:dyDescent="0.4">
      <c r="A1130" s="120" t="s">
        <v>4926</v>
      </c>
      <c r="B1130" s="120" t="s">
        <v>2118</v>
      </c>
      <c r="C1130" s="120">
        <v>63146</v>
      </c>
      <c r="D1130" s="120" t="b">
        <v>0</v>
      </c>
      <c r="E1130" s="120" t="b">
        <v>1</v>
      </c>
      <c r="F1130" s="120" t="b">
        <v>0</v>
      </c>
      <c r="G1130" s="120" t="b">
        <v>0</v>
      </c>
      <c r="H1130" s="120" t="b">
        <v>0</v>
      </c>
      <c r="I1130" s="120" t="b">
        <v>0</v>
      </c>
      <c r="J1130" s="120" t="b">
        <v>0</v>
      </c>
      <c r="K1130" s="120" t="b">
        <v>0</v>
      </c>
      <c r="L1130" s="120" t="b">
        <v>0</v>
      </c>
      <c r="M1130" s="120" t="b">
        <v>1</v>
      </c>
    </row>
    <row r="1131" spans="1:22" x14ac:dyDescent="0.4">
      <c r="A1131" s="120" t="s">
        <v>4927</v>
      </c>
      <c r="B1131" s="120" t="s">
        <v>900</v>
      </c>
      <c r="C1131" s="120">
        <v>63030</v>
      </c>
      <c r="D1131" s="120" t="b">
        <v>1</v>
      </c>
      <c r="E1131" s="120" t="b">
        <v>0</v>
      </c>
      <c r="F1131" s="120" t="b">
        <v>1</v>
      </c>
      <c r="G1131" s="120" t="b">
        <v>0</v>
      </c>
      <c r="H1131" s="120" t="b">
        <v>1</v>
      </c>
      <c r="I1131" s="120" t="b">
        <v>0</v>
      </c>
      <c r="J1131" s="120" t="b">
        <v>0</v>
      </c>
      <c r="K1131" s="120" t="b">
        <v>0</v>
      </c>
      <c r="L1131" s="120" t="b">
        <v>0</v>
      </c>
      <c r="M1131" s="120" t="b">
        <v>0</v>
      </c>
    </row>
    <row r="1132" spans="1:22" x14ac:dyDescent="0.4">
      <c r="A1132" s="120" t="s">
        <v>4928</v>
      </c>
      <c r="B1132" s="120" t="s">
        <v>1278</v>
      </c>
      <c r="C1132" s="120">
        <v>62859</v>
      </c>
      <c r="D1132" s="120" t="b">
        <v>1</v>
      </c>
      <c r="E1132" s="120" t="b">
        <v>1</v>
      </c>
      <c r="F1132" s="120" t="b">
        <v>0</v>
      </c>
      <c r="G1132" s="120" t="b">
        <v>0</v>
      </c>
      <c r="H1132" s="120" t="b">
        <v>0</v>
      </c>
      <c r="I1132" s="120" t="b">
        <v>0</v>
      </c>
      <c r="J1132" s="120" t="b">
        <v>0</v>
      </c>
      <c r="K1132" s="120" t="b">
        <v>0</v>
      </c>
      <c r="L1132" s="120" t="b">
        <v>0</v>
      </c>
      <c r="M1132" s="120" t="b">
        <v>1</v>
      </c>
    </row>
    <row r="1133" spans="1:22" x14ac:dyDescent="0.4">
      <c r="A1133" s="120" t="s">
        <v>4929</v>
      </c>
      <c r="B1133" s="120" t="s">
        <v>928</v>
      </c>
      <c r="C1133" s="120">
        <v>62860</v>
      </c>
      <c r="D1133" s="120" t="b">
        <v>0</v>
      </c>
      <c r="E1133" s="120" t="b">
        <v>0</v>
      </c>
      <c r="F1133" s="120" t="b">
        <v>1</v>
      </c>
      <c r="G1133" s="120" t="b">
        <v>0</v>
      </c>
      <c r="H1133" s="120" t="b">
        <v>0</v>
      </c>
      <c r="I1133" s="120" t="b">
        <v>0</v>
      </c>
      <c r="J1133" s="120" t="b">
        <v>0</v>
      </c>
      <c r="K1133" s="120" t="b">
        <v>0</v>
      </c>
      <c r="L1133" s="120" t="b">
        <v>0</v>
      </c>
      <c r="M1133" s="120" t="b">
        <v>0</v>
      </c>
    </row>
    <row r="1134" spans="1:22" x14ac:dyDescent="0.4">
      <c r="A1134" s="120" t="s">
        <v>4930</v>
      </c>
      <c r="B1134" s="120" t="s">
        <v>852</v>
      </c>
      <c r="C1134" s="120">
        <v>62674</v>
      </c>
      <c r="D1134" s="120" t="b">
        <v>1</v>
      </c>
      <c r="E1134" s="120" t="b">
        <v>1</v>
      </c>
      <c r="F1134" s="120" t="b">
        <v>1</v>
      </c>
      <c r="G1134" s="120" t="b">
        <v>0</v>
      </c>
      <c r="H1134" s="120" t="b">
        <v>0</v>
      </c>
      <c r="I1134" s="120" t="b">
        <v>0</v>
      </c>
      <c r="J1134" s="120" t="b">
        <v>0</v>
      </c>
      <c r="K1134" s="120" t="b">
        <v>0</v>
      </c>
      <c r="L1134" s="120" t="b">
        <v>0</v>
      </c>
      <c r="M1134" s="120" t="b">
        <v>1</v>
      </c>
      <c r="N1134" s="120" t="s">
        <v>842</v>
      </c>
      <c r="O1134" s="120" t="s">
        <v>3668</v>
      </c>
      <c r="P1134" s="120" t="s">
        <v>3669</v>
      </c>
      <c r="Q1134" s="120" t="s">
        <v>4931</v>
      </c>
      <c r="R1134" s="120" t="s">
        <v>4932</v>
      </c>
      <c r="S1134" s="120" t="s">
        <v>4933</v>
      </c>
      <c r="T1134" s="120" t="s">
        <v>4934</v>
      </c>
    </row>
    <row r="1135" spans="1:22" x14ac:dyDescent="0.4">
      <c r="A1135" s="120" t="s">
        <v>4935</v>
      </c>
      <c r="B1135" s="120" t="s">
        <v>1278</v>
      </c>
      <c r="C1135" s="120">
        <v>62151</v>
      </c>
      <c r="D1135" s="120" t="b">
        <v>0</v>
      </c>
      <c r="E1135" s="120" t="b">
        <v>0</v>
      </c>
      <c r="F1135" s="120" t="b">
        <v>0</v>
      </c>
      <c r="G1135" s="120" t="b">
        <v>1</v>
      </c>
      <c r="H1135" s="120" t="b">
        <v>0</v>
      </c>
      <c r="I1135" s="120" t="b">
        <v>0</v>
      </c>
      <c r="J1135" s="120" t="b">
        <v>0</v>
      </c>
      <c r="K1135" s="120" t="b">
        <v>0</v>
      </c>
      <c r="L1135" s="120" t="b">
        <v>0</v>
      </c>
      <c r="M1135" s="120" t="b">
        <v>1</v>
      </c>
      <c r="N1135" s="120" t="s">
        <v>4936</v>
      </c>
      <c r="O1135" s="120" t="s">
        <v>4937</v>
      </c>
      <c r="P1135" s="120" t="s">
        <v>4938</v>
      </c>
      <c r="Q1135" s="120" t="s">
        <v>4939</v>
      </c>
      <c r="R1135" s="120" t="s">
        <v>4940</v>
      </c>
    </row>
    <row r="1136" spans="1:22" x14ac:dyDescent="0.4">
      <c r="A1136" s="120" t="s">
        <v>4941</v>
      </c>
      <c r="B1136" s="120" t="s">
        <v>1278</v>
      </c>
      <c r="C1136" s="120">
        <v>61961</v>
      </c>
      <c r="D1136" s="120" t="b">
        <v>1</v>
      </c>
      <c r="E1136" s="120" t="b">
        <v>0</v>
      </c>
      <c r="F1136" s="120" t="b">
        <v>1</v>
      </c>
      <c r="G1136" s="120" t="b">
        <v>0</v>
      </c>
      <c r="H1136" s="120" t="b">
        <v>1</v>
      </c>
      <c r="I1136" s="120" t="b">
        <v>0</v>
      </c>
      <c r="J1136" s="120" t="b">
        <v>0</v>
      </c>
      <c r="K1136" s="120" t="b">
        <v>0</v>
      </c>
      <c r="L1136" s="120" t="b">
        <v>0</v>
      </c>
      <c r="M1136" s="120" t="b">
        <v>0</v>
      </c>
      <c r="N1136" s="120" t="s">
        <v>842</v>
      </c>
      <c r="O1136" s="120" t="s">
        <v>4942</v>
      </c>
      <c r="P1136" s="120" t="s">
        <v>4943</v>
      </c>
    </row>
    <row r="1137" spans="1:24" x14ac:dyDescent="0.4">
      <c r="A1137" s="120" t="s">
        <v>4944</v>
      </c>
      <c r="B1137" s="120" t="s">
        <v>935</v>
      </c>
      <c r="C1137" s="120">
        <v>61689</v>
      </c>
      <c r="D1137" s="120" t="b">
        <v>0</v>
      </c>
      <c r="E1137" s="120" t="b">
        <v>1</v>
      </c>
      <c r="F1137" s="120" t="b">
        <v>0</v>
      </c>
      <c r="G1137" s="120" t="b">
        <v>0</v>
      </c>
      <c r="H1137" s="120" t="b">
        <v>0</v>
      </c>
      <c r="I1137" s="120" t="b">
        <v>0</v>
      </c>
      <c r="J1137" s="120" t="b">
        <v>0</v>
      </c>
      <c r="K1137" s="120" t="b">
        <v>0</v>
      </c>
      <c r="L1137" s="120" t="b">
        <v>0</v>
      </c>
      <c r="M1137" s="120" t="b">
        <v>1</v>
      </c>
      <c r="N1137" s="120" t="s">
        <v>2862</v>
      </c>
      <c r="O1137" s="120" t="s">
        <v>4945</v>
      </c>
      <c r="P1137" s="120" t="s">
        <v>4946</v>
      </c>
      <c r="Q1137" s="120" t="s">
        <v>4947</v>
      </c>
      <c r="R1137" s="120" t="s">
        <v>4948</v>
      </c>
    </row>
    <row r="1138" spans="1:24" x14ac:dyDescent="0.4">
      <c r="A1138" s="120" t="s">
        <v>4949</v>
      </c>
      <c r="B1138" s="120" t="s">
        <v>928</v>
      </c>
      <c r="C1138" s="120">
        <v>61640</v>
      </c>
      <c r="D1138" s="120" t="b">
        <v>1</v>
      </c>
      <c r="E1138" s="120" t="b">
        <v>1</v>
      </c>
      <c r="F1138" s="120" t="b">
        <v>0</v>
      </c>
      <c r="G1138" s="120" t="b">
        <v>0</v>
      </c>
      <c r="H1138" s="120" t="b">
        <v>0</v>
      </c>
      <c r="I1138" s="120" t="b">
        <v>0</v>
      </c>
      <c r="J1138" s="120" t="b">
        <v>0</v>
      </c>
      <c r="K1138" s="120" t="b">
        <v>0</v>
      </c>
      <c r="L1138" s="120" t="b">
        <v>0</v>
      </c>
      <c r="M1138" s="120" t="b">
        <v>0</v>
      </c>
      <c r="N1138" s="120" t="s">
        <v>4950</v>
      </c>
      <c r="O1138" s="120" t="s">
        <v>4951</v>
      </c>
      <c r="P1138" s="120" t="s">
        <v>4952</v>
      </c>
    </row>
    <row r="1139" spans="1:24" x14ac:dyDescent="0.4">
      <c r="A1139" s="120" t="s">
        <v>4953</v>
      </c>
      <c r="B1139" s="120" t="s">
        <v>852</v>
      </c>
      <c r="C1139" s="120">
        <v>61356</v>
      </c>
      <c r="D1139" s="120" t="b">
        <v>1</v>
      </c>
      <c r="E1139" s="120" t="b">
        <v>0</v>
      </c>
      <c r="F1139" s="120" t="b">
        <v>0</v>
      </c>
      <c r="G1139" s="120" t="b">
        <v>0</v>
      </c>
      <c r="H1139" s="120" t="b">
        <v>0</v>
      </c>
      <c r="I1139" s="120" t="b">
        <v>0</v>
      </c>
      <c r="J1139" s="120" t="b">
        <v>0</v>
      </c>
      <c r="K1139" s="120" t="b">
        <v>0</v>
      </c>
      <c r="L1139" s="120" t="b">
        <v>0</v>
      </c>
      <c r="M1139" s="120" t="b">
        <v>1</v>
      </c>
    </row>
    <row r="1140" spans="1:24" x14ac:dyDescent="0.4">
      <c r="A1140" s="120" t="s">
        <v>620</v>
      </c>
      <c r="B1140" s="120" t="s">
        <v>928</v>
      </c>
      <c r="C1140" s="120">
        <v>61352</v>
      </c>
      <c r="D1140" s="120" t="b">
        <v>0</v>
      </c>
      <c r="E1140" s="120" t="b">
        <v>1</v>
      </c>
      <c r="F1140" s="120" t="b">
        <v>0</v>
      </c>
      <c r="G1140" s="120" t="b">
        <v>1</v>
      </c>
      <c r="H1140" s="120" t="b">
        <v>0</v>
      </c>
      <c r="I1140" s="120" t="b">
        <v>0</v>
      </c>
      <c r="J1140" s="120" t="b">
        <v>0</v>
      </c>
      <c r="K1140" s="120" t="b">
        <v>0</v>
      </c>
      <c r="L1140" s="120" t="b">
        <v>0</v>
      </c>
      <c r="M1140" s="120" t="b">
        <v>1</v>
      </c>
      <c r="N1140" s="120" t="s">
        <v>842</v>
      </c>
      <c r="O1140" s="120" t="s">
        <v>609</v>
      </c>
      <c r="P1140" s="120" t="s">
        <v>4741</v>
      </c>
      <c r="Q1140" s="120" t="s">
        <v>608</v>
      </c>
      <c r="R1140" s="120" t="s">
        <v>4042</v>
      </c>
      <c r="S1140" s="120" t="s">
        <v>733</v>
      </c>
      <c r="T1140" s="120" t="s">
        <v>4742</v>
      </c>
      <c r="U1140" s="120" t="s">
        <v>4746</v>
      </c>
      <c r="V1140" s="120" t="s">
        <v>4747</v>
      </c>
      <c r="W1140" s="120" t="s">
        <v>4748</v>
      </c>
      <c r="X1140" s="120" t="s">
        <v>4749</v>
      </c>
    </row>
    <row r="1141" spans="1:24" x14ac:dyDescent="0.4">
      <c r="A1141" s="120" t="s">
        <v>4954</v>
      </c>
      <c r="B1141" s="120" t="s">
        <v>1727</v>
      </c>
      <c r="C1141" s="120">
        <v>61695</v>
      </c>
      <c r="D1141" s="120" t="b">
        <v>0</v>
      </c>
      <c r="E1141" s="120" t="b">
        <v>0</v>
      </c>
      <c r="F1141" s="120" t="b">
        <v>1</v>
      </c>
      <c r="G1141" s="120" t="b">
        <v>0</v>
      </c>
      <c r="H1141" s="120" t="b">
        <v>0</v>
      </c>
      <c r="I1141" s="120" t="b">
        <v>0</v>
      </c>
      <c r="J1141" s="120" t="b">
        <v>0</v>
      </c>
      <c r="K1141" s="120" t="b">
        <v>0</v>
      </c>
      <c r="L1141" s="120" t="b">
        <v>0</v>
      </c>
      <c r="M1141" s="120" t="b">
        <v>0</v>
      </c>
    </row>
    <row r="1142" spans="1:24" x14ac:dyDescent="0.4">
      <c r="A1142" s="120" t="s">
        <v>4955</v>
      </c>
      <c r="B1142" s="120" t="s">
        <v>900</v>
      </c>
      <c r="C1142" s="120">
        <v>61404</v>
      </c>
      <c r="D1142" s="120" t="b">
        <v>1</v>
      </c>
      <c r="E1142" s="120" t="b">
        <v>0</v>
      </c>
      <c r="F1142" s="120" t="b">
        <v>0</v>
      </c>
      <c r="G1142" s="120" t="b">
        <v>0</v>
      </c>
      <c r="H1142" s="120" t="b">
        <v>0</v>
      </c>
      <c r="I1142" s="120" t="b">
        <v>0</v>
      </c>
      <c r="J1142" s="120" t="b">
        <v>0</v>
      </c>
      <c r="K1142" s="120" t="b">
        <v>0</v>
      </c>
      <c r="L1142" s="120" t="b">
        <v>0</v>
      </c>
      <c r="M1142" s="120" t="b">
        <v>0</v>
      </c>
    </row>
    <row r="1143" spans="1:24" x14ac:dyDescent="0.4">
      <c r="A1143" s="120" t="s">
        <v>4956</v>
      </c>
      <c r="B1143" s="120" t="s">
        <v>928</v>
      </c>
      <c r="C1143" s="120">
        <v>61610</v>
      </c>
      <c r="D1143" s="120" t="b">
        <v>1</v>
      </c>
      <c r="E1143" s="120" t="b">
        <v>1</v>
      </c>
      <c r="F1143" s="120" t="b">
        <v>0</v>
      </c>
      <c r="G1143" s="120" t="b">
        <v>0</v>
      </c>
      <c r="H1143" s="120" t="b">
        <v>0</v>
      </c>
      <c r="I1143" s="120" t="b">
        <v>0</v>
      </c>
      <c r="J1143" s="120" t="b">
        <v>0</v>
      </c>
      <c r="K1143" s="120" t="b">
        <v>1</v>
      </c>
      <c r="L1143" s="120" t="b">
        <v>0</v>
      </c>
      <c r="M1143" s="120" t="b">
        <v>0</v>
      </c>
      <c r="N1143" s="120" t="s">
        <v>4957</v>
      </c>
      <c r="O1143" s="120" t="s">
        <v>4958</v>
      </c>
      <c r="P1143" s="120" t="s">
        <v>4959</v>
      </c>
      <c r="Q1143" s="120" t="s">
        <v>4960</v>
      </c>
      <c r="R1143" s="120" t="s">
        <v>4961</v>
      </c>
      <c r="S1143" s="120" t="s">
        <v>4962</v>
      </c>
      <c r="T1143" s="120" t="s">
        <v>4963</v>
      </c>
    </row>
    <row r="1144" spans="1:24" x14ac:dyDescent="0.4">
      <c r="A1144" s="120" t="s">
        <v>748</v>
      </c>
      <c r="B1144" s="120" t="s">
        <v>1334</v>
      </c>
      <c r="C1144" s="120">
        <v>61288</v>
      </c>
      <c r="D1144" s="120" t="b">
        <v>0</v>
      </c>
      <c r="E1144" s="120" t="b">
        <v>0</v>
      </c>
      <c r="F1144" s="120" t="b">
        <v>1</v>
      </c>
      <c r="G1144" s="120" t="b">
        <v>0</v>
      </c>
      <c r="H1144" s="120" t="b">
        <v>0</v>
      </c>
      <c r="I1144" s="120" t="b">
        <v>0</v>
      </c>
      <c r="J1144" s="120" t="b">
        <v>0</v>
      </c>
      <c r="K1144" s="120" t="b">
        <v>0</v>
      </c>
      <c r="L1144" s="120" t="b">
        <v>0</v>
      </c>
      <c r="M1144" s="120" t="b">
        <v>0</v>
      </c>
      <c r="N1144" s="120" t="s">
        <v>4964</v>
      </c>
      <c r="O1144" s="120" t="s">
        <v>4965</v>
      </c>
      <c r="P1144" s="120" t="s">
        <v>4966</v>
      </c>
      <c r="Q1144" s="120" t="s">
        <v>749</v>
      </c>
      <c r="R1144" s="120" t="s">
        <v>4967</v>
      </c>
      <c r="S1144" s="120" t="s">
        <v>4968</v>
      </c>
      <c r="T1144" s="120" t="s">
        <v>4969</v>
      </c>
    </row>
    <row r="1145" spans="1:24" x14ac:dyDescent="0.4">
      <c r="A1145" s="120" t="s">
        <v>4970</v>
      </c>
      <c r="B1145" s="120" t="s">
        <v>935</v>
      </c>
      <c r="C1145" s="120">
        <v>61177</v>
      </c>
      <c r="D1145" s="120" t="b">
        <v>0</v>
      </c>
      <c r="E1145" s="120" t="b">
        <v>0</v>
      </c>
      <c r="F1145" s="120" t="b">
        <v>1</v>
      </c>
      <c r="G1145" s="120" t="b">
        <v>1</v>
      </c>
      <c r="H1145" s="120" t="b">
        <v>0</v>
      </c>
      <c r="I1145" s="120" t="b">
        <v>0</v>
      </c>
      <c r="J1145" s="120" t="b">
        <v>0</v>
      </c>
      <c r="K1145" s="120" t="b">
        <v>0</v>
      </c>
      <c r="L1145" s="120" t="b">
        <v>0</v>
      </c>
      <c r="M1145" s="120" t="b">
        <v>1</v>
      </c>
      <c r="N1145" s="120" t="s">
        <v>842</v>
      </c>
      <c r="O1145" s="120" t="s">
        <v>4971</v>
      </c>
      <c r="P1145" s="120" t="s">
        <v>4972</v>
      </c>
    </row>
    <row r="1146" spans="1:24" x14ac:dyDescent="0.4">
      <c r="A1146" s="120" t="s">
        <v>662</v>
      </c>
      <c r="B1146" s="120" t="s">
        <v>900</v>
      </c>
      <c r="C1146" s="120">
        <v>61169</v>
      </c>
      <c r="D1146" s="120" t="b">
        <v>1</v>
      </c>
      <c r="E1146" s="120" t="b">
        <v>0</v>
      </c>
      <c r="F1146" s="120" t="b">
        <v>1</v>
      </c>
      <c r="G1146" s="120" t="b">
        <v>0</v>
      </c>
      <c r="H1146" s="120" t="b">
        <v>1</v>
      </c>
      <c r="I1146" s="120" t="b">
        <v>0</v>
      </c>
      <c r="J1146" s="120" t="b">
        <v>0</v>
      </c>
      <c r="K1146" s="120" t="b">
        <v>1</v>
      </c>
      <c r="L1146" s="120" t="b">
        <v>0</v>
      </c>
      <c r="M1146" s="120" t="b">
        <v>0</v>
      </c>
      <c r="N1146" s="120" t="s">
        <v>842</v>
      </c>
      <c r="O1146" s="120" t="s">
        <v>4973</v>
      </c>
      <c r="P1146" s="120" t="s">
        <v>4974</v>
      </c>
      <c r="Q1146" s="120" t="s">
        <v>661</v>
      </c>
      <c r="R1146" s="120" t="s">
        <v>4975</v>
      </c>
      <c r="S1146" s="120" t="s">
        <v>4976</v>
      </c>
      <c r="T1146" s="120" t="s">
        <v>4977</v>
      </c>
    </row>
    <row r="1147" spans="1:24" x14ac:dyDescent="0.4">
      <c r="A1147" s="120" t="s">
        <v>4978</v>
      </c>
      <c r="B1147" s="120" t="s">
        <v>1334</v>
      </c>
      <c r="C1147" s="120">
        <v>61152</v>
      </c>
      <c r="D1147" s="120" t="b">
        <v>0</v>
      </c>
      <c r="E1147" s="120" t="b">
        <v>1</v>
      </c>
      <c r="F1147" s="120" t="b">
        <v>1</v>
      </c>
      <c r="G1147" s="120" t="b">
        <v>0</v>
      </c>
      <c r="H1147" s="120" t="b">
        <v>0</v>
      </c>
      <c r="I1147" s="120" t="b">
        <v>0</v>
      </c>
      <c r="J1147" s="120" t="b">
        <v>0</v>
      </c>
      <c r="K1147" s="120" t="b">
        <v>0</v>
      </c>
      <c r="L1147" s="120" t="b">
        <v>0</v>
      </c>
      <c r="M1147" s="120" t="b">
        <v>1</v>
      </c>
      <c r="N1147" s="120" t="s">
        <v>842</v>
      </c>
      <c r="O1147" s="120" t="s">
        <v>4979</v>
      </c>
      <c r="P1147" s="120" t="s">
        <v>4980</v>
      </c>
    </row>
    <row r="1148" spans="1:24" x14ac:dyDescent="0.4">
      <c r="A1148" s="120" t="s">
        <v>4981</v>
      </c>
      <c r="B1148" s="120" t="s">
        <v>963</v>
      </c>
      <c r="C1148" s="120">
        <v>60580</v>
      </c>
      <c r="D1148" s="120" t="b">
        <v>1</v>
      </c>
      <c r="E1148" s="120" t="b">
        <v>1</v>
      </c>
      <c r="F1148" s="120" t="b">
        <v>1</v>
      </c>
      <c r="G1148" s="120" t="b">
        <v>0</v>
      </c>
      <c r="H1148" s="120" t="b">
        <v>0</v>
      </c>
      <c r="I1148" s="120" t="b">
        <v>0</v>
      </c>
      <c r="J1148" s="120" t="b">
        <v>0</v>
      </c>
      <c r="K1148" s="120" t="b">
        <v>0</v>
      </c>
      <c r="L1148" s="120" t="b">
        <v>0</v>
      </c>
      <c r="M1148" s="120" t="b">
        <v>0</v>
      </c>
    </row>
    <row r="1149" spans="1:24" x14ac:dyDescent="0.4">
      <c r="A1149" s="120" t="s">
        <v>4539</v>
      </c>
      <c r="B1149" s="120" t="s">
        <v>1278</v>
      </c>
      <c r="C1149" s="120">
        <v>61995</v>
      </c>
      <c r="D1149" s="120" t="b">
        <v>0</v>
      </c>
      <c r="E1149" s="120" t="b">
        <v>0</v>
      </c>
      <c r="F1149" s="120" t="b">
        <v>0</v>
      </c>
      <c r="G1149" s="120" t="b">
        <v>0</v>
      </c>
      <c r="H1149" s="120" t="b">
        <v>0</v>
      </c>
      <c r="I1149" s="120" t="b">
        <v>0</v>
      </c>
      <c r="J1149" s="120" t="b">
        <v>0</v>
      </c>
      <c r="K1149" s="120" t="b">
        <v>0</v>
      </c>
      <c r="L1149" s="120" t="b">
        <v>0</v>
      </c>
      <c r="M1149" s="120" t="b">
        <v>0</v>
      </c>
    </row>
    <row r="1150" spans="1:24" x14ac:dyDescent="0.4">
      <c r="A1150" s="120" t="s">
        <v>4982</v>
      </c>
      <c r="B1150" s="120" t="s">
        <v>872</v>
      </c>
      <c r="C1150" s="120">
        <v>60408</v>
      </c>
      <c r="D1150" s="120" t="b">
        <v>0</v>
      </c>
      <c r="E1150" s="120" t="b">
        <v>0</v>
      </c>
      <c r="F1150" s="120" t="b">
        <v>1</v>
      </c>
      <c r="G1150" s="120" t="b">
        <v>0</v>
      </c>
      <c r="H1150" s="120" t="b">
        <v>0</v>
      </c>
      <c r="I1150" s="120" t="b">
        <v>0</v>
      </c>
      <c r="J1150" s="120" t="b">
        <v>0</v>
      </c>
      <c r="K1150" s="120" t="b">
        <v>0</v>
      </c>
      <c r="L1150" s="120" t="b">
        <v>0</v>
      </c>
      <c r="M1150" s="120" t="b">
        <v>0</v>
      </c>
    </row>
    <row r="1151" spans="1:24" x14ac:dyDescent="0.4">
      <c r="A1151" s="120" t="s">
        <v>4983</v>
      </c>
      <c r="B1151" s="120" t="s">
        <v>1334</v>
      </c>
      <c r="C1151" s="120">
        <v>60180</v>
      </c>
      <c r="D1151" s="120" t="b">
        <v>0</v>
      </c>
      <c r="E1151" s="120" t="b">
        <v>0</v>
      </c>
      <c r="F1151" s="120" t="b">
        <v>1</v>
      </c>
      <c r="G1151" s="120" t="b">
        <v>0</v>
      </c>
      <c r="H1151" s="120" t="b">
        <v>0</v>
      </c>
      <c r="I1151" s="120" t="b">
        <v>0</v>
      </c>
      <c r="J1151" s="120" t="b">
        <v>0</v>
      </c>
      <c r="K1151" s="120" t="b">
        <v>0</v>
      </c>
      <c r="L1151" s="120" t="b">
        <v>0</v>
      </c>
      <c r="M1151" s="120" t="b">
        <v>0</v>
      </c>
    </row>
    <row r="1152" spans="1:24" x14ac:dyDescent="0.4">
      <c r="A1152" s="120" t="s">
        <v>4984</v>
      </c>
      <c r="B1152" s="120" t="s">
        <v>928</v>
      </c>
      <c r="C1152" s="120">
        <v>60085</v>
      </c>
      <c r="D1152" s="120" t="b">
        <v>0</v>
      </c>
      <c r="E1152" s="120" t="b">
        <v>0</v>
      </c>
      <c r="F1152" s="120" t="b">
        <v>0</v>
      </c>
      <c r="G1152" s="120" t="b">
        <v>0</v>
      </c>
      <c r="H1152" s="120" t="b">
        <v>0</v>
      </c>
      <c r="I1152" s="120" t="b">
        <v>0</v>
      </c>
      <c r="J1152" s="120" t="b">
        <v>0</v>
      </c>
      <c r="K1152" s="120" t="b">
        <v>0</v>
      </c>
      <c r="L1152" s="120" t="b">
        <v>0</v>
      </c>
      <c r="M1152" s="120" t="b">
        <v>0</v>
      </c>
    </row>
    <row r="1153" spans="1:34" x14ac:dyDescent="0.4">
      <c r="A1153" s="120" t="s">
        <v>4985</v>
      </c>
      <c r="B1153" s="120" t="s">
        <v>928</v>
      </c>
      <c r="C1153" s="120">
        <v>60310</v>
      </c>
      <c r="D1153" s="120" t="b">
        <v>1</v>
      </c>
      <c r="E1153" s="120" t="b">
        <v>1</v>
      </c>
      <c r="F1153" s="120" t="b">
        <v>0</v>
      </c>
      <c r="G1153" s="120" t="b">
        <v>0</v>
      </c>
      <c r="H1153" s="120" t="b">
        <v>0</v>
      </c>
      <c r="I1153" s="120" t="b">
        <v>0</v>
      </c>
      <c r="J1153" s="120" t="b">
        <v>0</v>
      </c>
      <c r="K1153" s="120" t="b">
        <v>0</v>
      </c>
      <c r="L1153" s="120" t="b">
        <v>0</v>
      </c>
      <c r="M1153" s="120" t="b">
        <v>0</v>
      </c>
    </row>
    <row r="1154" spans="1:34" x14ac:dyDescent="0.4">
      <c r="A1154" s="120" t="s">
        <v>4986</v>
      </c>
      <c r="B1154" s="120" t="s">
        <v>2118</v>
      </c>
      <c r="C1154" s="120">
        <v>60177</v>
      </c>
      <c r="D1154" s="120" t="b">
        <v>0</v>
      </c>
      <c r="E1154" s="120" t="b">
        <v>0</v>
      </c>
      <c r="F1154" s="120" t="b">
        <v>1</v>
      </c>
      <c r="G1154" s="120" t="b">
        <v>0</v>
      </c>
      <c r="H1154" s="120" t="b">
        <v>0</v>
      </c>
      <c r="I1154" s="120" t="b">
        <v>0</v>
      </c>
      <c r="J1154" s="120" t="b">
        <v>0</v>
      </c>
      <c r="K1154" s="120" t="b">
        <v>0</v>
      </c>
      <c r="L1154" s="120" t="b">
        <v>0</v>
      </c>
      <c r="M1154" s="120" t="b">
        <v>0</v>
      </c>
    </row>
    <row r="1155" spans="1:34" x14ac:dyDescent="0.4">
      <c r="A1155" s="120" t="s">
        <v>4987</v>
      </c>
      <c r="B1155" s="120" t="s">
        <v>963</v>
      </c>
      <c r="C1155" s="120">
        <v>60467</v>
      </c>
      <c r="D1155" s="120" t="b">
        <v>1</v>
      </c>
      <c r="E1155" s="120" t="b">
        <v>1</v>
      </c>
      <c r="F1155" s="120" t="b">
        <v>0</v>
      </c>
      <c r="G1155" s="120" t="b">
        <v>1</v>
      </c>
      <c r="H1155" s="120" t="b">
        <v>0</v>
      </c>
      <c r="I1155" s="120" t="b">
        <v>0</v>
      </c>
      <c r="J1155" s="120" t="b">
        <v>0</v>
      </c>
      <c r="K1155" s="120" t="b">
        <v>0</v>
      </c>
      <c r="L1155" s="120" t="b">
        <v>0</v>
      </c>
      <c r="M1155" s="120" t="b">
        <v>1</v>
      </c>
    </row>
    <row r="1156" spans="1:34" x14ac:dyDescent="0.4">
      <c r="A1156" s="120" t="s">
        <v>584</v>
      </c>
      <c r="B1156" s="120" t="s">
        <v>852</v>
      </c>
      <c r="C1156" s="120">
        <v>59935</v>
      </c>
      <c r="D1156" s="120" t="b">
        <v>1</v>
      </c>
      <c r="E1156" s="120" t="b">
        <v>1</v>
      </c>
      <c r="F1156" s="120" t="b">
        <v>0</v>
      </c>
      <c r="G1156" s="120" t="b">
        <v>0</v>
      </c>
      <c r="H1156" s="120" t="b">
        <v>0</v>
      </c>
      <c r="I1156" s="120" t="b">
        <v>0</v>
      </c>
      <c r="J1156" s="120" t="b">
        <v>0</v>
      </c>
      <c r="K1156" s="120" t="b">
        <v>0</v>
      </c>
      <c r="L1156" s="120" t="b">
        <v>0</v>
      </c>
      <c r="M1156" s="120" t="b">
        <v>1</v>
      </c>
      <c r="N1156" s="120" t="s">
        <v>2034</v>
      </c>
      <c r="O1156" s="120" t="s">
        <v>583</v>
      </c>
      <c r="P1156" s="120" t="s">
        <v>4988</v>
      </c>
    </row>
    <row r="1157" spans="1:34" x14ac:dyDescent="0.4">
      <c r="A1157" s="120" t="s">
        <v>621</v>
      </c>
      <c r="B1157" s="120" t="s">
        <v>935</v>
      </c>
      <c r="C1157" s="120">
        <v>59896</v>
      </c>
      <c r="D1157" s="120" t="b">
        <v>1</v>
      </c>
      <c r="E1157" s="120" t="b">
        <v>0</v>
      </c>
      <c r="F1157" s="120" t="b">
        <v>0</v>
      </c>
      <c r="G1157" s="120" t="b">
        <v>0</v>
      </c>
      <c r="H1157" s="120" t="b">
        <v>0</v>
      </c>
      <c r="I1157" s="120" t="b">
        <v>0</v>
      </c>
      <c r="J1157" s="120" t="b">
        <v>0</v>
      </c>
      <c r="K1157" s="120" t="b">
        <v>0</v>
      </c>
      <c r="L1157" s="120" t="b">
        <v>0</v>
      </c>
      <c r="M1157" s="120" t="b">
        <v>1</v>
      </c>
      <c r="N1157" s="120" t="s">
        <v>4989</v>
      </c>
      <c r="O1157" s="120" t="s">
        <v>176</v>
      </c>
      <c r="P1157" s="120" t="s">
        <v>972</v>
      </c>
      <c r="Q1157" s="120" t="s">
        <v>2083</v>
      </c>
      <c r="R1157" s="120" t="s">
        <v>2084</v>
      </c>
      <c r="S1157" s="120" t="s">
        <v>4990</v>
      </c>
      <c r="T1157" s="120" t="s">
        <v>4991</v>
      </c>
      <c r="U1157" s="120" t="s">
        <v>4049</v>
      </c>
      <c r="V1157" s="120" t="s">
        <v>4050</v>
      </c>
      <c r="W1157" s="120" t="s">
        <v>4992</v>
      </c>
      <c r="X1157" s="120" t="s">
        <v>4993</v>
      </c>
      <c r="Y1157" s="120" t="s">
        <v>4994</v>
      </c>
      <c r="Z1157" s="120" t="s">
        <v>4995</v>
      </c>
    </row>
    <row r="1158" spans="1:34" x14ac:dyDescent="0.4">
      <c r="A1158" s="120" t="s">
        <v>4996</v>
      </c>
      <c r="B1158" s="120" t="s">
        <v>963</v>
      </c>
      <c r="C1158" s="120">
        <v>59997</v>
      </c>
      <c r="D1158" s="120" t="b">
        <v>0</v>
      </c>
      <c r="E1158" s="120" t="b">
        <v>1</v>
      </c>
      <c r="F1158" s="120" t="b">
        <v>1</v>
      </c>
      <c r="G1158" s="120" t="b">
        <v>0</v>
      </c>
      <c r="H1158" s="120" t="b">
        <v>0</v>
      </c>
      <c r="I1158" s="120" t="b">
        <v>0</v>
      </c>
      <c r="J1158" s="120" t="b">
        <v>0</v>
      </c>
      <c r="K1158" s="120" t="b">
        <v>0</v>
      </c>
      <c r="L1158" s="120" t="b">
        <v>0</v>
      </c>
      <c r="M1158" s="120" t="b">
        <v>1</v>
      </c>
      <c r="N1158" s="120" t="s">
        <v>842</v>
      </c>
      <c r="O1158" s="120" t="s">
        <v>4997</v>
      </c>
      <c r="P1158" s="120" t="s">
        <v>4998</v>
      </c>
      <c r="Q1158" s="120" t="s">
        <v>4999</v>
      </c>
      <c r="R1158" s="120" t="s">
        <v>5000</v>
      </c>
    </row>
    <row r="1159" spans="1:34" x14ac:dyDescent="0.4">
      <c r="A1159" s="120" t="s">
        <v>361</v>
      </c>
      <c r="B1159" s="120" t="s">
        <v>935</v>
      </c>
      <c r="C1159" s="120">
        <v>59876</v>
      </c>
      <c r="D1159" s="120" t="b">
        <v>0</v>
      </c>
      <c r="E1159" s="120" t="b">
        <v>0</v>
      </c>
      <c r="F1159" s="120" t="b">
        <v>0</v>
      </c>
      <c r="G1159" s="120" t="b">
        <v>0</v>
      </c>
      <c r="H1159" s="120" t="b">
        <v>0</v>
      </c>
      <c r="I1159" s="120" t="b">
        <v>0</v>
      </c>
      <c r="J1159" s="120" t="b">
        <v>0</v>
      </c>
      <c r="K1159" s="120" t="b">
        <v>0</v>
      </c>
      <c r="L1159" s="120" t="b">
        <v>0</v>
      </c>
      <c r="M1159" s="120" t="b">
        <v>1</v>
      </c>
    </row>
    <row r="1160" spans="1:34" x14ac:dyDescent="0.4">
      <c r="A1160" s="120" t="s">
        <v>5001</v>
      </c>
      <c r="B1160" s="120" t="s">
        <v>2118</v>
      </c>
      <c r="C1160" s="120">
        <v>59670</v>
      </c>
      <c r="D1160" s="120" t="b">
        <v>0</v>
      </c>
      <c r="E1160" s="120" t="b">
        <v>0</v>
      </c>
      <c r="F1160" s="120" t="b">
        <v>1</v>
      </c>
      <c r="G1160" s="120" t="b">
        <v>0</v>
      </c>
      <c r="H1160" s="120" t="b">
        <v>0</v>
      </c>
      <c r="I1160" s="120" t="b">
        <v>0</v>
      </c>
      <c r="J1160" s="120" t="b">
        <v>0</v>
      </c>
      <c r="K1160" s="120" t="b">
        <v>0</v>
      </c>
      <c r="L1160" s="120" t="b">
        <v>0</v>
      </c>
      <c r="M1160" s="120" t="b">
        <v>0</v>
      </c>
    </row>
    <row r="1161" spans="1:34" x14ac:dyDescent="0.4">
      <c r="A1161" s="120" t="s">
        <v>5002</v>
      </c>
      <c r="B1161" s="120" t="s">
        <v>1784</v>
      </c>
      <c r="C1161" s="120">
        <v>59303</v>
      </c>
      <c r="D1161" s="120" t="b">
        <v>1</v>
      </c>
      <c r="E1161" s="120" t="b">
        <v>0</v>
      </c>
      <c r="F1161" s="120" t="b">
        <v>0</v>
      </c>
      <c r="G1161" s="120" t="b">
        <v>0</v>
      </c>
      <c r="H1161" s="120" t="b">
        <v>0</v>
      </c>
      <c r="I1161" s="120" t="b">
        <v>0</v>
      </c>
      <c r="J1161" s="120" t="b">
        <v>0</v>
      </c>
      <c r="K1161" s="120" t="b">
        <v>1</v>
      </c>
      <c r="L1161" s="120" t="b">
        <v>0</v>
      </c>
      <c r="M1161" s="120" t="b">
        <v>0</v>
      </c>
    </row>
    <row r="1162" spans="1:34" x14ac:dyDescent="0.4">
      <c r="A1162" s="120" t="s">
        <v>750</v>
      </c>
      <c r="B1162" s="120" t="s">
        <v>935</v>
      </c>
      <c r="C1162" s="120">
        <v>59444</v>
      </c>
      <c r="D1162" s="120" t="b">
        <v>0</v>
      </c>
      <c r="E1162" s="120" t="b">
        <v>1</v>
      </c>
      <c r="F1162" s="120" t="b">
        <v>0</v>
      </c>
      <c r="G1162" s="120" t="b">
        <v>0</v>
      </c>
      <c r="H1162" s="120" t="b">
        <v>0</v>
      </c>
      <c r="I1162" s="120" t="b">
        <v>0</v>
      </c>
      <c r="J1162" s="120" t="b">
        <v>0</v>
      </c>
      <c r="K1162" s="120" t="b">
        <v>0</v>
      </c>
      <c r="L1162" s="120" t="b">
        <v>0</v>
      </c>
      <c r="M1162" s="120" t="b">
        <v>1</v>
      </c>
      <c r="N1162" s="120" t="s">
        <v>842</v>
      </c>
      <c r="O1162" s="120" t="s">
        <v>5003</v>
      </c>
      <c r="P1162" s="120" t="s">
        <v>5004</v>
      </c>
      <c r="Q1162" s="120" t="s">
        <v>535</v>
      </c>
      <c r="R1162" s="120" t="s">
        <v>2927</v>
      </c>
      <c r="S1162" s="120" t="s">
        <v>3898</v>
      </c>
      <c r="T1162" s="120" t="s">
        <v>5005</v>
      </c>
      <c r="U1162" s="120" t="s">
        <v>5006</v>
      </c>
      <c r="V1162" s="120" t="s">
        <v>5007</v>
      </c>
      <c r="W1162" s="120" t="s">
        <v>4332</v>
      </c>
      <c r="X1162" s="120" t="s">
        <v>5008</v>
      </c>
      <c r="Y1162" s="120" t="s">
        <v>734</v>
      </c>
      <c r="Z1162" s="120" t="s">
        <v>3128</v>
      </c>
      <c r="AA1162" s="120" t="s">
        <v>5009</v>
      </c>
      <c r="AB1162" s="120" t="s">
        <v>5010</v>
      </c>
      <c r="AC1162" s="120" t="s">
        <v>5011</v>
      </c>
      <c r="AD1162" s="120" t="s">
        <v>5012</v>
      </c>
      <c r="AE1162" s="120" t="s">
        <v>4945</v>
      </c>
      <c r="AF1162" s="120" t="s">
        <v>4946</v>
      </c>
      <c r="AG1162" s="120" t="s">
        <v>668</v>
      </c>
      <c r="AH1162" s="120" t="s">
        <v>5013</v>
      </c>
    </row>
    <row r="1163" spans="1:34" x14ac:dyDescent="0.4">
      <c r="A1163" s="120" t="s">
        <v>5014</v>
      </c>
      <c r="B1163" s="120" t="s">
        <v>928</v>
      </c>
      <c r="C1163" s="120">
        <v>59073</v>
      </c>
      <c r="D1163" s="120" t="b">
        <v>1</v>
      </c>
      <c r="E1163" s="120" t="b">
        <v>1</v>
      </c>
      <c r="F1163" s="120" t="b">
        <v>0</v>
      </c>
      <c r="G1163" s="120" t="b">
        <v>0</v>
      </c>
      <c r="H1163" s="120" t="b">
        <v>1</v>
      </c>
      <c r="I1163" s="120" t="b">
        <v>0</v>
      </c>
      <c r="J1163" s="120" t="b">
        <v>0</v>
      </c>
      <c r="K1163" s="120" t="b">
        <v>1</v>
      </c>
      <c r="L1163" s="120" t="b">
        <v>0</v>
      </c>
      <c r="M1163" s="120" t="b">
        <v>1</v>
      </c>
      <c r="N1163" s="120" t="s">
        <v>5015</v>
      </c>
      <c r="O1163" s="120" t="s">
        <v>5016</v>
      </c>
      <c r="P1163" s="120" t="s">
        <v>5017</v>
      </c>
      <c r="Q1163" s="120" t="s">
        <v>5018</v>
      </c>
      <c r="R1163" s="120" t="s">
        <v>5019</v>
      </c>
      <c r="S1163" s="120" t="s">
        <v>5020</v>
      </c>
      <c r="T1163" s="120" t="s">
        <v>5021</v>
      </c>
    </row>
    <row r="1164" spans="1:34" x14ac:dyDescent="0.4">
      <c r="A1164" s="120" t="s">
        <v>5022</v>
      </c>
      <c r="B1164" s="120" t="s">
        <v>852</v>
      </c>
      <c r="C1164" s="120">
        <v>59058</v>
      </c>
      <c r="D1164" s="120" t="b">
        <v>0</v>
      </c>
      <c r="E1164" s="120" t="b">
        <v>1</v>
      </c>
      <c r="F1164" s="120" t="b">
        <v>0</v>
      </c>
      <c r="G1164" s="120" t="b">
        <v>0</v>
      </c>
      <c r="H1164" s="120" t="b">
        <v>0</v>
      </c>
      <c r="I1164" s="120" t="b">
        <v>0</v>
      </c>
      <c r="J1164" s="120" t="b">
        <v>0</v>
      </c>
      <c r="K1164" s="120" t="b">
        <v>0</v>
      </c>
      <c r="L1164" s="120" t="b">
        <v>0</v>
      </c>
      <c r="M1164" s="120" t="b">
        <v>1</v>
      </c>
    </row>
    <row r="1165" spans="1:34" x14ac:dyDescent="0.4">
      <c r="A1165" s="120" t="s">
        <v>5023</v>
      </c>
      <c r="B1165" s="120" t="s">
        <v>928</v>
      </c>
      <c r="C1165" s="120">
        <v>58878</v>
      </c>
      <c r="D1165" s="120" t="b">
        <v>0</v>
      </c>
      <c r="E1165" s="120" t="b">
        <v>0</v>
      </c>
      <c r="F1165" s="120" t="b">
        <v>0</v>
      </c>
      <c r="G1165" s="120" t="b">
        <v>0</v>
      </c>
      <c r="H1165" s="120" t="b">
        <v>0</v>
      </c>
      <c r="I1165" s="120" t="b">
        <v>0</v>
      </c>
      <c r="J1165" s="120" t="b">
        <v>0</v>
      </c>
      <c r="K1165" s="120" t="b">
        <v>0</v>
      </c>
      <c r="L1165" s="120" t="b">
        <v>0</v>
      </c>
      <c r="M1165" s="120" t="b">
        <v>0</v>
      </c>
    </row>
    <row r="1166" spans="1:34" x14ac:dyDescent="0.4">
      <c r="A1166" s="120" t="s">
        <v>5024</v>
      </c>
      <c r="B1166" s="120" t="s">
        <v>963</v>
      </c>
      <c r="C1166" s="120">
        <v>59238</v>
      </c>
      <c r="D1166" s="120" t="b">
        <v>0</v>
      </c>
      <c r="E1166" s="120" t="b">
        <v>0</v>
      </c>
      <c r="F1166" s="120" t="b">
        <v>1</v>
      </c>
      <c r="G1166" s="120" t="b">
        <v>0</v>
      </c>
      <c r="H1166" s="120" t="b">
        <v>0</v>
      </c>
      <c r="I1166" s="120" t="b">
        <v>0</v>
      </c>
      <c r="J1166" s="120" t="b">
        <v>0</v>
      </c>
      <c r="K1166" s="120" t="b">
        <v>0</v>
      </c>
      <c r="L1166" s="120" t="b">
        <v>0</v>
      </c>
      <c r="M1166" s="120" t="b">
        <v>0</v>
      </c>
    </row>
    <row r="1167" spans="1:34" x14ac:dyDescent="0.4">
      <c r="A1167" s="120" t="s">
        <v>5025</v>
      </c>
      <c r="B1167" s="120" t="s">
        <v>900</v>
      </c>
      <c r="C1167" s="120">
        <v>58713</v>
      </c>
      <c r="D1167" s="120" t="b">
        <v>1</v>
      </c>
      <c r="E1167" s="120" t="b">
        <v>1</v>
      </c>
      <c r="F1167" s="120" t="b">
        <v>0</v>
      </c>
      <c r="G1167" s="120" t="b">
        <v>0</v>
      </c>
      <c r="H1167" s="120" t="b">
        <v>0</v>
      </c>
      <c r="I1167" s="120" t="b">
        <v>0</v>
      </c>
      <c r="J1167" s="120" t="b">
        <v>0</v>
      </c>
      <c r="K1167" s="120" t="b">
        <v>0</v>
      </c>
      <c r="L1167" s="120" t="b">
        <v>0</v>
      </c>
      <c r="M1167" s="120" t="b">
        <v>0</v>
      </c>
    </row>
    <row r="1168" spans="1:34" x14ac:dyDescent="0.4">
      <c r="A1168" s="120" t="s">
        <v>622</v>
      </c>
      <c r="B1168" s="120" t="s">
        <v>928</v>
      </c>
      <c r="C1168" s="120">
        <v>58594</v>
      </c>
      <c r="D1168" s="120" t="b">
        <v>0</v>
      </c>
      <c r="E1168" s="120" t="b">
        <v>0</v>
      </c>
      <c r="F1168" s="120" t="b">
        <v>1</v>
      </c>
      <c r="G1168" s="120" t="b">
        <v>0</v>
      </c>
      <c r="H1168" s="120" t="b">
        <v>0</v>
      </c>
      <c r="I1168" s="120" t="b">
        <v>0</v>
      </c>
      <c r="J1168" s="120" t="b">
        <v>0</v>
      </c>
      <c r="K1168" s="120" t="b">
        <v>0</v>
      </c>
      <c r="L1168" s="120" t="b">
        <v>0</v>
      </c>
      <c r="M1168" s="120" t="b">
        <v>0</v>
      </c>
      <c r="N1168" s="120" t="s">
        <v>842</v>
      </c>
      <c r="O1168" s="120" t="s">
        <v>231</v>
      </c>
      <c r="P1168" s="120" t="s">
        <v>3281</v>
      </c>
    </row>
    <row r="1169" spans="1:32" x14ac:dyDescent="0.4">
      <c r="A1169" s="120" t="s">
        <v>5026</v>
      </c>
      <c r="B1169" s="120" t="s">
        <v>1115</v>
      </c>
      <c r="C1169" s="120">
        <v>58613</v>
      </c>
      <c r="D1169" s="120" t="b">
        <v>0</v>
      </c>
      <c r="E1169" s="120" t="b">
        <v>0</v>
      </c>
      <c r="F1169" s="120" t="b">
        <v>0</v>
      </c>
      <c r="G1169" s="120" t="b">
        <v>0</v>
      </c>
      <c r="H1169" s="120" t="b">
        <v>0</v>
      </c>
      <c r="I1169" s="120" t="b">
        <v>0</v>
      </c>
      <c r="J1169" s="120" t="b">
        <v>0</v>
      </c>
      <c r="K1169" s="120" t="b">
        <v>0</v>
      </c>
      <c r="L1169" s="120" t="b">
        <v>0</v>
      </c>
      <c r="M1169" s="120" t="b">
        <v>0</v>
      </c>
    </row>
    <row r="1170" spans="1:32" x14ac:dyDescent="0.4">
      <c r="A1170" s="120" t="s">
        <v>338</v>
      </c>
      <c r="B1170" s="120" t="s">
        <v>852</v>
      </c>
      <c r="C1170" s="120">
        <v>59208</v>
      </c>
      <c r="D1170" s="120" t="b">
        <v>1</v>
      </c>
      <c r="E1170" s="120" t="b">
        <v>1</v>
      </c>
      <c r="F1170" s="120" t="b">
        <v>1</v>
      </c>
      <c r="G1170" s="120" t="b">
        <v>0</v>
      </c>
      <c r="H1170" s="120" t="b">
        <v>0</v>
      </c>
      <c r="I1170" s="120" t="b">
        <v>0</v>
      </c>
      <c r="J1170" s="120" t="b">
        <v>0</v>
      </c>
      <c r="K1170" s="120" t="b">
        <v>0</v>
      </c>
      <c r="L1170" s="120" t="b">
        <v>0</v>
      </c>
      <c r="M1170" s="120" t="b">
        <v>0</v>
      </c>
    </row>
    <row r="1171" spans="1:32" x14ac:dyDescent="0.4">
      <c r="A1171" s="120" t="s">
        <v>436</v>
      </c>
      <c r="B1171" s="120" t="s">
        <v>935</v>
      </c>
      <c r="C1171" s="120">
        <v>58415</v>
      </c>
      <c r="D1171" s="120" t="b">
        <v>0</v>
      </c>
      <c r="E1171" s="120" t="b">
        <v>0</v>
      </c>
      <c r="F1171" s="120" t="b">
        <v>0</v>
      </c>
      <c r="G1171" s="120" t="b">
        <v>0</v>
      </c>
      <c r="H1171" s="120" t="b">
        <v>0</v>
      </c>
      <c r="I1171" s="120" t="b">
        <v>0</v>
      </c>
      <c r="J1171" s="120" t="b">
        <v>1</v>
      </c>
      <c r="K1171" s="120" t="b">
        <v>0</v>
      </c>
      <c r="L1171" s="120" t="b">
        <v>0</v>
      </c>
      <c r="M1171" s="120" t="b">
        <v>0</v>
      </c>
      <c r="N1171" s="120" t="s">
        <v>5027</v>
      </c>
      <c r="O1171" s="120" t="s">
        <v>208</v>
      </c>
      <c r="P1171" s="120" t="s">
        <v>1138</v>
      </c>
      <c r="Q1171" s="120" t="s">
        <v>5028</v>
      </c>
      <c r="R1171" s="120" t="s">
        <v>5029</v>
      </c>
      <c r="S1171" s="120" t="s">
        <v>5030</v>
      </c>
      <c r="T1171" s="120" t="s">
        <v>5031</v>
      </c>
      <c r="U1171" s="120" t="s">
        <v>5032</v>
      </c>
      <c r="V1171" s="120" t="s">
        <v>5033</v>
      </c>
      <c r="W1171" s="120" t="s">
        <v>284</v>
      </c>
      <c r="X1171" s="120" t="s">
        <v>1137</v>
      </c>
      <c r="Y1171" s="120" t="s">
        <v>443</v>
      </c>
      <c r="Z1171" s="120" t="s">
        <v>1298</v>
      </c>
      <c r="AA1171" s="120" t="s">
        <v>283</v>
      </c>
      <c r="AB1171" s="120" t="s">
        <v>1277</v>
      </c>
      <c r="AC1171" s="120" t="s">
        <v>4231</v>
      </c>
      <c r="AD1171" s="120" t="s">
        <v>4232</v>
      </c>
      <c r="AE1171" s="120" t="s">
        <v>5034</v>
      </c>
      <c r="AF1171" s="120" t="s">
        <v>5035</v>
      </c>
    </row>
    <row r="1172" spans="1:32" x14ac:dyDescent="0.4">
      <c r="A1172" s="120" t="s">
        <v>5036</v>
      </c>
      <c r="B1172" s="120" t="s">
        <v>935</v>
      </c>
      <c r="C1172" s="120">
        <v>58415</v>
      </c>
      <c r="D1172" s="120" t="b">
        <v>0</v>
      </c>
      <c r="E1172" s="120" t="b">
        <v>0</v>
      </c>
      <c r="F1172" s="120" t="b">
        <v>1</v>
      </c>
      <c r="G1172" s="120" t="b">
        <v>0</v>
      </c>
      <c r="H1172" s="120" t="b">
        <v>1</v>
      </c>
      <c r="I1172" s="120" t="b">
        <v>0</v>
      </c>
      <c r="J1172" s="120" t="b">
        <v>0</v>
      </c>
      <c r="K1172" s="120" t="b">
        <v>0</v>
      </c>
      <c r="L1172" s="120" t="b">
        <v>0</v>
      </c>
      <c r="M1172" s="120" t="b">
        <v>0</v>
      </c>
    </row>
    <row r="1173" spans="1:32" x14ac:dyDescent="0.4">
      <c r="A1173" s="120" t="s">
        <v>308</v>
      </c>
      <c r="B1173" s="120" t="s">
        <v>852</v>
      </c>
      <c r="C1173" s="120">
        <v>58086</v>
      </c>
      <c r="D1173" s="120" t="b">
        <v>0</v>
      </c>
      <c r="E1173" s="120" t="b">
        <v>0</v>
      </c>
      <c r="F1173" s="120" t="b">
        <v>0</v>
      </c>
      <c r="G1173" s="120" t="b">
        <v>0</v>
      </c>
      <c r="H1173" s="120" t="b">
        <v>0</v>
      </c>
      <c r="I1173" s="120" t="b">
        <v>0</v>
      </c>
      <c r="J1173" s="120" t="b">
        <v>1</v>
      </c>
      <c r="K1173" s="120" t="b">
        <v>0</v>
      </c>
      <c r="L1173" s="120" t="b">
        <v>0</v>
      </c>
      <c r="M1173" s="120" t="b">
        <v>1</v>
      </c>
      <c r="N1173" s="120" t="s">
        <v>2080</v>
      </c>
      <c r="O1173" s="120" t="s">
        <v>307</v>
      </c>
      <c r="P1173" s="120" t="s">
        <v>5037</v>
      </c>
    </row>
    <row r="1174" spans="1:32" x14ac:dyDescent="0.4">
      <c r="A1174" s="120" t="s">
        <v>5038</v>
      </c>
      <c r="B1174" s="120" t="s">
        <v>935</v>
      </c>
      <c r="C1174" s="120">
        <v>58531</v>
      </c>
      <c r="D1174" s="120" t="b">
        <v>1</v>
      </c>
      <c r="E1174" s="120" t="b">
        <v>0</v>
      </c>
      <c r="F1174" s="120" t="b">
        <v>0</v>
      </c>
      <c r="G1174" s="120" t="b">
        <v>0</v>
      </c>
      <c r="H1174" s="120" t="b">
        <v>0</v>
      </c>
      <c r="I1174" s="120" t="b">
        <v>0</v>
      </c>
      <c r="J1174" s="120" t="b">
        <v>0</v>
      </c>
      <c r="K1174" s="120" t="b">
        <v>1</v>
      </c>
      <c r="L1174" s="120" t="b">
        <v>0</v>
      </c>
      <c r="M1174" s="120" t="b">
        <v>0</v>
      </c>
    </row>
    <row r="1175" spans="1:32" x14ac:dyDescent="0.4">
      <c r="A1175" s="120" t="s">
        <v>5039</v>
      </c>
      <c r="B1175" s="120" t="s">
        <v>963</v>
      </c>
      <c r="C1175" s="120">
        <v>57910</v>
      </c>
      <c r="D1175" s="120" t="b">
        <v>0</v>
      </c>
      <c r="E1175" s="120" t="b">
        <v>1</v>
      </c>
      <c r="F1175" s="120" t="b">
        <v>0</v>
      </c>
      <c r="G1175" s="120" t="b">
        <v>0</v>
      </c>
      <c r="H1175" s="120" t="b">
        <v>0</v>
      </c>
      <c r="I1175" s="120" t="b">
        <v>0</v>
      </c>
      <c r="J1175" s="120" t="b">
        <v>1</v>
      </c>
      <c r="K1175" s="120" t="b">
        <v>0</v>
      </c>
      <c r="L1175" s="120" t="b">
        <v>0</v>
      </c>
      <c r="M1175" s="120" t="b">
        <v>0</v>
      </c>
    </row>
    <row r="1176" spans="1:32" x14ac:dyDescent="0.4">
      <c r="A1176" s="120" t="s">
        <v>623</v>
      </c>
      <c r="B1176" s="120" t="s">
        <v>852</v>
      </c>
      <c r="C1176" s="120">
        <v>57810</v>
      </c>
      <c r="D1176" s="120" t="b">
        <v>0</v>
      </c>
      <c r="E1176" s="120" t="b">
        <v>1</v>
      </c>
      <c r="F1176" s="120" t="b">
        <v>0</v>
      </c>
      <c r="G1176" s="120" t="b">
        <v>0</v>
      </c>
      <c r="H1176" s="120" t="b">
        <v>0</v>
      </c>
      <c r="I1176" s="120" t="b">
        <v>0</v>
      </c>
      <c r="J1176" s="120" t="b">
        <v>0</v>
      </c>
      <c r="K1176" s="120" t="b">
        <v>0</v>
      </c>
      <c r="L1176" s="120" t="b">
        <v>0</v>
      </c>
      <c r="M1176" s="120" t="b">
        <v>0</v>
      </c>
      <c r="N1176" s="120" t="s">
        <v>842</v>
      </c>
      <c r="O1176" s="120" t="s">
        <v>355</v>
      </c>
      <c r="P1176" s="120" t="s">
        <v>2545</v>
      </c>
      <c r="Q1176" s="120" t="s">
        <v>2067</v>
      </c>
      <c r="R1176" s="120" t="s">
        <v>5040</v>
      </c>
      <c r="S1176" s="120" t="s">
        <v>469</v>
      </c>
      <c r="T1176" s="120" t="s">
        <v>1840</v>
      </c>
      <c r="U1176" s="120" t="s">
        <v>3257</v>
      </c>
      <c r="V1176" s="120" t="s">
        <v>5041</v>
      </c>
      <c r="W1176" s="120" t="s">
        <v>176</v>
      </c>
      <c r="X1176" s="120" t="s">
        <v>972</v>
      </c>
      <c r="Y1176" s="120" t="s">
        <v>5042</v>
      </c>
      <c r="Z1176" s="120" t="s">
        <v>5043</v>
      </c>
      <c r="AA1176" s="120" t="s">
        <v>1943</v>
      </c>
      <c r="AB1176" s="120" t="s">
        <v>5044</v>
      </c>
    </row>
    <row r="1177" spans="1:32" x14ac:dyDescent="0.4">
      <c r="A1177" s="120" t="s">
        <v>5045</v>
      </c>
      <c r="B1177" s="120" t="s">
        <v>928</v>
      </c>
      <c r="C1177" s="120">
        <v>57648</v>
      </c>
      <c r="D1177" s="120" t="b">
        <v>0</v>
      </c>
      <c r="E1177" s="120" t="b">
        <v>0</v>
      </c>
      <c r="F1177" s="120" t="b">
        <v>0</v>
      </c>
      <c r="G1177" s="120" t="b">
        <v>0</v>
      </c>
      <c r="H1177" s="120" t="b">
        <v>0</v>
      </c>
      <c r="I1177" s="120" t="b">
        <v>0</v>
      </c>
      <c r="J1177" s="120" t="b">
        <v>0</v>
      </c>
      <c r="K1177" s="120" t="b">
        <v>0</v>
      </c>
      <c r="L1177" s="120" t="b">
        <v>0</v>
      </c>
      <c r="M1177" s="120" t="b">
        <v>0</v>
      </c>
    </row>
    <row r="1178" spans="1:32" x14ac:dyDescent="0.4">
      <c r="A1178" s="120" t="s">
        <v>5046</v>
      </c>
      <c r="B1178" s="120" t="s">
        <v>1278</v>
      </c>
      <c r="C1178" s="120">
        <v>58016</v>
      </c>
      <c r="D1178" s="120" t="b">
        <v>1</v>
      </c>
      <c r="E1178" s="120" t="b">
        <v>0</v>
      </c>
      <c r="F1178" s="120" t="b">
        <v>0</v>
      </c>
      <c r="G1178" s="120" t="b">
        <v>0</v>
      </c>
      <c r="H1178" s="120" t="b">
        <v>1</v>
      </c>
      <c r="I1178" s="120" t="b">
        <v>0</v>
      </c>
      <c r="J1178" s="120" t="b">
        <v>0</v>
      </c>
      <c r="K1178" s="120" t="b">
        <v>1</v>
      </c>
      <c r="L1178" s="120" t="b">
        <v>0</v>
      </c>
      <c r="M1178" s="120" t="b">
        <v>1</v>
      </c>
      <c r="N1178" s="120" t="s">
        <v>5047</v>
      </c>
      <c r="O1178" s="120" t="s">
        <v>5048</v>
      </c>
      <c r="P1178" s="120" t="s">
        <v>5049</v>
      </c>
    </row>
    <row r="1179" spans="1:32" x14ac:dyDescent="0.4">
      <c r="A1179" s="120" t="s">
        <v>5050</v>
      </c>
      <c r="B1179" s="120" t="s">
        <v>963</v>
      </c>
      <c r="C1179" s="120">
        <v>57575</v>
      </c>
      <c r="D1179" s="120" t="b">
        <v>1</v>
      </c>
      <c r="E1179" s="120" t="b">
        <v>1</v>
      </c>
      <c r="F1179" s="120" t="b">
        <v>1</v>
      </c>
      <c r="G1179" s="120" t="b">
        <v>0</v>
      </c>
      <c r="H1179" s="120" t="b">
        <v>0</v>
      </c>
      <c r="I1179" s="120" t="b">
        <v>0</v>
      </c>
      <c r="J1179" s="120" t="b">
        <v>0</v>
      </c>
      <c r="K1179" s="120" t="b">
        <v>0</v>
      </c>
      <c r="L1179" s="120" t="b">
        <v>0</v>
      </c>
      <c r="M1179" s="120" t="b">
        <v>1</v>
      </c>
      <c r="N1179" s="120" t="s">
        <v>842</v>
      </c>
      <c r="O1179" s="120" t="s">
        <v>5051</v>
      </c>
      <c r="P1179" s="120" t="s">
        <v>5052</v>
      </c>
    </row>
    <row r="1180" spans="1:32" x14ac:dyDescent="0.4">
      <c r="A1180" s="120" t="s">
        <v>5053</v>
      </c>
      <c r="B1180" s="120" t="s">
        <v>852</v>
      </c>
      <c r="C1180" s="120">
        <v>57386</v>
      </c>
      <c r="D1180" s="120" t="b">
        <v>1</v>
      </c>
      <c r="E1180" s="120" t="b">
        <v>1</v>
      </c>
      <c r="F1180" s="120" t="b">
        <v>0</v>
      </c>
      <c r="G1180" s="120" t="b">
        <v>0</v>
      </c>
      <c r="H1180" s="120" t="b">
        <v>0</v>
      </c>
      <c r="I1180" s="120" t="b">
        <v>0</v>
      </c>
      <c r="J1180" s="120" t="b">
        <v>0</v>
      </c>
      <c r="K1180" s="120" t="b">
        <v>0</v>
      </c>
      <c r="L1180" s="120" t="b">
        <v>0</v>
      </c>
      <c r="M1180" s="120" t="b">
        <v>0</v>
      </c>
    </row>
    <row r="1181" spans="1:32" x14ac:dyDescent="0.4">
      <c r="A1181" s="120" t="s">
        <v>5054</v>
      </c>
      <c r="B1181" s="120" t="s">
        <v>928</v>
      </c>
      <c r="C1181" s="120">
        <v>56991</v>
      </c>
      <c r="D1181" s="120" t="b">
        <v>0</v>
      </c>
      <c r="E1181" s="120" t="b">
        <v>1</v>
      </c>
      <c r="F1181" s="120" t="b">
        <v>0</v>
      </c>
      <c r="G1181" s="120" t="b">
        <v>0</v>
      </c>
      <c r="H1181" s="120" t="b">
        <v>0</v>
      </c>
      <c r="I1181" s="120" t="b">
        <v>0</v>
      </c>
      <c r="J1181" s="120" t="b">
        <v>0</v>
      </c>
      <c r="K1181" s="120" t="b">
        <v>1</v>
      </c>
      <c r="L1181" s="120" t="b">
        <v>0</v>
      </c>
      <c r="M1181" s="120" t="b">
        <v>1</v>
      </c>
      <c r="N1181" s="120" t="s">
        <v>5055</v>
      </c>
      <c r="O1181" s="120" t="s">
        <v>5056</v>
      </c>
      <c r="P1181" s="120" t="s">
        <v>5057</v>
      </c>
    </row>
    <row r="1182" spans="1:32" x14ac:dyDescent="0.4">
      <c r="A1182" s="120" t="s">
        <v>5058</v>
      </c>
      <c r="B1182" s="120" t="s">
        <v>1278</v>
      </c>
      <c r="C1182" s="120">
        <v>56688</v>
      </c>
      <c r="D1182" s="120" t="b">
        <v>0</v>
      </c>
      <c r="E1182" s="120" t="b">
        <v>0</v>
      </c>
      <c r="F1182" s="120" t="b">
        <v>0</v>
      </c>
      <c r="G1182" s="120" t="b">
        <v>0</v>
      </c>
      <c r="H1182" s="120" t="b">
        <v>0</v>
      </c>
      <c r="I1182" s="120" t="b">
        <v>0</v>
      </c>
      <c r="J1182" s="120" t="b">
        <v>0</v>
      </c>
      <c r="K1182" s="120" t="b">
        <v>0</v>
      </c>
      <c r="L1182" s="120" t="b">
        <v>0</v>
      </c>
      <c r="M1182" s="120" t="b">
        <v>0</v>
      </c>
    </row>
    <row r="1183" spans="1:32" x14ac:dyDescent="0.4">
      <c r="A1183" s="120" t="s">
        <v>5059</v>
      </c>
      <c r="B1183" s="120" t="s">
        <v>900</v>
      </c>
      <c r="C1183" s="120">
        <v>56602</v>
      </c>
      <c r="D1183" s="120" t="b">
        <v>1</v>
      </c>
      <c r="E1183" s="120" t="b">
        <v>0</v>
      </c>
      <c r="F1183" s="120" t="b">
        <v>0</v>
      </c>
      <c r="G1183" s="120" t="b">
        <v>0</v>
      </c>
      <c r="H1183" s="120" t="b">
        <v>1</v>
      </c>
      <c r="I1183" s="120" t="b">
        <v>0</v>
      </c>
      <c r="J1183" s="120" t="b">
        <v>0</v>
      </c>
      <c r="K1183" s="120" t="b">
        <v>0</v>
      </c>
      <c r="L1183" s="120" t="b">
        <v>0</v>
      </c>
      <c r="M1183" s="120" t="b">
        <v>0</v>
      </c>
    </row>
    <row r="1184" spans="1:32" x14ac:dyDescent="0.4">
      <c r="A1184" s="120" t="s">
        <v>546</v>
      </c>
      <c r="B1184" s="120" t="s">
        <v>935</v>
      </c>
      <c r="C1184" s="120">
        <v>56335</v>
      </c>
      <c r="D1184" s="120" t="b">
        <v>0</v>
      </c>
      <c r="E1184" s="120" t="b">
        <v>1</v>
      </c>
      <c r="F1184" s="120" t="b">
        <v>1</v>
      </c>
      <c r="G1184" s="120" t="b">
        <v>0</v>
      </c>
      <c r="H1184" s="120" t="b">
        <v>1</v>
      </c>
      <c r="I1184" s="120" t="b">
        <v>0</v>
      </c>
      <c r="J1184" s="120" t="b">
        <v>0</v>
      </c>
      <c r="K1184" s="120" t="b">
        <v>0</v>
      </c>
      <c r="L1184" s="120" t="b">
        <v>0</v>
      </c>
      <c r="M1184" s="120" t="b">
        <v>1</v>
      </c>
      <c r="N1184" s="120" t="s">
        <v>5060</v>
      </c>
      <c r="O1184" s="120" t="s">
        <v>5061</v>
      </c>
      <c r="P1184" s="120" t="s">
        <v>5062</v>
      </c>
      <c r="Q1184" s="120" t="s">
        <v>226</v>
      </c>
      <c r="R1184" s="120" t="s">
        <v>1247</v>
      </c>
      <c r="S1184" s="120" t="s">
        <v>5063</v>
      </c>
      <c r="T1184" s="120" t="s">
        <v>5064</v>
      </c>
    </row>
    <row r="1185" spans="1:34" x14ac:dyDescent="0.4">
      <c r="A1185" s="120" t="s">
        <v>804</v>
      </c>
      <c r="B1185" s="120" t="s">
        <v>843</v>
      </c>
      <c r="C1185" s="120">
        <v>58015</v>
      </c>
      <c r="D1185" s="120" t="b">
        <v>0</v>
      </c>
      <c r="E1185" s="120" t="b">
        <v>0</v>
      </c>
      <c r="F1185" s="120" t="b">
        <v>0</v>
      </c>
      <c r="G1185" s="120" t="b">
        <v>0</v>
      </c>
      <c r="H1185" s="120" t="b">
        <v>0</v>
      </c>
      <c r="I1185" s="120" t="b">
        <v>0</v>
      </c>
      <c r="J1185" s="120" t="b">
        <v>0</v>
      </c>
      <c r="K1185" s="120" t="b">
        <v>0</v>
      </c>
      <c r="L1185" s="120" t="b">
        <v>0</v>
      </c>
      <c r="M1185" s="120" t="b">
        <v>0</v>
      </c>
      <c r="N1185" s="120" t="s">
        <v>5065</v>
      </c>
      <c r="O1185" s="120" t="s">
        <v>1145</v>
      </c>
      <c r="P1185" s="120" t="s">
        <v>1146</v>
      </c>
      <c r="Q1185" s="120" t="s">
        <v>1720</v>
      </c>
      <c r="R1185" s="120" t="s">
        <v>1721</v>
      </c>
      <c r="S1185" s="120" t="s">
        <v>1723</v>
      </c>
      <c r="T1185" s="120" t="s">
        <v>1724</v>
      </c>
      <c r="U1185" s="120" t="s">
        <v>795</v>
      </c>
      <c r="V1185" s="120" t="s">
        <v>5066</v>
      </c>
      <c r="W1185" s="120" t="s">
        <v>794</v>
      </c>
      <c r="X1185" s="120" t="s">
        <v>4245</v>
      </c>
      <c r="Y1185" s="120" t="s">
        <v>4246</v>
      </c>
      <c r="Z1185" s="120" t="s">
        <v>4247</v>
      </c>
      <c r="AA1185" s="120" t="s">
        <v>4248</v>
      </c>
      <c r="AB1185" s="120" t="s">
        <v>4249</v>
      </c>
      <c r="AC1185" s="120" t="s">
        <v>4250</v>
      </c>
      <c r="AD1185" s="120" t="s">
        <v>4251</v>
      </c>
      <c r="AE1185" s="120" t="s">
        <v>5067</v>
      </c>
      <c r="AF1185" s="120" t="s">
        <v>5068</v>
      </c>
      <c r="AG1185" s="120" t="s">
        <v>652</v>
      </c>
      <c r="AH1185" s="120" t="s">
        <v>5069</v>
      </c>
    </row>
    <row r="1186" spans="1:34" x14ac:dyDescent="0.4">
      <c r="A1186" s="120" t="s">
        <v>517</v>
      </c>
      <c r="B1186" s="120" t="s">
        <v>935</v>
      </c>
      <c r="C1186" s="120">
        <v>56161</v>
      </c>
      <c r="D1186" s="120" t="b">
        <v>0</v>
      </c>
      <c r="E1186" s="120" t="b">
        <v>1</v>
      </c>
      <c r="F1186" s="120" t="b">
        <v>0</v>
      </c>
      <c r="G1186" s="120" t="b">
        <v>0</v>
      </c>
      <c r="H1186" s="120" t="b">
        <v>0</v>
      </c>
      <c r="I1186" s="120" t="b">
        <v>0</v>
      </c>
      <c r="J1186" s="120" t="b">
        <v>1</v>
      </c>
      <c r="K1186" s="120" t="b">
        <v>0</v>
      </c>
      <c r="L1186" s="120" t="b">
        <v>0</v>
      </c>
      <c r="M1186" s="120" t="b">
        <v>0</v>
      </c>
      <c r="N1186" s="120" t="s">
        <v>5070</v>
      </c>
      <c r="O1186" s="120" t="s">
        <v>516</v>
      </c>
      <c r="P1186" s="120" t="s">
        <v>4409</v>
      </c>
      <c r="Q1186" s="120" t="s">
        <v>336</v>
      </c>
      <c r="R1186" s="120" t="s">
        <v>1450</v>
      </c>
      <c r="S1186" s="120" t="s">
        <v>596</v>
      </c>
      <c r="T1186" s="120" t="s">
        <v>2470</v>
      </c>
      <c r="U1186" s="120" t="s">
        <v>641</v>
      </c>
      <c r="V1186" s="120" t="s">
        <v>2473</v>
      </c>
      <c r="W1186" s="120" t="s">
        <v>640</v>
      </c>
      <c r="X1186" s="120" t="s">
        <v>2474</v>
      </c>
      <c r="Y1186" s="120" t="s">
        <v>5071</v>
      </c>
      <c r="Z1186" s="120" t="s">
        <v>5072</v>
      </c>
      <c r="AA1186" s="120" t="s">
        <v>5073</v>
      </c>
      <c r="AB1186" s="120" t="s">
        <v>5074</v>
      </c>
      <c r="AC1186" s="120" t="s">
        <v>5075</v>
      </c>
      <c r="AD1186" s="120" t="s">
        <v>5076</v>
      </c>
      <c r="AE1186" s="120" t="s">
        <v>5077</v>
      </c>
      <c r="AF1186" s="120" t="s">
        <v>5078</v>
      </c>
      <c r="AG1186" s="120" t="s">
        <v>5079</v>
      </c>
      <c r="AH1186" s="120" t="s">
        <v>5080</v>
      </c>
    </row>
    <row r="1187" spans="1:34" x14ac:dyDescent="0.4">
      <c r="A1187" s="120" t="s">
        <v>5081</v>
      </c>
      <c r="B1187" s="120" t="s">
        <v>963</v>
      </c>
      <c r="C1187" s="120">
        <v>56173</v>
      </c>
      <c r="D1187" s="120" t="b">
        <v>0</v>
      </c>
      <c r="E1187" s="120" t="b">
        <v>1</v>
      </c>
      <c r="F1187" s="120" t="b">
        <v>0</v>
      </c>
      <c r="G1187" s="120" t="b">
        <v>0</v>
      </c>
      <c r="H1187" s="120" t="b">
        <v>0</v>
      </c>
      <c r="I1187" s="120" t="b">
        <v>0</v>
      </c>
      <c r="J1187" s="120" t="b">
        <v>0</v>
      </c>
      <c r="K1187" s="120" t="b">
        <v>0</v>
      </c>
      <c r="L1187" s="120" t="b">
        <v>0</v>
      </c>
      <c r="M1187" s="120" t="b">
        <v>1</v>
      </c>
      <c r="N1187" s="120" t="s">
        <v>842</v>
      </c>
      <c r="O1187" s="120" t="s">
        <v>5082</v>
      </c>
      <c r="P1187" s="120" t="s">
        <v>5083</v>
      </c>
    </row>
    <row r="1188" spans="1:34" x14ac:dyDescent="0.4">
      <c r="A1188" s="120" t="s">
        <v>624</v>
      </c>
      <c r="B1188" s="120" t="s">
        <v>919</v>
      </c>
      <c r="C1188" s="120">
        <v>55810</v>
      </c>
      <c r="D1188" s="120" t="b">
        <v>1</v>
      </c>
      <c r="E1188" s="120" t="b">
        <v>1</v>
      </c>
      <c r="F1188" s="120" t="b">
        <v>0</v>
      </c>
      <c r="G1188" s="120" t="b">
        <v>0</v>
      </c>
      <c r="H1188" s="120" t="b">
        <v>0</v>
      </c>
      <c r="I1188" s="120" t="b">
        <v>0</v>
      </c>
      <c r="J1188" s="120" t="b">
        <v>0</v>
      </c>
      <c r="K1188" s="120" t="b">
        <v>0</v>
      </c>
      <c r="L1188" s="120" t="b">
        <v>0</v>
      </c>
      <c r="M1188" s="120" t="b">
        <v>0</v>
      </c>
      <c r="N1188" s="120" t="s">
        <v>5084</v>
      </c>
      <c r="O1188" s="120" t="s">
        <v>466</v>
      </c>
      <c r="P1188" s="120" t="s">
        <v>1567</v>
      </c>
    </row>
    <row r="1189" spans="1:34" x14ac:dyDescent="0.4">
      <c r="A1189" s="120" t="s">
        <v>5085</v>
      </c>
      <c r="B1189" s="120" t="s">
        <v>935</v>
      </c>
      <c r="C1189" s="120">
        <v>55677</v>
      </c>
      <c r="D1189" s="120" t="b">
        <v>0</v>
      </c>
      <c r="E1189" s="120" t="b">
        <v>0</v>
      </c>
      <c r="F1189" s="120" t="b">
        <v>0</v>
      </c>
      <c r="G1189" s="120" t="b">
        <v>0</v>
      </c>
      <c r="H1189" s="120" t="b">
        <v>0</v>
      </c>
      <c r="I1189" s="120" t="b">
        <v>0</v>
      </c>
      <c r="J1189" s="120" t="b">
        <v>0</v>
      </c>
      <c r="K1189" s="120" t="b">
        <v>0</v>
      </c>
      <c r="L1189" s="120" t="b">
        <v>0</v>
      </c>
      <c r="M1189" s="120" t="b">
        <v>1</v>
      </c>
    </row>
    <row r="1190" spans="1:34" x14ac:dyDescent="0.4">
      <c r="A1190" s="120" t="s">
        <v>5086</v>
      </c>
      <c r="B1190" s="120" t="s">
        <v>963</v>
      </c>
      <c r="C1190" s="120">
        <v>55758</v>
      </c>
      <c r="D1190" s="120" t="b">
        <v>0</v>
      </c>
      <c r="E1190" s="120" t="b">
        <v>0</v>
      </c>
      <c r="F1190" s="120" t="b">
        <v>0</v>
      </c>
      <c r="G1190" s="120" t="b">
        <v>1</v>
      </c>
      <c r="H1190" s="120" t="b">
        <v>0</v>
      </c>
      <c r="I1190" s="120" t="b">
        <v>0</v>
      </c>
      <c r="J1190" s="120" t="b">
        <v>0</v>
      </c>
      <c r="K1190" s="120" t="b">
        <v>1</v>
      </c>
      <c r="L1190" s="120" t="b">
        <v>0</v>
      </c>
      <c r="M1190" s="120" t="b">
        <v>1</v>
      </c>
      <c r="N1190" s="120" t="s">
        <v>842</v>
      </c>
      <c r="O1190" s="120" t="s">
        <v>5087</v>
      </c>
      <c r="P1190" s="120" t="s">
        <v>5088</v>
      </c>
    </row>
    <row r="1191" spans="1:34" x14ac:dyDescent="0.4">
      <c r="A1191" s="120" t="s">
        <v>625</v>
      </c>
      <c r="B1191" s="120" t="s">
        <v>1278</v>
      </c>
      <c r="C1191" s="120">
        <v>55576</v>
      </c>
      <c r="D1191" s="120" t="b">
        <v>1</v>
      </c>
      <c r="E1191" s="120" t="b">
        <v>0</v>
      </c>
      <c r="F1191" s="120" t="b">
        <v>1</v>
      </c>
      <c r="G1191" s="120" t="b">
        <v>0</v>
      </c>
      <c r="H1191" s="120" t="b">
        <v>1</v>
      </c>
      <c r="I1191" s="120" t="b">
        <v>0</v>
      </c>
      <c r="J1191" s="120" t="b">
        <v>0</v>
      </c>
      <c r="K1191" s="120" t="b">
        <v>0</v>
      </c>
      <c r="L1191" s="120" t="b">
        <v>0</v>
      </c>
      <c r="M1191" s="120" t="b">
        <v>1</v>
      </c>
      <c r="N1191" s="120" t="s">
        <v>2460</v>
      </c>
      <c r="O1191" s="120" t="s">
        <v>224</v>
      </c>
      <c r="P1191" s="120" t="s">
        <v>1416</v>
      </c>
      <c r="Q1191" s="120" t="s">
        <v>617</v>
      </c>
      <c r="R1191" s="120" t="s">
        <v>5089</v>
      </c>
      <c r="S1191" s="120" t="s">
        <v>4272</v>
      </c>
      <c r="T1191" s="120" t="s">
        <v>4916</v>
      </c>
      <c r="U1191" s="120" t="s">
        <v>386</v>
      </c>
      <c r="V1191" s="120" t="s">
        <v>1417</v>
      </c>
      <c r="W1191" s="120" t="s">
        <v>421</v>
      </c>
      <c r="X1191" s="120" t="s">
        <v>1418</v>
      </c>
      <c r="Y1191" s="120" t="s">
        <v>524</v>
      </c>
      <c r="Z1191" s="120" t="s">
        <v>2611</v>
      </c>
      <c r="AA1191" s="120" t="s">
        <v>5090</v>
      </c>
      <c r="AB1191" s="120" t="s">
        <v>5091</v>
      </c>
      <c r="AC1191" s="120" t="s">
        <v>5092</v>
      </c>
      <c r="AD1191" s="120" t="s">
        <v>5093</v>
      </c>
    </row>
    <row r="1192" spans="1:34" x14ac:dyDescent="0.4">
      <c r="A1192" s="120" t="s">
        <v>5094</v>
      </c>
      <c r="B1192" s="120" t="s">
        <v>872</v>
      </c>
      <c r="C1192" s="120">
        <v>56229</v>
      </c>
      <c r="D1192" s="120" t="b">
        <v>1</v>
      </c>
      <c r="E1192" s="120" t="b">
        <v>1</v>
      </c>
      <c r="F1192" s="120" t="b">
        <v>0</v>
      </c>
      <c r="G1192" s="120" t="b">
        <v>0</v>
      </c>
      <c r="H1192" s="120" t="b">
        <v>0</v>
      </c>
      <c r="I1192" s="120" t="b">
        <v>0</v>
      </c>
      <c r="J1192" s="120" t="b">
        <v>0</v>
      </c>
      <c r="K1192" s="120" t="b">
        <v>0</v>
      </c>
      <c r="L1192" s="120" t="b">
        <v>0</v>
      </c>
      <c r="M1192" s="120" t="b">
        <v>1</v>
      </c>
      <c r="N1192" s="120" t="s">
        <v>5095</v>
      </c>
      <c r="O1192" s="120" t="s">
        <v>5096</v>
      </c>
      <c r="P1192" s="120" t="s">
        <v>5097</v>
      </c>
      <c r="Q1192" s="120" t="s">
        <v>5098</v>
      </c>
      <c r="R1192" s="120" t="s">
        <v>5099</v>
      </c>
      <c r="S1192" s="120" t="s">
        <v>5100</v>
      </c>
      <c r="T1192" s="120" t="s">
        <v>5101</v>
      </c>
      <c r="U1192" s="120" t="s">
        <v>5102</v>
      </c>
      <c r="V1192" s="120" t="s">
        <v>5103</v>
      </c>
      <c r="W1192" s="120" t="s">
        <v>5104</v>
      </c>
      <c r="X1192" s="120" t="s">
        <v>5105</v>
      </c>
      <c r="Y1192" s="120" t="s">
        <v>5106</v>
      </c>
      <c r="Z1192" s="120" t="s">
        <v>5107</v>
      </c>
      <c r="AA1192" s="120" t="s">
        <v>5108</v>
      </c>
      <c r="AB1192" s="120" t="s">
        <v>5109</v>
      </c>
      <c r="AC1192" s="120" t="s">
        <v>5110</v>
      </c>
      <c r="AD1192" s="120" t="s">
        <v>5111</v>
      </c>
      <c r="AE1192" s="120" t="s">
        <v>5112</v>
      </c>
      <c r="AF1192" s="120" t="s">
        <v>5113</v>
      </c>
    </row>
    <row r="1193" spans="1:34" x14ac:dyDescent="0.4">
      <c r="A1193" s="120" t="s">
        <v>5114</v>
      </c>
      <c r="B1193" s="120" t="s">
        <v>924</v>
      </c>
      <c r="C1193" s="120">
        <v>55810</v>
      </c>
      <c r="D1193" s="120" t="b">
        <v>1</v>
      </c>
      <c r="E1193" s="120" t="b">
        <v>0</v>
      </c>
      <c r="F1193" s="120" t="b">
        <v>1</v>
      </c>
      <c r="G1193" s="120" t="b">
        <v>0</v>
      </c>
      <c r="H1193" s="120" t="b">
        <v>0</v>
      </c>
      <c r="I1193" s="120" t="b">
        <v>0</v>
      </c>
      <c r="J1193" s="120" t="b">
        <v>0</v>
      </c>
      <c r="K1193" s="120" t="b">
        <v>0</v>
      </c>
      <c r="L1193" s="120" t="b">
        <v>0</v>
      </c>
      <c r="M1193" s="120" t="b">
        <v>0</v>
      </c>
    </row>
    <row r="1194" spans="1:34" x14ac:dyDescent="0.4">
      <c r="A1194" s="120" t="s">
        <v>5115</v>
      </c>
      <c r="B1194" s="120" t="s">
        <v>935</v>
      </c>
      <c r="C1194" s="120">
        <v>55316</v>
      </c>
      <c r="D1194" s="120" t="b">
        <v>0</v>
      </c>
      <c r="E1194" s="120" t="b">
        <v>1</v>
      </c>
      <c r="F1194" s="120" t="b">
        <v>1</v>
      </c>
      <c r="G1194" s="120" t="b">
        <v>0</v>
      </c>
      <c r="H1194" s="120" t="b">
        <v>0</v>
      </c>
      <c r="I1194" s="120" t="b">
        <v>0</v>
      </c>
      <c r="J1194" s="120" t="b">
        <v>1</v>
      </c>
      <c r="K1194" s="120" t="b">
        <v>0</v>
      </c>
      <c r="L1194" s="120" t="b">
        <v>0</v>
      </c>
      <c r="M1194" s="120" t="b">
        <v>0</v>
      </c>
    </row>
    <row r="1195" spans="1:34" x14ac:dyDescent="0.4">
      <c r="A1195" s="120" t="s">
        <v>541</v>
      </c>
      <c r="B1195" s="120" t="s">
        <v>928</v>
      </c>
      <c r="C1195" s="120">
        <v>55204</v>
      </c>
      <c r="D1195" s="120" t="b">
        <v>0</v>
      </c>
      <c r="E1195" s="120" t="b">
        <v>0</v>
      </c>
      <c r="F1195" s="120" t="b">
        <v>0</v>
      </c>
      <c r="G1195" s="120" t="b">
        <v>0</v>
      </c>
      <c r="H1195" s="120" t="b">
        <v>0</v>
      </c>
      <c r="I1195" s="120" t="b">
        <v>0</v>
      </c>
      <c r="J1195" s="120" t="b">
        <v>0</v>
      </c>
      <c r="K1195" s="120" t="b">
        <v>0</v>
      </c>
      <c r="L1195" s="120" t="b">
        <v>0</v>
      </c>
      <c r="M1195" s="120" t="b">
        <v>0</v>
      </c>
      <c r="N1195" s="120" t="s">
        <v>842</v>
      </c>
      <c r="O1195" s="120" t="s">
        <v>540</v>
      </c>
      <c r="P1195" s="120" t="s">
        <v>5116</v>
      </c>
    </row>
    <row r="1196" spans="1:34" x14ac:dyDescent="0.4">
      <c r="A1196" s="120" t="s">
        <v>5117</v>
      </c>
      <c r="B1196" s="120" t="s">
        <v>872</v>
      </c>
      <c r="C1196" s="120">
        <v>55293</v>
      </c>
      <c r="D1196" s="120" t="b">
        <v>0</v>
      </c>
      <c r="E1196" s="120" t="b">
        <v>0</v>
      </c>
      <c r="F1196" s="120" t="b">
        <v>1</v>
      </c>
      <c r="G1196" s="120" t="b">
        <v>0</v>
      </c>
      <c r="H1196" s="120" t="b">
        <v>0</v>
      </c>
      <c r="I1196" s="120" t="b">
        <v>0</v>
      </c>
      <c r="J1196" s="120" t="b">
        <v>0</v>
      </c>
      <c r="K1196" s="120" t="b">
        <v>0</v>
      </c>
      <c r="L1196" s="120" t="b">
        <v>0</v>
      </c>
      <c r="M1196" s="120" t="b">
        <v>0</v>
      </c>
    </row>
    <row r="1197" spans="1:34" x14ac:dyDescent="0.4">
      <c r="A1197" s="120" t="s">
        <v>5118</v>
      </c>
      <c r="B1197" s="120" t="s">
        <v>928</v>
      </c>
      <c r="C1197" s="120">
        <v>54761</v>
      </c>
      <c r="D1197" s="120" t="b">
        <v>1</v>
      </c>
      <c r="E1197" s="120" t="b">
        <v>1</v>
      </c>
      <c r="F1197" s="120" t="b">
        <v>1</v>
      </c>
      <c r="G1197" s="120" t="b">
        <v>0</v>
      </c>
      <c r="H1197" s="120" t="b">
        <v>0</v>
      </c>
      <c r="I1197" s="120" t="b">
        <v>0</v>
      </c>
      <c r="J1197" s="120" t="b">
        <v>0</v>
      </c>
      <c r="K1197" s="120" t="b">
        <v>0</v>
      </c>
      <c r="L1197" s="120" t="b">
        <v>0</v>
      </c>
      <c r="M1197" s="120" t="b">
        <v>1</v>
      </c>
    </row>
    <row r="1198" spans="1:34" x14ac:dyDescent="0.4">
      <c r="A1198" s="120" t="s">
        <v>4264</v>
      </c>
      <c r="B1198" s="120" t="s">
        <v>2118</v>
      </c>
      <c r="C1198" s="120">
        <v>55357</v>
      </c>
      <c r="D1198" s="120" t="b">
        <v>0</v>
      </c>
      <c r="E1198" s="120" t="b">
        <v>1</v>
      </c>
      <c r="F1198" s="120" t="b">
        <v>1</v>
      </c>
      <c r="G1198" s="120" t="b">
        <v>0</v>
      </c>
      <c r="H1198" s="120" t="b">
        <v>0</v>
      </c>
      <c r="I1198" s="120" t="b">
        <v>0</v>
      </c>
      <c r="J1198" s="120" t="b">
        <v>0</v>
      </c>
      <c r="K1198" s="120" t="b">
        <v>0</v>
      </c>
      <c r="L1198" s="120" t="b">
        <v>0</v>
      </c>
      <c r="M1198" s="120" t="b">
        <v>1</v>
      </c>
      <c r="N1198" s="120" t="s">
        <v>842</v>
      </c>
      <c r="O1198" s="120" t="s">
        <v>5119</v>
      </c>
      <c r="P1198" s="120" t="s">
        <v>5120</v>
      </c>
      <c r="Q1198" s="120" t="s">
        <v>5121</v>
      </c>
      <c r="R1198" s="120" t="s">
        <v>5122</v>
      </c>
    </row>
    <row r="1199" spans="1:34" x14ac:dyDescent="0.4">
      <c r="A1199" s="120" t="s">
        <v>537</v>
      </c>
      <c r="B1199" s="120" t="s">
        <v>928</v>
      </c>
      <c r="C1199" s="120">
        <v>54608</v>
      </c>
      <c r="D1199" s="120" t="b">
        <v>1</v>
      </c>
      <c r="E1199" s="120" t="b">
        <v>1</v>
      </c>
      <c r="F1199" s="120" t="b">
        <v>0</v>
      </c>
      <c r="G1199" s="120" t="b">
        <v>0</v>
      </c>
      <c r="H1199" s="120" t="b">
        <v>0</v>
      </c>
      <c r="I1199" s="120" t="b">
        <v>0</v>
      </c>
      <c r="J1199" s="120" t="b">
        <v>0</v>
      </c>
      <c r="K1199" s="120" t="b">
        <v>0</v>
      </c>
      <c r="L1199" s="120" t="b">
        <v>0</v>
      </c>
      <c r="M1199" s="120" t="b">
        <v>0</v>
      </c>
      <c r="N1199" s="120" t="s">
        <v>1179</v>
      </c>
      <c r="O1199" s="120" t="s">
        <v>548</v>
      </c>
      <c r="P1199" s="120" t="s">
        <v>2991</v>
      </c>
      <c r="Q1199" s="120" t="s">
        <v>536</v>
      </c>
      <c r="R1199" s="120" t="s">
        <v>3381</v>
      </c>
      <c r="S1199" s="120" t="s">
        <v>677</v>
      </c>
      <c r="T1199" s="120" t="s">
        <v>2992</v>
      </c>
    </row>
    <row r="1200" spans="1:34" x14ac:dyDescent="0.4">
      <c r="A1200" s="120" t="s">
        <v>5123</v>
      </c>
      <c r="B1200" s="120" t="s">
        <v>935</v>
      </c>
      <c r="C1200" s="120">
        <v>54521</v>
      </c>
      <c r="D1200" s="120" t="b">
        <v>0</v>
      </c>
      <c r="E1200" s="120" t="b">
        <v>0</v>
      </c>
      <c r="F1200" s="120" t="b">
        <v>0</v>
      </c>
      <c r="G1200" s="120" t="b">
        <v>0</v>
      </c>
      <c r="H1200" s="120" t="b">
        <v>0</v>
      </c>
      <c r="I1200" s="120" t="b">
        <v>0</v>
      </c>
      <c r="J1200" s="120" t="b">
        <v>1</v>
      </c>
      <c r="K1200" s="120" t="b">
        <v>0</v>
      </c>
      <c r="L1200" s="120" t="b">
        <v>0</v>
      </c>
      <c r="M1200" s="120" t="b">
        <v>1</v>
      </c>
      <c r="N1200" s="120" t="s">
        <v>1251</v>
      </c>
      <c r="O1200" s="120" t="s">
        <v>5124</v>
      </c>
      <c r="P1200" s="120" t="s">
        <v>5125</v>
      </c>
    </row>
    <row r="1201" spans="1:28" x14ac:dyDescent="0.4">
      <c r="A1201" s="120" t="s">
        <v>5126</v>
      </c>
      <c r="B1201" s="120" t="s">
        <v>928</v>
      </c>
      <c r="C1201" s="120">
        <v>54280</v>
      </c>
      <c r="D1201" s="120" t="b">
        <v>1</v>
      </c>
      <c r="E1201" s="120" t="b">
        <v>0</v>
      </c>
      <c r="F1201" s="120" t="b">
        <v>1</v>
      </c>
      <c r="G1201" s="120" t="b">
        <v>0</v>
      </c>
      <c r="H1201" s="120" t="b">
        <v>0</v>
      </c>
      <c r="I1201" s="120" t="b">
        <v>0</v>
      </c>
      <c r="J1201" s="120" t="b">
        <v>0</v>
      </c>
      <c r="K1201" s="120" t="b">
        <v>0</v>
      </c>
      <c r="L1201" s="120" t="b">
        <v>0</v>
      </c>
      <c r="M1201" s="120" t="b">
        <v>1</v>
      </c>
    </row>
    <row r="1202" spans="1:28" x14ac:dyDescent="0.4">
      <c r="A1202" s="120" t="s">
        <v>5127</v>
      </c>
      <c r="B1202" s="120" t="s">
        <v>928</v>
      </c>
      <c r="C1202" s="120">
        <v>54250</v>
      </c>
      <c r="D1202" s="120" t="b">
        <v>1</v>
      </c>
      <c r="E1202" s="120" t="b">
        <v>1</v>
      </c>
      <c r="F1202" s="120" t="b">
        <v>0</v>
      </c>
      <c r="G1202" s="120" t="b">
        <v>0</v>
      </c>
      <c r="H1202" s="120" t="b">
        <v>0</v>
      </c>
      <c r="I1202" s="120" t="b">
        <v>0</v>
      </c>
      <c r="J1202" s="120" t="b">
        <v>0</v>
      </c>
      <c r="K1202" s="120" t="b">
        <v>0</v>
      </c>
      <c r="L1202" s="120" t="b">
        <v>0</v>
      </c>
      <c r="M1202" s="120" t="b">
        <v>1</v>
      </c>
    </row>
    <row r="1203" spans="1:28" x14ac:dyDescent="0.4">
      <c r="A1203" s="120" t="s">
        <v>5128</v>
      </c>
      <c r="B1203" s="120" t="s">
        <v>900</v>
      </c>
      <c r="C1203" s="120">
        <v>54034</v>
      </c>
      <c r="D1203" s="120" t="b">
        <v>0</v>
      </c>
      <c r="E1203" s="120" t="b">
        <v>0</v>
      </c>
      <c r="F1203" s="120" t="b">
        <v>1</v>
      </c>
      <c r="G1203" s="120" t="b">
        <v>0</v>
      </c>
      <c r="H1203" s="120" t="b">
        <v>1</v>
      </c>
      <c r="I1203" s="120" t="b">
        <v>0</v>
      </c>
      <c r="J1203" s="120" t="b">
        <v>0</v>
      </c>
      <c r="K1203" s="120" t="b">
        <v>0</v>
      </c>
      <c r="L1203" s="120" t="b">
        <v>0</v>
      </c>
      <c r="M1203" s="120" t="b">
        <v>0</v>
      </c>
      <c r="N1203" s="120" t="s">
        <v>842</v>
      </c>
      <c r="O1203" s="120" t="s">
        <v>4160</v>
      </c>
      <c r="P1203" s="120" t="s">
        <v>5129</v>
      </c>
    </row>
    <row r="1204" spans="1:28" x14ac:dyDescent="0.4">
      <c r="A1204" s="120" t="s">
        <v>407</v>
      </c>
      <c r="B1204" s="120" t="s">
        <v>935</v>
      </c>
      <c r="C1204" s="120">
        <v>53960</v>
      </c>
      <c r="D1204" s="120" t="b">
        <v>0</v>
      </c>
      <c r="E1204" s="120" t="b">
        <v>0</v>
      </c>
      <c r="F1204" s="120" t="b">
        <v>0</v>
      </c>
      <c r="G1204" s="120" t="b">
        <v>1</v>
      </c>
      <c r="H1204" s="120" t="b">
        <v>0</v>
      </c>
      <c r="I1204" s="120" t="b">
        <v>0</v>
      </c>
      <c r="J1204" s="120" t="b">
        <v>0</v>
      </c>
      <c r="K1204" s="120" t="b">
        <v>0</v>
      </c>
      <c r="L1204" s="120" t="b">
        <v>0</v>
      </c>
      <c r="M1204" s="120" t="b">
        <v>1</v>
      </c>
      <c r="N1204" s="120" t="s">
        <v>5130</v>
      </c>
      <c r="O1204" s="120" t="s">
        <v>5131</v>
      </c>
      <c r="P1204" s="120" t="s">
        <v>5132</v>
      </c>
      <c r="Q1204" s="120" t="s">
        <v>728</v>
      </c>
      <c r="R1204" s="120" t="s">
        <v>5133</v>
      </c>
      <c r="S1204" s="120" t="s">
        <v>5134</v>
      </c>
      <c r="T1204" s="120" t="s">
        <v>5135</v>
      </c>
      <c r="U1204" s="120" t="s">
        <v>289</v>
      </c>
      <c r="V1204" s="120" t="s">
        <v>3071</v>
      </c>
      <c r="W1204" s="120" t="s">
        <v>5136</v>
      </c>
      <c r="X1204" s="120" t="s">
        <v>5137</v>
      </c>
      <c r="Y1204" s="120" t="s">
        <v>601</v>
      </c>
      <c r="Z1204" s="120" t="s">
        <v>4454</v>
      </c>
      <c r="AA1204" s="120" t="s">
        <v>704</v>
      </c>
      <c r="AB1204" s="120" t="s">
        <v>5138</v>
      </c>
    </row>
    <row r="1205" spans="1:28" x14ac:dyDescent="0.4">
      <c r="A1205" s="120" t="s">
        <v>5139</v>
      </c>
      <c r="B1205" s="120" t="s">
        <v>935</v>
      </c>
      <c r="C1205" s="120">
        <v>53749</v>
      </c>
      <c r="D1205" s="120" t="b">
        <v>0</v>
      </c>
      <c r="E1205" s="120" t="b">
        <v>0</v>
      </c>
      <c r="F1205" s="120" t="b">
        <v>0</v>
      </c>
      <c r="G1205" s="120" t="b">
        <v>0</v>
      </c>
      <c r="H1205" s="120" t="b">
        <v>0</v>
      </c>
      <c r="I1205" s="120" t="b">
        <v>0</v>
      </c>
      <c r="J1205" s="120" t="b">
        <v>0</v>
      </c>
      <c r="K1205" s="120" t="b">
        <v>0</v>
      </c>
      <c r="L1205" s="120" t="b">
        <v>0</v>
      </c>
      <c r="M1205" s="120" t="b">
        <v>1</v>
      </c>
    </row>
    <row r="1206" spans="1:28" x14ac:dyDescent="0.4">
      <c r="A1206" s="120" t="s">
        <v>751</v>
      </c>
      <c r="B1206" s="120" t="s">
        <v>900</v>
      </c>
      <c r="C1206" s="120">
        <v>53786</v>
      </c>
      <c r="D1206" s="120" t="b">
        <v>0</v>
      </c>
      <c r="E1206" s="120" t="b">
        <v>1</v>
      </c>
      <c r="F1206" s="120" t="b">
        <v>1</v>
      </c>
      <c r="G1206" s="120" t="b">
        <v>0</v>
      </c>
      <c r="H1206" s="120" t="b">
        <v>0</v>
      </c>
      <c r="I1206" s="120" t="b">
        <v>0</v>
      </c>
      <c r="J1206" s="120" t="b">
        <v>0</v>
      </c>
      <c r="K1206" s="120" t="b">
        <v>0</v>
      </c>
      <c r="L1206" s="120" t="b">
        <v>0</v>
      </c>
      <c r="M1206" s="120" t="b">
        <v>1</v>
      </c>
      <c r="N1206" s="120" t="s">
        <v>5140</v>
      </c>
      <c r="O1206" s="120" t="s">
        <v>1484</v>
      </c>
      <c r="P1206" s="120" t="s">
        <v>1485</v>
      </c>
      <c r="Q1206" s="120" t="s">
        <v>752</v>
      </c>
      <c r="R1206" s="120" t="s">
        <v>5141</v>
      </c>
    </row>
    <row r="1207" spans="1:28" x14ac:dyDescent="0.4">
      <c r="A1207" s="120" t="s">
        <v>5142</v>
      </c>
      <c r="B1207" s="120" t="s">
        <v>843</v>
      </c>
      <c r="C1207" s="120">
        <v>53896</v>
      </c>
      <c r="D1207" s="120" t="b">
        <v>1</v>
      </c>
      <c r="E1207" s="120" t="b">
        <v>1</v>
      </c>
      <c r="F1207" s="120" t="b">
        <v>0</v>
      </c>
      <c r="G1207" s="120" t="b">
        <v>1</v>
      </c>
      <c r="H1207" s="120" t="b">
        <v>1</v>
      </c>
      <c r="I1207" s="120" t="b">
        <v>0</v>
      </c>
      <c r="J1207" s="120" t="b">
        <v>0</v>
      </c>
      <c r="K1207" s="120" t="b">
        <v>0</v>
      </c>
      <c r="L1207" s="120" t="b">
        <v>0</v>
      </c>
      <c r="M1207" s="120" t="b">
        <v>1</v>
      </c>
      <c r="N1207" s="120" t="s">
        <v>842</v>
      </c>
      <c r="O1207" s="120" t="s">
        <v>5143</v>
      </c>
      <c r="P1207" s="120" t="s">
        <v>5144</v>
      </c>
    </row>
    <row r="1208" spans="1:28" x14ac:dyDescent="0.4">
      <c r="A1208" s="120" t="s">
        <v>3734</v>
      </c>
      <c r="B1208" s="120" t="s">
        <v>935</v>
      </c>
      <c r="C1208" s="120">
        <v>53708</v>
      </c>
      <c r="D1208" s="120" t="b">
        <v>0</v>
      </c>
      <c r="E1208" s="120" t="b">
        <v>0</v>
      </c>
      <c r="F1208" s="120" t="b">
        <v>1</v>
      </c>
      <c r="G1208" s="120" t="b">
        <v>0</v>
      </c>
      <c r="H1208" s="120" t="b">
        <v>0</v>
      </c>
      <c r="I1208" s="120" t="b">
        <v>0</v>
      </c>
      <c r="J1208" s="120" t="b">
        <v>1</v>
      </c>
      <c r="K1208" s="120" t="b">
        <v>0</v>
      </c>
      <c r="L1208" s="120" t="b">
        <v>0</v>
      </c>
      <c r="M1208" s="120" t="b">
        <v>1</v>
      </c>
      <c r="N1208" s="120" t="s">
        <v>5145</v>
      </c>
      <c r="O1208" s="120" t="s">
        <v>5146</v>
      </c>
      <c r="P1208" s="120" t="s">
        <v>5147</v>
      </c>
      <c r="Q1208" s="120" t="s">
        <v>5148</v>
      </c>
      <c r="R1208" s="120" t="s">
        <v>5149</v>
      </c>
    </row>
    <row r="1209" spans="1:28" x14ac:dyDescent="0.4">
      <c r="A1209" s="120" t="s">
        <v>563</v>
      </c>
      <c r="B1209" s="120" t="s">
        <v>852</v>
      </c>
      <c r="C1209" s="120">
        <v>53584</v>
      </c>
      <c r="D1209" s="120" t="b">
        <v>1</v>
      </c>
      <c r="E1209" s="120" t="b">
        <v>1</v>
      </c>
      <c r="F1209" s="120" t="b">
        <v>0</v>
      </c>
      <c r="G1209" s="120" t="b">
        <v>0</v>
      </c>
      <c r="H1209" s="120" t="b">
        <v>0</v>
      </c>
      <c r="I1209" s="120" t="b">
        <v>0</v>
      </c>
      <c r="J1209" s="120" t="b">
        <v>0</v>
      </c>
      <c r="K1209" s="120" t="b">
        <v>0</v>
      </c>
      <c r="L1209" s="120" t="b">
        <v>0</v>
      </c>
      <c r="M1209" s="120" t="b">
        <v>0</v>
      </c>
      <c r="N1209" s="120" t="s">
        <v>3606</v>
      </c>
      <c r="O1209" s="120" t="s">
        <v>562</v>
      </c>
      <c r="P1209" s="120" t="s">
        <v>5150</v>
      </c>
    </row>
    <row r="1210" spans="1:28" x14ac:dyDescent="0.4">
      <c r="A1210" s="120" t="s">
        <v>5151</v>
      </c>
      <c r="B1210" s="120" t="s">
        <v>928</v>
      </c>
      <c r="C1210" s="120">
        <v>53542</v>
      </c>
      <c r="D1210" s="120" t="b">
        <v>1</v>
      </c>
      <c r="E1210" s="120" t="b">
        <v>0</v>
      </c>
      <c r="F1210" s="120" t="b">
        <v>0</v>
      </c>
      <c r="G1210" s="120" t="b">
        <v>0</v>
      </c>
      <c r="H1210" s="120" t="b">
        <v>0</v>
      </c>
      <c r="I1210" s="120" t="b">
        <v>0</v>
      </c>
      <c r="J1210" s="120" t="b">
        <v>0</v>
      </c>
      <c r="K1210" s="120" t="b">
        <v>0</v>
      </c>
      <c r="L1210" s="120" t="b">
        <v>0</v>
      </c>
      <c r="M1210" s="120" t="b">
        <v>0</v>
      </c>
      <c r="N1210" s="120" t="s">
        <v>5152</v>
      </c>
      <c r="O1210" s="120" t="s">
        <v>5153</v>
      </c>
      <c r="P1210" s="120" t="s">
        <v>5154</v>
      </c>
      <c r="Q1210" s="120" t="s">
        <v>5155</v>
      </c>
      <c r="R1210" s="120" t="s">
        <v>5156</v>
      </c>
      <c r="S1210" s="120" t="s">
        <v>5157</v>
      </c>
      <c r="T1210" s="120" t="s">
        <v>5158</v>
      </c>
      <c r="U1210" s="120" t="s">
        <v>5159</v>
      </c>
      <c r="V1210" s="120" t="s">
        <v>5160</v>
      </c>
      <c r="W1210" s="120" t="s">
        <v>5161</v>
      </c>
      <c r="X1210" s="120" t="s">
        <v>5162</v>
      </c>
      <c r="Y1210" s="120" t="s">
        <v>5163</v>
      </c>
      <c r="Z1210" s="120" t="s">
        <v>5164</v>
      </c>
      <c r="AA1210" s="120" t="s">
        <v>5165</v>
      </c>
      <c r="AB1210" s="120" t="s">
        <v>5166</v>
      </c>
    </row>
    <row r="1211" spans="1:28" x14ac:dyDescent="0.4">
      <c r="A1211" s="120" t="s">
        <v>626</v>
      </c>
      <c r="B1211" s="120" t="s">
        <v>852</v>
      </c>
      <c r="C1211" s="120">
        <v>53749</v>
      </c>
      <c r="D1211" s="120" t="b">
        <v>1</v>
      </c>
      <c r="E1211" s="120" t="b">
        <v>0</v>
      </c>
      <c r="F1211" s="120" t="b">
        <v>0</v>
      </c>
      <c r="G1211" s="120" t="b">
        <v>0</v>
      </c>
      <c r="H1211" s="120" t="b">
        <v>0</v>
      </c>
      <c r="I1211" s="120" t="b">
        <v>0</v>
      </c>
      <c r="J1211" s="120" t="b">
        <v>1</v>
      </c>
      <c r="K1211" s="120" t="b">
        <v>0</v>
      </c>
      <c r="L1211" s="120" t="b">
        <v>0</v>
      </c>
      <c r="M1211" s="120" t="b">
        <v>1</v>
      </c>
      <c r="N1211" s="120" t="s">
        <v>5167</v>
      </c>
      <c r="O1211" s="120" t="s">
        <v>176</v>
      </c>
      <c r="P1211" s="120" t="s">
        <v>972</v>
      </c>
    </row>
    <row r="1212" spans="1:28" x14ac:dyDescent="0.4">
      <c r="A1212" s="120" t="s">
        <v>5168</v>
      </c>
      <c r="B1212" s="120" t="s">
        <v>900</v>
      </c>
      <c r="C1212" s="120">
        <v>53520</v>
      </c>
      <c r="D1212" s="120" t="b">
        <v>1</v>
      </c>
      <c r="E1212" s="120" t="b">
        <v>1</v>
      </c>
      <c r="F1212" s="120" t="b">
        <v>0</v>
      </c>
      <c r="G1212" s="120" t="b">
        <v>0</v>
      </c>
      <c r="H1212" s="120" t="b">
        <v>0</v>
      </c>
      <c r="I1212" s="120" t="b">
        <v>0</v>
      </c>
      <c r="J1212" s="120" t="b">
        <v>0</v>
      </c>
      <c r="K1212" s="120" t="b">
        <v>0</v>
      </c>
      <c r="L1212" s="120" t="b">
        <v>0</v>
      </c>
      <c r="M1212" s="120" t="b">
        <v>0</v>
      </c>
    </row>
    <row r="1213" spans="1:28" x14ac:dyDescent="0.4">
      <c r="A1213" s="120" t="s">
        <v>627</v>
      </c>
      <c r="B1213" s="120" t="s">
        <v>1278</v>
      </c>
      <c r="C1213" s="120">
        <v>53331</v>
      </c>
      <c r="D1213" s="120" t="b">
        <v>1</v>
      </c>
      <c r="E1213" s="120" t="b">
        <v>0</v>
      </c>
      <c r="F1213" s="120" t="b">
        <v>0</v>
      </c>
      <c r="G1213" s="120" t="b">
        <v>0</v>
      </c>
      <c r="H1213" s="120" t="b">
        <v>0</v>
      </c>
      <c r="I1213" s="120" t="b">
        <v>0</v>
      </c>
      <c r="J1213" s="120" t="b">
        <v>0</v>
      </c>
      <c r="K1213" s="120" t="b">
        <v>0</v>
      </c>
      <c r="L1213" s="120" t="b">
        <v>0</v>
      </c>
      <c r="M1213" s="120" t="b">
        <v>0</v>
      </c>
      <c r="N1213" s="120" t="s">
        <v>842</v>
      </c>
      <c r="O1213" s="120" t="s">
        <v>628</v>
      </c>
      <c r="P1213" s="120" t="s">
        <v>5169</v>
      </c>
      <c r="Q1213" s="120" t="s">
        <v>742</v>
      </c>
      <c r="R1213" s="120" t="s">
        <v>5170</v>
      </c>
      <c r="S1213" s="120" t="s">
        <v>5171</v>
      </c>
      <c r="T1213" s="120" t="s">
        <v>5172</v>
      </c>
    </row>
    <row r="1214" spans="1:28" x14ac:dyDescent="0.4">
      <c r="A1214" s="120" t="s">
        <v>5173</v>
      </c>
      <c r="B1214" s="120" t="s">
        <v>852</v>
      </c>
      <c r="C1214" s="120">
        <v>53649</v>
      </c>
      <c r="D1214" s="120" t="b">
        <v>1</v>
      </c>
      <c r="E1214" s="120" t="b">
        <v>1</v>
      </c>
      <c r="F1214" s="120" t="b">
        <v>0</v>
      </c>
      <c r="G1214" s="120" t="b">
        <v>0</v>
      </c>
      <c r="H1214" s="120" t="b">
        <v>0</v>
      </c>
      <c r="I1214" s="120" t="b">
        <v>0</v>
      </c>
      <c r="J1214" s="120" t="b">
        <v>0</v>
      </c>
      <c r="K1214" s="120" t="b">
        <v>1</v>
      </c>
      <c r="L1214" s="120" t="b">
        <v>0</v>
      </c>
      <c r="M1214" s="120" t="b">
        <v>0</v>
      </c>
    </row>
    <row r="1215" spans="1:28" x14ac:dyDescent="0.4">
      <c r="A1215" s="120" t="s">
        <v>5174</v>
      </c>
      <c r="B1215" s="120" t="s">
        <v>963</v>
      </c>
      <c r="C1215" s="120">
        <v>53528</v>
      </c>
      <c r="D1215" s="120" t="b">
        <v>0</v>
      </c>
      <c r="E1215" s="120" t="b">
        <v>0</v>
      </c>
      <c r="F1215" s="120" t="b">
        <v>1</v>
      </c>
      <c r="G1215" s="120" t="b">
        <v>0</v>
      </c>
      <c r="H1215" s="120" t="b">
        <v>0</v>
      </c>
      <c r="I1215" s="120" t="b">
        <v>0</v>
      </c>
      <c r="J1215" s="120" t="b">
        <v>0</v>
      </c>
      <c r="K1215" s="120" t="b">
        <v>0</v>
      </c>
      <c r="L1215" s="120" t="b">
        <v>0</v>
      </c>
      <c r="M1215" s="120" t="b">
        <v>1</v>
      </c>
    </row>
    <row r="1216" spans="1:28" x14ac:dyDescent="0.4">
      <c r="A1216" s="120" t="s">
        <v>5175</v>
      </c>
      <c r="B1216" s="120" t="s">
        <v>1278</v>
      </c>
      <c r="C1216" s="120">
        <v>53037</v>
      </c>
      <c r="D1216" s="120" t="b">
        <v>0</v>
      </c>
      <c r="E1216" s="120" t="b">
        <v>0</v>
      </c>
      <c r="F1216" s="120" t="b">
        <v>0</v>
      </c>
      <c r="G1216" s="120" t="b">
        <v>0</v>
      </c>
      <c r="H1216" s="120" t="b">
        <v>1</v>
      </c>
      <c r="I1216" s="120" t="b">
        <v>0</v>
      </c>
      <c r="J1216" s="120" t="b">
        <v>1</v>
      </c>
      <c r="K1216" s="120" t="b">
        <v>0</v>
      </c>
      <c r="L1216" s="120" t="b">
        <v>0</v>
      </c>
      <c r="M1216" s="120" t="b">
        <v>1</v>
      </c>
    </row>
    <row r="1217" spans="1:32" x14ac:dyDescent="0.4">
      <c r="A1217" s="120" t="s">
        <v>5176</v>
      </c>
      <c r="B1217" s="120" t="s">
        <v>1784</v>
      </c>
      <c r="C1217" s="120">
        <v>53287</v>
      </c>
      <c r="D1217" s="120" t="b">
        <v>1</v>
      </c>
      <c r="E1217" s="120" t="b">
        <v>1</v>
      </c>
      <c r="F1217" s="120" t="b">
        <v>0</v>
      </c>
      <c r="G1217" s="120" t="b">
        <v>1</v>
      </c>
      <c r="H1217" s="120" t="b">
        <v>0</v>
      </c>
      <c r="I1217" s="120" t="b">
        <v>0</v>
      </c>
      <c r="J1217" s="120" t="b">
        <v>0</v>
      </c>
      <c r="K1217" s="120" t="b">
        <v>0</v>
      </c>
      <c r="L1217" s="120" t="b">
        <v>0</v>
      </c>
      <c r="M1217" s="120" t="b">
        <v>1</v>
      </c>
      <c r="N1217" s="120" t="s">
        <v>5177</v>
      </c>
      <c r="O1217" s="120" t="s">
        <v>5178</v>
      </c>
      <c r="P1217" s="120" t="s">
        <v>5179</v>
      </c>
      <c r="Q1217" s="120" t="s">
        <v>5180</v>
      </c>
      <c r="R1217" s="120" t="s">
        <v>5181</v>
      </c>
    </row>
    <row r="1218" spans="1:32" x14ac:dyDescent="0.4">
      <c r="A1218" s="120" t="s">
        <v>5182</v>
      </c>
      <c r="B1218" s="120" t="s">
        <v>928</v>
      </c>
      <c r="C1218" s="120">
        <v>52972</v>
      </c>
      <c r="D1218" s="120" t="b">
        <v>0</v>
      </c>
      <c r="E1218" s="120" t="b">
        <v>0</v>
      </c>
      <c r="F1218" s="120" t="b">
        <v>0</v>
      </c>
      <c r="G1218" s="120" t="b">
        <v>0</v>
      </c>
      <c r="H1218" s="120" t="b">
        <v>0</v>
      </c>
      <c r="I1218" s="120" t="b">
        <v>0</v>
      </c>
      <c r="J1218" s="120" t="b">
        <v>0</v>
      </c>
      <c r="K1218" s="120" t="b">
        <v>0</v>
      </c>
      <c r="L1218" s="120" t="b">
        <v>0</v>
      </c>
      <c r="M1218" s="120" t="b">
        <v>0</v>
      </c>
    </row>
    <row r="1219" spans="1:32" x14ac:dyDescent="0.4">
      <c r="A1219" s="120" t="s">
        <v>5183</v>
      </c>
      <c r="B1219" s="120" t="s">
        <v>963</v>
      </c>
      <c r="C1219" s="120">
        <v>52795</v>
      </c>
      <c r="D1219" s="120" t="b">
        <v>0</v>
      </c>
      <c r="E1219" s="120" t="b">
        <v>0</v>
      </c>
      <c r="F1219" s="120" t="b">
        <v>0</v>
      </c>
      <c r="G1219" s="120" t="b">
        <v>1</v>
      </c>
      <c r="H1219" s="120" t="b">
        <v>0</v>
      </c>
      <c r="I1219" s="120" t="b">
        <v>0</v>
      </c>
      <c r="J1219" s="120" t="b">
        <v>0</v>
      </c>
      <c r="K1219" s="120" t="b">
        <v>0</v>
      </c>
      <c r="L1219" s="120" t="b">
        <v>0</v>
      </c>
      <c r="M1219" s="120" t="b">
        <v>1</v>
      </c>
      <c r="N1219" s="120" t="s">
        <v>5184</v>
      </c>
      <c r="O1219" s="120" t="s">
        <v>5185</v>
      </c>
      <c r="P1219" s="120" t="s">
        <v>5186</v>
      </c>
      <c r="Q1219" s="120" t="s">
        <v>4813</v>
      </c>
      <c r="R1219" s="120" t="s">
        <v>4814</v>
      </c>
      <c r="S1219" s="120" t="s">
        <v>5187</v>
      </c>
      <c r="T1219" s="120" t="s">
        <v>5188</v>
      </c>
      <c r="U1219" s="120" t="s">
        <v>5189</v>
      </c>
      <c r="V1219" s="120" t="s">
        <v>5190</v>
      </c>
      <c r="W1219" s="120" t="s">
        <v>5191</v>
      </c>
      <c r="X1219" s="120" t="s">
        <v>5192</v>
      </c>
    </row>
    <row r="1220" spans="1:32" x14ac:dyDescent="0.4">
      <c r="A1220" s="120" t="s">
        <v>753</v>
      </c>
      <c r="B1220" s="120" t="s">
        <v>935</v>
      </c>
      <c r="C1220" s="120">
        <v>52772</v>
      </c>
      <c r="D1220" s="120" t="b">
        <v>0</v>
      </c>
      <c r="E1220" s="120" t="b">
        <v>0</v>
      </c>
      <c r="F1220" s="120" t="b">
        <v>0</v>
      </c>
      <c r="G1220" s="120" t="b">
        <v>0</v>
      </c>
      <c r="H1220" s="120" t="b">
        <v>0</v>
      </c>
      <c r="I1220" s="120" t="b">
        <v>1</v>
      </c>
      <c r="J1220" s="120" t="b">
        <v>0</v>
      </c>
      <c r="K1220" s="120" t="b">
        <v>0</v>
      </c>
      <c r="L1220" s="120" t="b">
        <v>0</v>
      </c>
      <c r="M1220" s="120" t="b">
        <v>1</v>
      </c>
      <c r="N1220" s="120" t="s">
        <v>842</v>
      </c>
      <c r="O1220" s="120" t="s">
        <v>5193</v>
      </c>
      <c r="P1220" s="120" t="s">
        <v>5194</v>
      </c>
      <c r="Q1220" s="120" t="s">
        <v>754</v>
      </c>
      <c r="R1220" s="120" t="s">
        <v>4279</v>
      </c>
      <c r="S1220" s="120" t="s">
        <v>4810</v>
      </c>
      <c r="T1220" s="120" t="s">
        <v>4811</v>
      </c>
      <c r="U1220" s="120" t="s">
        <v>3215</v>
      </c>
      <c r="V1220" s="120" t="s">
        <v>3216</v>
      </c>
      <c r="W1220" s="120" t="s">
        <v>3725</v>
      </c>
      <c r="X1220" s="120" t="s">
        <v>5195</v>
      </c>
      <c r="Y1220" s="120" t="s">
        <v>3918</v>
      </c>
      <c r="Z1220" s="120" t="s">
        <v>4919</v>
      </c>
      <c r="AA1220" s="120" t="s">
        <v>601</v>
      </c>
      <c r="AB1220" s="120" t="s">
        <v>4454</v>
      </c>
      <c r="AC1220" s="120" t="s">
        <v>5196</v>
      </c>
      <c r="AD1220" s="120" t="s">
        <v>5197</v>
      </c>
      <c r="AE1220" s="120" t="s">
        <v>2899</v>
      </c>
      <c r="AF1220" s="120" t="s">
        <v>5198</v>
      </c>
    </row>
    <row r="1221" spans="1:32" x14ac:dyDescent="0.4">
      <c r="A1221" s="120" t="s">
        <v>4468</v>
      </c>
      <c r="B1221" s="120" t="s">
        <v>928</v>
      </c>
      <c r="C1221" s="120">
        <v>52539</v>
      </c>
      <c r="D1221" s="120" t="b">
        <v>0</v>
      </c>
      <c r="E1221" s="120" t="b">
        <v>1</v>
      </c>
      <c r="F1221" s="120" t="b">
        <v>0</v>
      </c>
      <c r="G1221" s="120" t="b">
        <v>0</v>
      </c>
      <c r="H1221" s="120" t="b">
        <v>0</v>
      </c>
      <c r="I1221" s="120" t="b">
        <v>0</v>
      </c>
      <c r="J1221" s="120" t="b">
        <v>0</v>
      </c>
      <c r="K1221" s="120" t="b">
        <v>0</v>
      </c>
      <c r="L1221" s="120" t="b">
        <v>0</v>
      </c>
      <c r="M1221" s="120" t="b">
        <v>1</v>
      </c>
      <c r="N1221" s="120" t="s">
        <v>5199</v>
      </c>
      <c r="O1221" s="120" t="s">
        <v>5200</v>
      </c>
      <c r="P1221" s="120" t="s">
        <v>5201</v>
      </c>
      <c r="Q1221" s="120" t="s">
        <v>4188</v>
      </c>
      <c r="R1221" s="120" t="s">
        <v>4189</v>
      </c>
    </row>
    <row r="1222" spans="1:32" x14ac:dyDescent="0.4">
      <c r="A1222" s="120" t="s">
        <v>5202</v>
      </c>
      <c r="B1222" s="120" t="s">
        <v>852</v>
      </c>
      <c r="C1222" s="120">
        <v>52510</v>
      </c>
      <c r="D1222" s="120" t="b">
        <v>1</v>
      </c>
      <c r="E1222" s="120" t="b">
        <v>0</v>
      </c>
      <c r="F1222" s="120" t="b">
        <v>0</v>
      </c>
      <c r="G1222" s="120" t="b">
        <v>0</v>
      </c>
      <c r="H1222" s="120" t="b">
        <v>0</v>
      </c>
      <c r="I1222" s="120" t="b">
        <v>0</v>
      </c>
      <c r="J1222" s="120" t="b">
        <v>1</v>
      </c>
      <c r="K1222" s="120" t="b">
        <v>0</v>
      </c>
      <c r="L1222" s="120" t="b">
        <v>0</v>
      </c>
      <c r="M1222" s="120" t="b">
        <v>0</v>
      </c>
    </row>
    <row r="1223" spans="1:32" x14ac:dyDescent="0.4">
      <c r="A1223" s="120" t="s">
        <v>5203</v>
      </c>
      <c r="B1223" s="120" t="s">
        <v>852</v>
      </c>
      <c r="C1223" s="120">
        <v>52464</v>
      </c>
      <c r="D1223" s="120" t="b">
        <v>0</v>
      </c>
      <c r="E1223" s="120" t="b">
        <v>0</v>
      </c>
      <c r="F1223" s="120" t="b">
        <v>1</v>
      </c>
      <c r="G1223" s="120" t="b">
        <v>0</v>
      </c>
      <c r="H1223" s="120" t="b">
        <v>0</v>
      </c>
      <c r="I1223" s="120" t="b">
        <v>0</v>
      </c>
      <c r="J1223" s="120" t="b">
        <v>0</v>
      </c>
      <c r="K1223" s="120" t="b">
        <v>0</v>
      </c>
      <c r="L1223" s="120" t="b">
        <v>0</v>
      </c>
      <c r="M1223" s="120" t="b">
        <v>0</v>
      </c>
    </row>
    <row r="1224" spans="1:32" x14ac:dyDescent="0.4">
      <c r="A1224" s="120" t="s">
        <v>5204</v>
      </c>
      <c r="B1224" s="120" t="s">
        <v>963</v>
      </c>
      <c r="C1224" s="120">
        <v>52335</v>
      </c>
      <c r="D1224" s="120" t="b">
        <v>0</v>
      </c>
      <c r="E1224" s="120" t="b">
        <v>1</v>
      </c>
      <c r="F1224" s="120" t="b">
        <v>1</v>
      </c>
      <c r="G1224" s="120" t="b">
        <v>0</v>
      </c>
      <c r="H1224" s="120" t="b">
        <v>0</v>
      </c>
      <c r="I1224" s="120" t="b">
        <v>0</v>
      </c>
      <c r="J1224" s="120" t="b">
        <v>0</v>
      </c>
      <c r="K1224" s="120" t="b">
        <v>0</v>
      </c>
      <c r="L1224" s="120" t="b">
        <v>0</v>
      </c>
      <c r="M1224" s="120" t="b">
        <v>1</v>
      </c>
      <c r="N1224" s="120" t="s">
        <v>5205</v>
      </c>
      <c r="O1224" s="120" t="s">
        <v>5206</v>
      </c>
      <c r="P1224" s="120" t="s">
        <v>5207</v>
      </c>
      <c r="Q1224" s="120" t="s">
        <v>5208</v>
      </c>
      <c r="R1224" s="120" t="s">
        <v>5209</v>
      </c>
      <c r="S1224" s="120" t="s">
        <v>5210</v>
      </c>
      <c r="T1224" s="120" t="s">
        <v>5211</v>
      </c>
    </row>
    <row r="1225" spans="1:32" x14ac:dyDescent="0.4">
      <c r="A1225" s="120" t="s">
        <v>5212</v>
      </c>
      <c r="B1225" s="120" t="s">
        <v>928</v>
      </c>
      <c r="C1225" s="120">
        <v>52494</v>
      </c>
      <c r="D1225" s="120" t="b">
        <v>0</v>
      </c>
      <c r="E1225" s="120" t="b">
        <v>0</v>
      </c>
      <c r="F1225" s="120" t="b">
        <v>0</v>
      </c>
      <c r="G1225" s="120" t="b">
        <v>0</v>
      </c>
      <c r="H1225" s="120" t="b">
        <v>0</v>
      </c>
      <c r="I1225" s="120" t="b">
        <v>0</v>
      </c>
      <c r="J1225" s="120" t="b">
        <v>0</v>
      </c>
      <c r="K1225" s="120" t="b">
        <v>0</v>
      </c>
      <c r="L1225" s="120" t="b">
        <v>0</v>
      </c>
      <c r="M1225" s="120" t="b">
        <v>0</v>
      </c>
    </row>
    <row r="1226" spans="1:32" x14ac:dyDescent="0.4">
      <c r="A1226" s="120" t="s">
        <v>5213</v>
      </c>
      <c r="B1226" s="120" t="s">
        <v>963</v>
      </c>
      <c r="C1226" s="120">
        <v>51983</v>
      </c>
      <c r="D1226" s="120" t="b">
        <v>0</v>
      </c>
      <c r="E1226" s="120" t="b">
        <v>1</v>
      </c>
      <c r="F1226" s="120" t="b">
        <v>1</v>
      </c>
      <c r="G1226" s="120" t="b">
        <v>0</v>
      </c>
      <c r="H1226" s="120" t="b">
        <v>0</v>
      </c>
      <c r="I1226" s="120" t="b">
        <v>0</v>
      </c>
      <c r="J1226" s="120" t="b">
        <v>0</v>
      </c>
      <c r="K1226" s="120" t="b">
        <v>0</v>
      </c>
      <c r="L1226" s="120" t="b">
        <v>0</v>
      </c>
      <c r="M1226" s="120" t="b">
        <v>1</v>
      </c>
    </row>
    <row r="1227" spans="1:32" x14ac:dyDescent="0.4">
      <c r="A1227" s="120" t="s">
        <v>5214</v>
      </c>
      <c r="B1227" s="120" t="s">
        <v>1446</v>
      </c>
      <c r="C1227" s="120">
        <v>51842</v>
      </c>
      <c r="D1227" s="120" t="b">
        <v>0</v>
      </c>
      <c r="E1227" s="120" t="b">
        <v>1</v>
      </c>
      <c r="F1227" s="120" t="b">
        <v>0</v>
      </c>
      <c r="G1227" s="120" t="b">
        <v>1</v>
      </c>
      <c r="H1227" s="120" t="b">
        <v>0</v>
      </c>
      <c r="I1227" s="120" t="b">
        <v>0</v>
      </c>
      <c r="J1227" s="120" t="b">
        <v>0</v>
      </c>
      <c r="K1227" s="120" t="b">
        <v>0</v>
      </c>
      <c r="L1227" s="120" t="b">
        <v>0</v>
      </c>
      <c r="M1227" s="120" t="b">
        <v>1</v>
      </c>
    </row>
    <row r="1228" spans="1:32" x14ac:dyDescent="0.4">
      <c r="A1228" s="120" t="s">
        <v>5215</v>
      </c>
      <c r="B1228" s="120" t="s">
        <v>935</v>
      </c>
      <c r="C1228" s="120">
        <v>51864</v>
      </c>
      <c r="D1228" s="120" t="b">
        <v>0</v>
      </c>
      <c r="E1228" s="120" t="b">
        <v>0</v>
      </c>
      <c r="F1228" s="120" t="b">
        <v>1</v>
      </c>
      <c r="G1228" s="120" t="b">
        <v>1</v>
      </c>
      <c r="H1228" s="120" t="b">
        <v>0</v>
      </c>
      <c r="I1228" s="120" t="b">
        <v>0</v>
      </c>
      <c r="J1228" s="120" t="b">
        <v>0</v>
      </c>
      <c r="K1228" s="120" t="b">
        <v>0</v>
      </c>
      <c r="L1228" s="120" t="b">
        <v>0</v>
      </c>
      <c r="M1228" s="120" t="b">
        <v>1</v>
      </c>
    </row>
    <row r="1229" spans="1:32" x14ac:dyDescent="0.4">
      <c r="A1229" s="120" t="s">
        <v>5216</v>
      </c>
      <c r="B1229" s="120" t="s">
        <v>935</v>
      </c>
      <c r="C1229" s="120">
        <v>51411</v>
      </c>
      <c r="D1229" s="120" t="b">
        <v>1</v>
      </c>
      <c r="E1229" s="120" t="b">
        <v>0</v>
      </c>
      <c r="F1229" s="120" t="b">
        <v>0</v>
      </c>
      <c r="G1229" s="120" t="b">
        <v>0</v>
      </c>
      <c r="H1229" s="120" t="b">
        <v>0</v>
      </c>
      <c r="I1229" s="120" t="b">
        <v>0</v>
      </c>
      <c r="J1229" s="120" t="b">
        <v>0</v>
      </c>
      <c r="K1229" s="120" t="b">
        <v>0</v>
      </c>
      <c r="L1229" s="120" t="b">
        <v>0</v>
      </c>
      <c r="M1229" s="120" t="b">
        <v>1</v>
      </c>
    </row>
    <row r="1230" spans="1:32" x14ac:dyDescent="0.4">
      <c r="A1230" s="120" t="s">
        <v>5217</v>
      </c>
      <c r="B1230" s="120" t="s">
        <v>900</v>
      </c>
      <c r="C1230" s="120">
        <v>51450</v>
      </c>
      <c r="D1230" s="120" t="b">
        <v>1</v>
      </c>
      <c r="E1230" s="120" t="b">
        <v>1</v>
      </c>
      <c r="F1230" s="120" t="b">
        <v>0</v>
      </c>
      <c r="G1230" s="120" t="b">
        <v>0</v>
      </c>
      <c r="H1230" s="120" t="b">
        <v>1</v>
      </c>
      <c r="I1230" s="120" t="b">
        <v>0</v>
      </c>
      <c r="J1230" s="120" t="b">
        <v>0</v>
      </c>
      <c r="K1230" s="120" t="b">
        <v>0</v>
      </c>
      <c r="L1230" s="120" t="b">
        <v>0</v>
      </c>
      <c r="M1230" s="120" t="b">
        <v>0</v>
      </c>
      <c r="N1230" s="120" t="s">
        <v>5218</v>
      </c>
      <c r="O1230" s="120" t="s">
        <v>5219</v>
      </c>
      <c r="P1230" s="120" t="s">
        <v>5220</v>
      </c>
    </row>
    <row r="1231" spans="1:32" x14ac:dyDescent="0.4">
      <c r="A1231" s="120" t="s">
        <v>511</v>
      </c>
      <c r="B1231" s="120" t="s">
        <v>843</v>
      </c>
      <c r="C1231" s="120">
        <v>51489</v>
      </c>
      <c r="D1231" s="120" t="b">
        <v>0</v>
      </c>
      <c r="E1231" s="120" t="b">
        <v>0</v>
      </c>
      <c r="F1231" s="120" t="b">
        <v>0</v>
      </c>
      <c r="G1231" s="120" t="b">
        <v>0</v>
      </c>
      <c r="H1231" s="120" t="b">
        <v>0</v>
      </c>
      <c r="I1231" s="120" t="b">
        <v>0</v>
      </c>
      <c r="J1231" s="120" t="b">
        <v>0</v>
      </c>
      <c r="K1231" s="120" t="b">
        <v>0</v>
      </c>
      <c r="L1231" s="120" t="b">
        <v>0</v>
      </c>
      <c r="M1231" s="120" t="b">
        <v>0</v>
      </c>
      <c r="N1231" s="120" t="s">
        <v>842</v>
      </c>
      <c r="O1231" s="120" t="s">
        <v>510</v>
      </c>
      <c r="P1231" s="120" t="s">
        <v>5221</v>
      </c>
      <c r="Q1231" s="120" t="s">
        <v>2161</v>
      </c>
      <c r="R1231" s="120" t="s">
        <v>2162</v>
      </c>
      <c r="S1231" s="120" t="s">
        <v>2163</v>
      </c>
      <c r="T1231" s="120" t="s">
        <v>2164</v>
      </c>
      <c r="U1231" s="120" t="s">
        <v>2157</v>
      </c>
      <c r="V1231" s="120" t="s">
        <v>2158</v>
      </c>
      <c r="W1231" s="120" t="s">
        <v>2155</v>
      </c>
      <c r="X1231" s="120" t="s">
        <v>2156</v>
      </c>
    </row>
    <row r="1232" spans="1:32" x14ac:dyDescent="0.4">
      <c r="A1232" s="120" t="s">
        <v>755</v>
      </c>
      <c r="B1232" s="120" t="s">
        <v>924</v>
      </c>
      <c r="C1232" s="120">
        <v>51382</v>
      </c>
      <c r="D1232" s="120" t="b">
        <v>0</v>
      </c>
      <c r="E1232" s="120" t="b">
        <v>0</v>
      </c>
      <c r="F1232" s="120" t="b">
        <v>0</v>
      </c>
      <c r="G1232" s="120" t="b">
        <v>0</v>
      </c>
      <c r="H1232" s="120" t="b">
        <v>0</v>
      </c>
      <c r="I1232" s="120" t="b">
        <v>0</v>
      </c>
      <c r="J1232" s="120" t="b">
        <v>0</v>
      </c>
      <c r="K1232" s="120" t="b">
        <v>0</v>
      </c>
      <c r="L1232" s="120" t="b">
        <v>0</v>
      </c>
      <c r="M1232" s="120" t="b">
        <v>1</v>
      </c>
      <c r="N1232" s="120" t="s">
        <v>5222</v>
      </c>
      <c r="O1232" s="120" t="s">
        <v>5223</v>
      </c>
      <c r="P1232" s="120" t="s">
        <v>5224</v>
      </c>
      <c r="Q1232" s="120" t="s">
        <v>202</v>
      </c>
      <c r="R1232" s="120" t="s">
        <v>1422</v>
      </c>
      <c r="S1232" s="120" t="s">
        <v>363</v>
      </c>
      <c r="T1232" s="120" t="s">
        <v>1924</v>
      </c>
    </row>
    <row r="1233" spans="1:34" x14ac:dyDescent="0.4">
      <c r="A1233" s="120" t="s">
        <v>5225</v>
      </c>
      <c r="B1233" s="120" t="s">
        <v>928</v>
      </c>
      <c r="C1233" s="120">
        <v>50842</v>
      </c>
      <c r="D1233" s="120" t="b">
        <v>1</v>
      </c>
      <c r="E1233" s="120" t="b">
        <v>0</v>
      </c>
      <c r="F1233" s="120" t="b">
        <v>0</v>
      </c>
      <c r="G1233" s="120" t="b">
        <v>0</v>
      </c>
      <c r="H1233" s="120" t="b">
        <v>0</v>
      </c>
      <c r="I1233" s="120" t="b">
        <v>0</v>
      </c>
      <c r="J1233" s="120" t="b">
        <v>0</v>
      </c>
      <c r="K1233" s="120" t="b">
        <v>0</v>
      </c>
      <c r="L1233" s="120" t="b">
        <v>0</v>
      </c>
      <c r="M1233" s="120" t="b">
        <v>0</v>
      </c>
      <c r="N1233" s="120" t="s">
        <v>842</v>
      </c>
      <c r="O1233" s="120" t="s">
        <v>5226</v>
      </c>
      <c r="P1233" s="120" t="s">
        <v>5227</v>
      </c>
      <c r="Q1233" s="120" t="s">
        <v>5228</v>
      </c>
      <c r="R1233" s="120" t="s">
        <v>5229</v>
      </c>
      <c r="S1233" s="120" t="s">
        <v>5230</v>
      </c>
      <c r="T1233" s="120" t="s">
        <v>5231</v>
      </c>
      <c r="U1233" s="120" t="s">
        <v>4981</v>
      </c>
      <c r="V1233" s="120" t="s">
        <v>5232</v>
      </c>
    </row>
    <row r="1234" spans="1:34" x14ac:dyDescent="0.4">
      <c r="A1234" s="120" t="s">
        <v>629</v>
      </c>
      <c r="B1234" s="120" t="s">
        <v>935</v>
      </c>
      <c r="C1234" s="120">
        <v>50914</v>
      </c>
      <c r="D1234" s="120" t="b">
        <v>1</v>
      </c>
      <c r="E1234" s="120" t="b">
        <v>1</v>
      </c>
      <c r="F1234" s="120" t="b">
        <v>0</v>
      </c>
      <c r="G1234" s="120" t="b">
        <v>1</v>
      </c>
      <c r="H1234" s="120" t="b">
        <v>0</v>
      </c>
      <c r="I1234" s="120" t="b">
        <v>0</v>
      </c>
      <c r="J1234" s="120" t="b">
        <v>0</v>
      </c>
      <c r="K1234" s="120" t="b">
        <v>0</v>
      </c>
      <c r="L1234" s="120" t="b">
        <v>0</v>
      </c>
      <c r="M1234" s="120" t="b">
        <v>1</v>
      </c>
      <c r="N1234" s="120" t="s">
        <v>5233</v>
      </c>
      <c r="O1234" s="120" t="s">
        <v>478</v>
      </c>
      <c r="P1234" s="120" t="s">
        <v>1361</v>
      </c>
      <c r="Q1234" s="120" t="s">
        <v>5234</v>
      </c>
      <c r="R1234" s="120" t="s">
        <v>5235</v>
      </c>
      <c r="S1234" s="120" t="s">
        <v>5236</v>
      </c>
      <c r="T1234" s="120" t="s">
        <v>5237</v>
      </c>
      <c r="U1234" s="120" t="s">
        <v>5238</v>
      </c>
      <c r="V1234" s="120" t="s">
        <v>5239</v>
      </c>
      <c r="W1234" s="120" t="s">
        <v>5240</v>
      </c>
      <c r="X1234" s="120" t="s">
        <v>5241</v>
      </c>
      <c r="Y1234" s="120" t="s">
        <v>5242</v>
      </c>
      <c r="Z1234" s="120" t="s">
        <v>5243</v>
      </c>
      <c r="AA1234" s="120" t="s">
        <v>5244</v>
      </c>
      <c r="AB1234" s="120" t="s">
        <v>5245</v>
      </c>
      <c r="AC1234" s="120" t="s">
        <v>765</v>
      </c>
      <c r="AD1234" s="120" t="s">
        <v>5246</v>
      </c>
      <c r="AE1234" s="120" t="s">
        <v>561</v>
      </c>
      <c r="AF1234" s="120" t="s">
        <v>3577</v>
      </c>
      <c r="AG1234" s="120" t="s">
        <v>5136</v>
      </c>
      <c r="AH1234" s="120" t="s">
        <v>5247</v>
      </c>
    </row>
    <row r="1235" spans="1:34" x14ac:dyDescent="0.4">
      <c r="A1235" s="120" t="s">
        <v>630</v>
      </c>
      <c r="B1235" s="120" t="s">
        <v>963</v>
      </c>
      <c r="C1235" s="120">
        <v>50586</v>
      </c>
      <c r="D1235" s="120" t="b">
        <v>0</v>
      </c>
      <c r="E1235" s="120" t="b">
        <v>1</v>
      </c>
      <c r="F1235" s="120" t="b">
        <v>0</v>
      </c>
      <c r="G1235" s="120" t="b">
        <v>0</v>
      </c>
      <c r="H1235" s="120" t="b">
        <v>0</v>
      </c>
      <c r="I1235" s="120" t="b">
        <v>0</v>
      </c>
      <c r="J1235" s="120" t="b">
        <v>0</v>
      </c>
      <c r="K1235" s="120" t="b">
        <v>0</v>
      </c>
      <c r="L1235" s="120" t="b">
        <v>0</v>
      </c>
      <c r="M1235" s="120" t="b">
        <v>1</v>
      </c>
      <c r="N1235" s="120" t="s">
        <v>5248</v>
      </c>
      <c r="O1235" s="120" t="s">
        <v>631</v>
      </c>
      <c r="P1235" s="120" t="s">
        <v>5249</v>
      </c>
    </row>
    <row r="1236" spans="1:34" x14ac:dyDescent="0.4">
      <c r="A1236" s="120" t="s">
        <v>5250</v>
      </c>
      <c r="B1236" s="120" t="s">
        <v>963</v>
      </c>
      <c r="C1236" s="120">
        <v>50464</v>
      </c>
      <c r="D1236" s="120" t="b">
        <v>1</v>
      </c>
      <c r="E1236" s="120" t="b">
        <v>0</v>
      </c>
      <c r="F1236" s="120" t="b">
        <v>1</v>
      </c>
      <c r="G1236" s="120" t="b">
        <v>0</v>
      </c>
      <c r="H1236" s="120" t="b">
        <v>0</v>
      </c>
      <c r="I1236" s="120" t="b">
        <v>0</v>
      </c>
      <c r="J1236" s="120" t="b">
        <v>0</v>
      </c>
      <c r="K1236" s="120" t="b">
        <v>0</v>
      </c>
      <c r="L1236" s="120" t="b">
        <v>0</v>
      </c>
      <c r="M1236" s="120" t="b">
        <v>1</v>
      </c>
    </row>
    <row r="1237" spans="1:34" x14ac:dyDescent="0.4">
      <c r="A1237" s="120" t="s">
        <v>284</v>
      </c>
      <c r="B1237" s="120" t="s">
        <v>852</v>
      </c>
      <c r="C1237" s="120">
        <v>50684</v>
      </c>
      <c r="D1237" s="120" t="b">
        <v>0</v>
      </c>
      <c r="E1237" s="120" t="b">
        <v>1</v>
      </c>
      <c r="F1237" s="120" t="b">
        <v>1</v>
      </c>
      <c r="G1237" s="120" t="b">
        <v>0</v>
      </c>
      <c r="H1237" s="120" t="b">
        <v>0</v>
      </c>
      <c r="I1237" s="120" t="b">
        <v>0</v>
      </c>
      <c r="J1237" s="120" t="b">
        <v>1</v>
      </c>
      <c r="K1237" s="120" t="b">
        <v>0</v>
      </c>
      <c r="L1237" s="120" t="b">
        <v>0</v>
      </c>
      <c r="M1237" s="120" t="b">
        <v>0</v>
      </c>
      <c r="N1237" s="120" t="s">
        <v>842</v>
      </c>
      <c r="O1237" s="120" t="s">
        <v>405</v>
      </c>
      <c r="P1237" s="120" t="s">
        <v>5251</v>
      </c>
      <c r="Q1237" s="120" t="s">
        <v>208</v>
      </c>
      <c r="R1237" s="120" t="s">
        <v>1138</v>
      </c>
      <c r="S1237" s="120" t="s">
        <v>443</v>
      </c>
      <c r="T1237" s="120" t="s">
        <v>1298</v>
      </c>
      <c r="U1237" s="120" t="s">
        <v>283</v>
      </c>
      <c r="V1237" s="120" t="s">
        <v>1277</v>
      </c>
      <c r="W1237" s="120" t="s">
        <v>209</v>
      </c>
      <c r="X1237" s="120" t="s">
        <v>1295</v>
      </c>
      <c r="Y1237" s="120" t="s">
        <v>436</v>
      </c>
      <c r="Z1237" s="120" t="s">
        <v>1921</v>
      </c>
      <c r="AA1237" s="120" t="s">
        <v>353</v>
      </c>
      <c r="AB1237" s="120" t="s">
        <v>1297</v>
      </c>
      <c r="AC1237" s="120" t="s">
        <v>383</v>
      </c>
      <c r="AD1237" s="120" t="s">
        <v>1296</v>
      </c>
    </row>
    <row r="1238" spans="1:34" x14ac:dyDescent="0.4">
      <c r="A1238" s="120" t="s">
        <v>632</v>
      </c>
      <c r="B1238" s="120" t="s">
        <v>935</v>
      </c>
      <c r="C1238" s="120">
        <v>50369</v>
      </c>
      <c r="D1238" s="120" t="b">
        <v>0</v>
      </c>
      <c r="E1238" s="120" t="b">
        <v>0</v>
      </c>
      <c r="F1238" s="120" t="b">
        <v>1</v>
      </c>
      <c r="G1238" s="120" t="b">
        <v>1</v>
      </c>
      <c r="H1238" s="120" t="b">
        <v>0</v>
      </c>
      <c r="I1238" s="120" t="b">
        <v>0</v>
      </c>
      <c r="J1238" s="120" t="b">
        <v>0</v>
      </c>
      <c r="K1238" s="120" t="b">
        <v>1</v>
      </c>
      <c r="L1238" s="120" t="b">
        <v>0</v>
      </c>
      <c r="M1238" s="120" t="b">
        <v>1</v>
      </c>
      <c r="N1238" s="120" t="s">
        <v>842</v>
      </c>
      <c r="O1238" s="120" t="s">
        <v>394</v>
      </c>
      <c r="P1238" s="120" t="s">
        <v>1708</v>
      </c>
    </row>
    <row r="1239" spans="1:34" x14ac:dyDescent="0.4">
      <c r="A1239" s="120" t="s">
        <v>5252</v>
      </c>
      <c r="B1239" s="120" t="s">
        <v>935</v>
      </c>
      <c r="C1239" s="120">
        <v>50334</v>
      </c>
      <c r="D1239" s="120" t="b">
        <v>0</v>
      </c>
      <c r="E1239" s="120" t="b">
        <v>1</v>
      </c>
      <c r="F1239" s="120" t="b">
        <v>1</v>
      </c>
      <c r="G1239" s="120" t="b">
        <v>0</v>
      </c>
      <c r="H1239" s="120" t="b">
        <v>0</v>
      </c>
      <c r="I1239" s="120" t="b">
        <v>0</v>
      </c>
      <c r="J1239" s="120" t="b">
        <v>1</v>
      </c>
      <c r="K1239" s="120" t="b">
        <v>0</v>
      </c>
      <c r="L1239" s="120" t="b">
        <v>0</v>
      </c>
      <c r="M1239" s="120" t="b">
        <v>0</v>
      </c>
    </row>
    <row r="1240" spans="1:34" x14ac:dyDescent="0.4">
      <c r="A1240" s="120" t="s">
        <v>786</v>
      </c>
      <c r="B1240" s="120" t="s">
        <v>963</v>
      </c>
      <c r="C1240" s="120">
        <v>50180</v>
      </c>
      <c r="D1240" s="120" t="b">
        <v>0</v>
      </c>
      <c r="E1240" s="120" t="b">
        <v>0</v>
      </c>
      <c r="F1240" s="120" t="b">
        <v>1</v>
      </c>
      <c r="G1240" s="120" t="b">
        <v>0</v>
      </c>
      <c r="H1240" s="120" t="b">
        <v>0</v>
      </c>
      <c r="I1240" s="120" t="b">
        <v>0</v>
      </c>
      <c r="J1240" s="120" t="b">
        <v>0</v>
      </c>
      <c r="K1240" s="120" t="b">
        <v>1</v>
      </c>
      <c r="L1240" s="120" t="b">
        <v>0</v>
      </c>
      <c r="M1240" s="120" t="b">
        <v>1</v>
      </c>
      <c r="N1240" s="120" t="s">
        <v>842</v>
      </c>
      <c r="O1240" s="120" t="s">
        <v>5253</v>
      </c>
      <c r="P1240" s="120" t="s">
        <v>5254</v>
      </c>
      <c r="Q1240" s="120" t="s">
        <v>5255</v>
      </c>
      <c r="R1240" s="120" t="s">
        <v>5256</v>
      </c>
      <c r="S1240" s="120" t="s">
        <v>787</v>
      </c>
      <c r="T1240" s="120" t="s">
        <v>5257</v>
      </c>
      <c r="U1240" s="120" t="s">
        <v>5258</v>
      </c>
      <c r="V1240" s="120" t="s">
        <v>5259</v>
      </c>
      <c r="W1240" s="120" t="s">
        <v>5260</v>
      </c>
      <c r="X1240" s="120" t="s">
        <v>5261</v>
      </c>
      <c r="Y1240" s="120" t="s">
        <v>5262</v>
      </c>
      <c r="Z1240" s="120" t="s">
        <v>5263</v>
      </c>
      <c r="AA1240" s="120" t="s">
        <v>5264</v>
      </c>
      <c r="AB1240" s="120" t="s">
        <v>5265</v>
      </c>
      <c r="AC1240" s="120" t="s">
        <v>5266</v>
      </c>
      <c r="AD1240" s="120" t="s">
        <v>5267</v>
      </c>
      <c r="AE1240" s="120" t="s">
        <v>5268</v>
      </c>
      <c r="AF1240" s="120" t="s">
        <v>5269</v>
      </c>
      <c r="AG1240" s="120" t="s">
        <v>5270</v>
      </c>
      <c r="AH1240" s="120" t="s">
        <v>5271</v>
      </c>
    </row>
    <row r="1241" spans="1:34" x14ac:dyDescent="0.4">
      <c r="A1241" s="120" t="s">
        <v>5272</v>
      </c>
      <c r="B1241" s="120" t="s">
        <v>1334</v>
      </c>
      <c r="C1241" s="120">
        <v>50001</v>
      </c>
      <c r="D1241" s="120" t="b">
        <v>0</v>
      </c>
      <c r="E1241" s="120" t="b">
        <v>0</v>
      </c>
      <c r="F1241" s="120" t="b">
        <v>0</v>
      </c>
      <c r="G1241" s="120" t="b">
        <v>0</v>
      </c>
      <c r="H1241" s="120" t="b">
        <v>0</v>
      </c>
      <c r="I1241" s="120" t="b">
        <v>0</v>
      </c>
      <c r="J1241" s="120" t="b">
        <v>0</v>
      </c>
      <c r="K1241" s="120" t="b">
        <v>0</v>
      </c>
      <c r="L1241" s="120" t="b">
        <v>0</v>
      </c>
      <c r="M1241" s="120" t="b">
        <v>0</v>
      </c>
      <c r="N1241" s="120" t="s">
        <v>842</v>
      </c>
      <c r="O1241" s="120" t="s">
        <v>5273</v>
      </c>
      <c r="P1241" s="120" t="s">
        <v>5274</v>
      </c>
    </row>
    <row r="1242" spans="1:34" x14ac:dyDescent="0.4">
      <c r="A1242" s="120" t="s">
        <v>5275</v>
      </c>
      <c r="B1242" s="120" t="s">
        <v>872</v>
      </c>
      <c r="C1242" s="120">
        <v>49925</v>
      </c>
      <c r="D1242" s="120" t="b">
        <v>0</v>
      </c>
      <c r="E1242" s="120" t="b">
        <v>1</v>
      </c>
      <c r="F1242" s="120" t="b">
        <v>0</v>
      </c>
      <c r="G1242" s="120" t="b">
        <v>0</v>
      </c>
      <c r="H1242" s="120" t="b">
        <v>0</v>
      </c>
      <c r="I1242" s="120" t="b">
        <v>0</v>
      </c>
      <c r="J1242" s="120" t="b">
        <v>0</v>
      </c>
      <c r="K1242" s="120" t="b">
        <v>0</v>
      </c>
      <c r="L1242" s="120" t="b">
        <v>0</v>
      </c>
      <c r="M1242" s="120" t="b">
        <v>0</v>
      </c>
      <c r="N1242" s="120" t="s">
        <v>5276</v>
      </c>
      <c r="O1242" s="120" t="s">
        <v>5277</v>
      </c>
      <c r="P1242" s="120" t="s">
        <v>5278</v>
      </c>
      <c r="Q1242" s="120" t="s">
        <v>5279</v>
      </c>
      <c r="R1242" s="120" t="s">
        <v>5280</v>
      </c>
      <c r="S1242" s="120" t="s">
        <v>5281</v>
      </c>
      <c r="T1242" s="120" t="s">
        <v>5282</v>
      </c>
      <c r="U1242" s="120" t="s">
        <v>5283</v>
      </c>
      <c r="V1242" s="120" t="s">
        <v>5284</v>
      </c>
    </row>
    <row r="1243" spans="1:34" x14ac:dyDescent="0.4">
      <c r="A1243" s="120" t="s">
        <v>433</v>
      </c>
      <c r="B1243" s="120" t="s">
        <v>963</v>
      </c>
      <c r="C1243" s="120">
        <v>49715</v>
      </c>
      <c r="D1243" s="120" t="b">
        <v>0</v>
      </c>
      <c r="E1243" s="120" t="b">
        <v>0</v>
      </c>
      <c r="F1243" s="120" t="b">
        <v>0</v>
      </c>
      <c r="G1243" s="120" t="b">
        <v>0</v>
      </c>
      <c r="H1243" s="120" t="b">
        <v>0</v>
      </c>
      <c r="I1243" s="120" t="b">
        <v>0</v>
      </c>
      <c r="J1243" s="120" t="b">
        <v>0</v>
      </c>
      <c r="K1243" s="120" t="b">
        <v>0</v>
      </c>
      <c r="L1243" s="120" t="b">
        <v>0</v>
      </c>
      <c r="M1243" s="120" t="b">
        <v>0</v>
      </c>
    </row>
    <row r="1244" spans="1:34" x14ac:dyDescent="0.4">
      <c r="A1244" s="120" t="s">
        <v>718</v>
      </c>
      <c r="B1244" s="120" t="s">
        <v>1334</v>
      </c>
      <c r="C1244" s="120">
        <v>49463</v>
      </c>
      <c r="D1244" s="120" t="b">
        <v>0</v>
      </c>
      <c r="E1244" s="120" t="b">
        <v>1</v>
      </c>
      <c r="F1244" s="120" t="b">
        <v>0</v>
      </c>
      <c r="G1244" s="120" t="b">
        <v>0</v>
      </c>
      <c r="H1244" s="120" t="b">
        <v>0</v>
      </c>
      <c r="I1244" s="120" t="b">
        <v>0</v>
      </c>
      <c r="J1244" s="120" t="b">
        <v>0</v>
      </c>
      <c r="K1244" s="120" t="b">
        <v>0</v>
      </c>
      <c r="L1244" s="120" t="b">
        <v>0</v>
      </c>
      <c r="M1244" s="120" t="b">
        <v>1</v>
      </c>
      <c r="N1244" s="120" t="s">
        <v>842</v>
      </c>
      <c r="O1244" s="120" t="s">
        <v>5285</v>
      </c>
      <c r="P1244" s="120" t="s">
        <v>5286</v>
      </c>
      <c r="Q1244" s="120" t="s">
        <v>717</v>
      </c>
      <c r="R1244" s="120" t="s">
        <v>5287</v>
      </c>
    </row>
    <row r="1245" spans="1:34" x14ac:dyDescent="0.4">
      <c r="A1245" s="120" t="s">
        <v>5288</v>
      </c>
      <c r="B1245" s="120" t="s">
        <v>900</v>
      </c>
      <c r="C1245" s="120">
        <v>49290</v>
      </c>
      <c r="D1245" s="120" t="b">
        <v>1</v>
      </c>
      <c r="E1245" s="120" t="b">
        <v>1</v>
      </c>
      <c r="F1245" s="120" t="b">
        <v>0</v>
      </c>
      <c r="G1245" s="120" t="b">
        <v>0</v>
      </c>
      <c r="H1245" s="120" t="b">
        <v>0</v>
      </c>
      <c r="I1245" s="120" t="b">
        <v>0</v>
      </c>
      <c r="J1245" s="120" t="b">
        <v>0</v>
      </c>
      <c r="K1245" s="120" t="b">
        <v>0</v>
      </c>
      <c r="L1245" s="120" t="b">
        <v>0</v>
      </c>
      <c r="M1245" s="120" t="b">
        <v>0</v>
      </c>
    </row>
    <row r="1246" spans="1:34" x14ac:dyDescent="0.4">
      <c r="A1246" s="120" t="s">
        <v>5289</v>
      </c>
      <c r="B1246" s="120" t="s">
        <v>928</v>
      </c>
      <c r="C1246" s="120">
        <v>49366</v>
      </c>
      <c r="D1246" s="120" t="b">
        <v>1</v>
      </c>
      <c r="E1246" s="120" t="b">
        <v>1</v>
      </c>
      <c r="F1246" s="120" t="b">
        <v>0</v>
      </c>
      <c r="G1246" s="120" t="b">
        <v>0</v>
      </c>
      <c r="H1246" s="120" t="b">
        <v>1</v>
      </c>
      <c r="I1246" s="120" t="b">
        <v>0</v>
      </c>
      <c r="J1246" s="120" t="b">
        <v>0</v>
      </c>
      <c r="K1246" s="120" t="b">
        <v>0</v>
      </c>
      <c r="L1246" s="120" t="b">
        <v>0</v>
      </c>
      <c r="M1246" s="120" t="b">
        <v>0</v>
      </c>
    </row>
    <row r="1247" spans="1:34" x14ac:dyDescent="0.4">
      <c r="A1247" s="120" t="s">
        <v>5290</v>
      </c>
      <c r="B1247" s="120" t="s">
        <v>928</v>
      </c>
      <c r="C1247" s="120">
        <v>49165</v>
      </c>
      <c r="D1247" s="120" t="b">
        <v>1</v>
      </c>
      <c r="E1247" s="120" t="b">
        <v>1</v>
      </c>
      <c r="F1247" s="120" t="b">
        <v>1</v>
      </c>
      <c r="G1247" s="120" t="b">
        <v>0</v>
      </c>
      <c r="H1247" s="120" t="b">
        <v>0</v>
      </c>
      <c r="I1247" s="120" t="b">
        <v>0</v>
      </c>
      <c r="J1247" s="120" t="b">
        <v>0</v>
      </c>
      <c r="K1247" s="120" t="b">
        <v>0</v>
      </c>
      <c r="L1247" s="120" t="b">
        <v>0</v>
      </c>
      <c r="M1247" s="120" t="b">
        <v>1</v>
      </c>
      <c r="N1247" s="120" t="s">
        <v>874</v>
      </c>
      <c r="O1247" s="120" t="s">
        <v>5291</v>
      </c>
      <c r="P1247" s="120" t="s">
        <v>5292</v>
      </c>
    </row>
    <row r="1248" spans="1:34" x14ac:dyDescent="0.4">
      <c r="A1248" s="120" t="s">
        <v>5293</v>
      </c>
      <c r="B1248" s="120" t="s">
        <v>852</v>
      </c>
      <c r="C1248" s="120">
        <v>49647</v>
      </c>
      <c r="D1248" s="120" t="b">
        <v>0</v>
      </c>
      <c r="E1248" s="120" t="b">
        <v>0</v>
      </c>
      <c r="F1248" s="120" t="b">
        <v>0</v>
      </c>
      <c r="G1248" s="120" t="b">
        <v>0</v>
      </c>
      <c r="H1248" s="120" t="b">
        <v>0</v>
      </c>
      <c r="I1248" s="120" t="b">
        <v>0</v>
      </c>
      <c r="J1248" s="120" t="b">
        <v>0</v>
      </c>
      <c r="K1248" s="120" t="b">
        <v>0</v>
      </c>
      <c r="L1248" s="120" t="b">
        <v>0</v>
      </c>
      <c r="M1248" s="120" t="b">
        <v>0</v>
      </c>
      <c r="N1248" s="120" t="s">
        <v>5294</v>
      </c>
      <c r="O1248" s="120" t="s">
        <v>5295</v>
      </c>
      <c r="P1248" s="120" t="s">
        <v>5296</v>
      </c>
      <c r="Q1248" s="120" t="s">
        <v>5297</v>
      </c>
      <c r="R1248" s="120" t="s">
        <v>5298</v>
      </c>
      <c r="S1248" s="120" t="s">
        <v>5299</v>
      </c>
      <c r="T1248" s="120" t="s">
        <v>5300</v>
      </c>
      <c r="U1248" s="120" t="s">
        <v>5301</v>
      </c>
      <c r="V1248" s="120" t="s">
        <v>5302</v>
      </c>
      <c r="W1248" s="120" t="s">
        <v>5303</v>
      </c>
      <c r="X1248" s="120" t="s">
        <v>5304</v>
      </c>
      <c r="Y1248" s="120" t="s">
        <v>5305</v>
      </c>
      <c r="Z1248" s="120" t="s">
        <v>5306</v>
      </c>
      <c r="AA1248" s="120" t="s">
        <v>5307</v>
      </c>
      <c r="AB1248" s="120" t="s">
        <v>5308</v>
      </c>
      <c r="AC1248" s="120" t="s">
        <v>5309</v>
      </c>
      <c r="AD1248" s="120" t="s">
        <v>5310</v>
      </c>
    </row>
    <row r="1249" spans="1:28" x14ac:dyDescent="0.4">
      <c r="A1249" s="120" t="s">
        <v>5311</v>
      </c>
      <c r="B1249" s="120" t="s">
        <v>900</v>
      </c>
      <c r="C1249" s="120">
        <v>49060</v>
      </c>
      <c r="D1249" s="120" t="b">
        <v>0</v>
      </c>
      <c r="E1249" s="120" t="b">
        <v>0</v>
      </c>
      <c r="F1249" s="120" t="b">
        <v>1</v>
      </c>
      <c r="G1249" s="120" t="b">
        <v>0</v>
      </c>
      <c r="H1249" s="120" t="b">
        <v>0</v>
      </c>
      <c r="I1249" s="120" t="b">
        <v>0</v>
      </c>
      <c r="J1249" s="120" t="b">
        <v>0</v>
      </c>
      <c r="K1249" s="120" t="b">
        <v>0</v>
      </c>
      <c r="L1249" s="120" t="b">
        <v>0</v>
      </c>
      <c r="M1249" s="120" t="b">
        <v>0</v>
      </c>
    </row>
    <row r="1250" spans="1:28" x14ac:dyDescent="0.4">
      <c r="A1250" s="120" t="s">
        <v>5312</v>
      </c>
      <c r="B1250" s="120" t="s">
        <v>935</v>
      </c>
      <c r="C1250" s="120">
        <v>49158</v>
      </c>
      <c r="D1250" s="120" t="b">
        <v>0</v>
      </c>
      <c r="E1250" s="120" t="b">
        <v>0</v>
      </c>
      <c r="F1250" s="120" t="b">
        <v>1</v>
      </c>
      <c r="G1250" s="120" t="b">
        <v>0</v>
      </c>
      <c r="H1250" s="120" t="b">
        <v>0</v>
      </c>
      <c r="I1250" s="120" t="b">
        <v>0</v>
      </c>
      <c r="J1250" s="120" t="b">
        <v>0</v>
      </c>
      <c r="K1250" s="120" t="b">
        <v>0</v>
      </c>
      <c r="L1250" s="120" t="b">
        <v>0</v>
      </c>
      <c r="M1250" s="120" t="b">
        <v>1</v>
      </c>
    </row>
    <row r="1251" spans="1:28" x14ac:dyDescent="0.4">
      <c r="A1251" s="120" t="s">
        <v>5313</v>
      </c>
      <c r="B1251" s="120" t="s">
        <v>963</v>
      </c>
      <c r="C1251" s="120">
        <v>49000</v>
      </c>
      <c r="D1251" s="120" t="b">
        <v>0</v>
      </c>
      <c r="E1251" s="120" t="b">
        <v>0</v>
      </c>
      <c r="F1251" s="120" t="b">
        <v>1</v>
      </c>
      <c r="G1251" s="120" t="b">
        <v>0</v>
      </c>
      <c r="H1251" s="120" t="b">
        <v>0</v>
      </c>
      <c r="I1251" s="120" t="b">
        <v>0</v>
      </c>
      <c r="J1251" s="120" t="b">
        <v>0</v>
      </c>
      <c r="K1251" s="120" t="b">
        <v>0</v>
      </c>
      <c r="L1251" s="120" t="b">
        <v>0</v>
      </c>
      <c r="M1251" s="120" t="b">
        <v>0</v>
      </c>
    </row>
    <row r="1252" spans="1:28" x14ac:dyDescent="0.4">
      <c r="A1252" s="120" t="s">
        <v>5314</v>
      </c>
      <c r="B1252" s="120" t="s">
        <v>963</v>
      </c>
      <c r="C1252" s="120">
        <v>48893</v>
      </c>
      <c r="D1252" s="120" t="b">
        <v>0</v>
      </c>
      <c r="E1252" s="120" t="b">
        <v>0</v>
      </c>
      <c r="F1252" s="120" t="b">
        <v>1</v>
      </c>
      <c r="G1252" s="120" t="b">
        <v>0</v>
      </c>
      <c r="H1252" s="120" t="b">
        <v>0</v>
      </c>
      <c r="I1252" s="120" t="b">
        <v>0</v>
      </c>
      <c r="J1252" s="120" t="b">
        <v>0</v>
      </c>
      <c r="K1252" s="120" t="b">
        <v>0</v>
      </c>
      <c r="L1252" s="120" t="b">
        <v>0</v>
      </c>
      <c r="M1252" s="120" t="b">
        <v>0</v>
      </c>
    </row>
    <row r="1253" spans="1:28" x14ac:dyDescent="0.4">
      <c r="A1253" s="120" t="s">
        <v>5315</v>
      </c>
      <c r="B1253" s="120" t="s">
        <v>900</v>
      </c>
      <c r="C1253" s="120">
        <v>48872</v>
      </c>
      <c r="D1253" s="120" t="b">
        <v>1</v>
      </c>
      <c r="E1253" s="120" t="b">
        <v>1</v>
      </c>
      <c r="F1253" s="120" t="b">
        <v>0</v>
      </c>
      <c r="G1253" s="120" t="b">
        <v>0</v>
      </c>
      <c r="H1253" s="120" t="b">
        <v>0</v>
      </c>
      <c r="I1253" s="120" t="b">
        <v>0</v>
      </c>
      <c r="J1253" s="120" t="b">
        <v>0</v>
      </c>
      <c r="K1253" s="120" t="b">
        <v>0</v>
      </c>
      <c r="L1253" s="120" t="b">
        <v>0</v>
      </c>
      <c r="M1253" s="120" t="b">
        <v>0</v>
      </c>
      <c r="N1253" s="120" t="s">
        <v>5316</v>
      </c>
      <c r="O1253" s="120" t="s">
        <v>5317</v>
      </c>
      <c r="P1253" s="120" t="s">
        <v>5318</v>
      </c>
    </row>
    <row r="1254" spans="1:28" x14ac:dyDescent="0.4">
      <c r="A1254" s="120" t="s">
        <v>5319</v>
      </c>
      <c r="B1254" s="120" t="s">
        <v>900</v>
      </c>
      <c r="C1254" s="120">
        <v>48770</v>
      </c>
      <c r="D1254" s="120" t="b">
        <v>1</v>
      </c>
      <c r="E1254" s="120" t="b">
        <v>0</v>
      </c>
      <c r="F1254" s="120" t="b">
        <v>0</v>
      </c>
      <c r="G1254" s="120" t="b">
        <v>0</v>
      </c>
      <c r="H1254" s="120" t="b">
        <v>1</v>
      </c>
      <c r="I1254" s="120" t="b">
        <v>0</v>
      </c>
      <c r="J1254" s="120" t="b">
        <v>0</v>
      </c>
      <c r="K1254" s="120" t="b">
        <v>0</v>
      </c>
      <c r="L1254" s="120" t="b">
        <v>0</v>
      </c>
      <c r="M1254" s="120" t="b">
        <v>0</v>
      </c>
      <c r="N1254" s="120" t="s">
        <v>842</v>
      </c>
      <c r="O1254" s="120" t="s">
        <v>5320</v>
      </c>
      <c r="P1254" s="120" t="s">
        <v>5321</v>
      </c>
    </row>
    <row r="1255" spans="1:28" x14ac:dyDescent="0.4">
      <c r="A1255" s="120" t="s">
        <v>5322</v>
      </c>
      <c r="B1255" s="120" t="s">
        <v>963</v>
      </c>
      <c r="C1255" s="120">
        <v>48938</v>
      </c>
      <c r="D1255" s="120" t="b">
        <v>1</v>
      </c>
      <c r="E1255" s="120" t="b">
        <v>1</v>
      </c>
      <c r="F1255" s="120" t="b">
        <v>0</v>
      </c>
      <c r="G1255" s="120" t="b">
        <v>1</v>
      </c>
      <c r="H1255" s="120" t="b">
        <v>0</v>
      </c>
      <c r="I1255" s="120" t="b">
        <v>0</v>
      </c>
      <c r="J1255" s="120" t="b">
        <v>0</v>
      </c>
      <c r="K1255" s="120" t="b">
        <v>1</v>
      </c>
      <c r="L1255" s="120" t="b">
        <v>0</v>
      </c>
      <c r="M1255" s="120" t="b">
        <v>1</v>
      </c>
    </row>
    <row r="1256" spans="1:28" x14ac:dyDescent="0.4">
      <c r="A1256" s="120" t="s">
        <v>513</v>
      </c>
      <c r="B1256" s="120" t="s">
        <v>852</v>
      </c>
      <c r="C1256" s="120">
        <v>48857</v>
      </c>
      <c r="D1256" s="120" t="b">
        <v>0</v>
      </c>
      <c r="E1256" s="120" t="b">
        <v>1</v>
      </c>
      <c r="F1256" s="120" t="b">
        <v>0</v>
      </c>
      <c r="G1256" s="120" t="b">
        <v>0</v>
      </c>
      <c r="H1256" s="120" t="b">
        <v>0</v>
      </c>
      <c r="I1256" s="120" t="b">
        <v>0</v>
      </c>
      <c r="J1256" s="120" t="b">
        <v>1</v>
      </c>
      <c r="K1256" s="120" t="b">
        <v>1</v>
      </c>
      <c r="L1256" s="120" t="b">
        <v>0</v>
      </c>
      <c r="M1256" s="120" t="b">
        <v>0</v>
      </c>
      <c r="N1256" s="120" t="s">
        <v>5323</v>
      </c>
      <c r="O1256" s="120" t="s">
        <v>479</v>
      </c>
      <c r="P1256" s="120" t="s">
        <v>1374</v>
      </c>
      <c r="Q1256" s="120" t="s">
        <v>2316</v>
      </c>
      <c r="R1256" s="120" t="s">
        <v>2317</v>
      </c>
      <c r="S1256" s="120" t="s">
        <v>2318</v>
      </c>
      <c r="T1256" s="120" t="s">
        <v>2319</v>
      </c>
    </row>
    <row r="1257" spans="1:28" x14ac:dyDescent="0.4">
      <c r="A1257" s="120" t="s">
        <v>452</v>
      </c>
      <c r="B1257" s="120" t="s">
        <v>935</v>
      </c>
      <c r="C1257" s="120">
        <v>48634</v>
      </c>
      <c r="D1257" s="120" t="b">
        <v>0</v>
      </c>
      <c r="E1257" s="120" t="b">
        <v>0</v>
      </c>
      <c r="F1257" s="120" t="b">
        <v>0</v>
      </c>
      <c r="G1257" s="120" t="b">
        <v>0</v>
      </c>
      <c r="H1257" s="120" t="b">
        <v>0</v>
      </c>
      <c r="I1257" s="120" t="b">
        <v>0</v>
      </c>
      <c r="J1257" s="120" t="b">
        <v>0</v>
      </c>
      <c r="K1257" s="120" t="b">
        <v>0</v>
      </c>
      <c r="L1257" s="120" t="b">
        <v>0</v>
      </c>
      <c r="M1257" s="120" t="b">
        <v>0</v>
      </c>
      <c r="N1257" s="120" t="s">
        <v>5324</v>
      </c>
      <c r="O1257" s="120" t="s">
        <v>5325</v>
      </c>
      <c r="P1257" s="120" t="s">
        <v>5326</v>
      </c>
      <c r="Q1257" s="120" t="s">
        <v>357</v>
      </c>
      <c r="R1257" s="120" t="s">
        <v>4086</v>
      </c>
      <c r="S1257" s="120" t="s">
        <v>358</v>
      </c>
      <c r="T1257" s="120" t="s">
        <v>1746</v>
      </c>
      <c r="U1257" s="120" t="s">
        <v>467</v>
      </c>
      <c r="V1257" s="120" t="s">
        <v>1751</v>
      </c>
      <c r="W1257" s="120" t="s">
        <v>398</v>
      </c>
      <c r="X1257" s="120" t="s">
        <v>1747</v>
      </c>
      <c r="Y1257" s="120" t="s">
        <v>5327</v>
      </c>
      <c r="Z1257" s="120" t="s">
        <v>5328</v>
      </c>
      <c r="AA1257" s="120" t="s">
        <v>1748</v>
      </c>
      <c r="AB1257" s="120" t="s">
        <v>1749</v>
      </c>
    </row>
    <row r="1258" spans="1:28" x14ac:dyDescent="0.4">
      <c r="A1258" s="120" t="s">
        <v>5329</v>
      </c>
      <c r="B1258" s="120" t="s">
        <v>1727</v>
      </c>
      <c r="C1258" s="120">
        <v>48488</v>
      </c>
      <c r="D1258" s="120" t="b">
        <v>0</v>
      </c>
      <c r="E1258" s="120" t="b">
        <v>0</v>
      </c>
      <c r="F1258" s="120" t="b">
        <v>1</v>
      </c>
      <c r="G1258" s="120" t="b">
        <v>0</v>
      </c>
      <c r="H1258" s="120" t="b">
        <v>0</v>
      </c>
      <c r="I1258" s="120" t="b">
        <v>0</v>
      </c>
      <c r="J1258" s="120" t="b">
        <v>0</v>
      </c>
      <c r="K1258" s="120" t="b">
        <v>0</v>
      </c>
      <c r="L1258" s="120" t="b">
        <v>0</v>
      </c>
      <c r="M1258" s="120" t="b">
        <v>0</v>
      </c>
    </row>
    <row r="1259" spans="1:28" x14ac:dyDescent="0.4">
      <c r="A1259" s="120" t="s">
        <v>5330</v>
      </c>
      <c r="B1259" s="120" t="s">
        <v>900</v>
      </c>
      <c r="C1259" s="120">
        <v>48438</v>
      </c>
      <c r="D1259" s="120" t="b">
        <v>0</v>
      </c>
      <c r="E1259" s="120" t="b">
        <v>0</v>
      </c>
      <c r="F1259" s="120" t="b">
        <v>0</v>
      </c>
      <c r="G1259" s="120" t="b">
        <v>0</v>
      </c>
      <c r="H1259" s="120" t="b">
        <v>0</v>
      </c>
      <c r="I1259" s="120" t="b">
        <v>0</v>
      </c>
      <c r="J1259" s="120" t="b">
        <v>0</v>
      </c>
      <c r="K1259" s="120" t="b">
        <v>0</v>
      </c>
      <c r="L1259" s="120" t="b">
        <v>0</v>
      </c>
      <c r="M1259" s="120" t="b">
        <v>0</v>
      </c>
    </row>
    <row r="1260" spans="1:28" x14ac:dyDescent="0.4">
      <c r="A1260" s="120" t="s">
        <v>5331</v>
      </c>
      <c r="B1260" s="120" t="s">
        <v>963</v>
      </c>
      <c r="C1260" s="120">
        <v>48453</v>
      </c>
      <c r="D1260" s="120" t="b">
        <v>0</v>
      </c>
      <c r="E1260" s="120" t="b">
        <v>0</v>
      </c>
      <c r="F1260" s="120" t="b">
        <v>0</v>
      </c>
      <c r="G1260" s="120" t="b">
        <v>0</v>
      </c>
      <c r="H1260" s="120" t="b">
        <v>0</v>
      </c>
      <c r="I1260" s="120" t="b">
        <v>0</v>
      </c>
      <c r="J1260" s="120" t="b">
        <v>0</v>
      </c>
      <c r="K1260" s="120" t="b">
        <v>0</v>
      </c>
      <c r="L1260" s="120" t="b">
        <v>0</v>
      </c>
      <c r="M1260" s="120" t="b">
        <v>1</v>
      </c>
      <c r="N1260" s="120" t="s">
        <v>5332</v>
      </c>
      <c r="O1260" s="120" t="s">
        <v>5332</v>
      </c>
      <c r="P1260" s="120" t="s">
        <v>5333</v>
      </c>
    </row>
    <row r="1261" spans="1:28" x14ac:dyDescent="0.4">
      <c r="A1261" s="120" t="s">
        <v>5334</v>
      </c>
      <c r="B1261" s="120" t="s">
        <v>900</v>
      </c>
      <c r="C1261" s="120">
        <v>48346</v>
      </c>
      <c r="D1261" s="120" t="b">
        <v>1</v>
      </c>
      <c r="E1261" s="120" t="b">
        <v>0</v>
      </c>
      <c r="F1261" s="120" t="b">
        <v>0</v>
      </c>
      <c r="G1261" s="120" t="b">
        <v>0</v>
      </c>
      <c r="H1261" s="120" t="b">
        <v>0</v>
      </c>
      <c r="I1261" s="120" t="b">
        <v>0</v>
      </c>
      <c r="J1261" s="120" t="b">
        <v>0</v>
      </c>
      <c r="K1261" s="120" t="b">
        <v>0</v>
      </c>
      <c r="L1261" s="120" t="b">
        <v>0</v>
      </c>
      <c r="M1261" s="120" t="b">
        <v>1</v>
      </c>
    </row>
    <row r="1262" spans="1:28" x14ac:dyDescent="0.4">
      <c r="A1262" s="120" t="s">
        <v>5335</v>
      </c>
      <c r="B1262" s="120" t="s">
        <v>852</v>
      </c>
      <c r="C1262" s="120">
        <v>48371</v>
      </c>
      <c r="D1262" s="120" t="b">
        <v>1</v>
      </c>
      <c r="E1262" s="120" t="b">
        <v>0</v>
      </c>
      <c r="F1262" s="120" t="b">
        <v>1</v>
      </c>
      <c r="G1262" s="120" t="b">
        <v>0</v>
      </c>
      <c r="H1262" s="120" t="b">
        <v>0</v>
      </c>
      <c r="I1262" s="120" t="b">
        <v>0</v>
      </c>
      <c r="J1262" s="120" t="b">
        <v>0</v>
      </c>
      <c r="K1262" s="120" t="b">
        <v>0</v>
      </c>
      <c r="L1262" s="120" t="b">
        <v>0</v>
      </c>
      <c r="M1262" s="120" t="b">
        <v>0</v>
      </c>
    </row>
    <row r="1263" spans="1:28" x14ac:dyDescent="0.4">
      <c r="A1263" s="120" t="s">
        <v>5336</v>
      </c>
      <c r="B1263" s="120" t="s">
        <v>1278</v>
      </c>
      <c r="C1263" s="120">
        <v>47809</v>
      </c>
      <c r="D1263" s="120" t="b">
        <v>1</v>
      </c>
      <c r="E1263" s="120" t="b">
        <v>1</v>
      </c>
      <c r="F1263" s="120" t="b">
        <v>0</v>
      </c>
      <c r="G1263" s="120" t="b">
        <v>0</v>
      </c>
      <c r="H1263" s="120" t="b">
        <v>0</v>
      </c>
      <c r="I1263" s="120" t="b">
        <v>0</v>
      </c>
      <c r="J1263" s="120" t="b">
        <v>0</v>
      </c>
      <c r="K1263" s="120" t="b">
        <v>0</v>
      </c>
      <c r="L1263" s="120" t="b">
        <v>0</v>
      </c>
      <c r="M1263" s="120" t="b">
        <v>1</v>
      </c>
    </row>
    <row r="1264" spans="1:28" x14ac:dyDescent="0.4">
      <c r="A1264" s="120" t="s">
        <v>5337</v>
      </c>
      <c r="B1264" s="120" t="s">
        <v>852</v>
      </c>
      <c r="C1264" s="120">
        <v>47743</v>
      </c>
      <c r="D1264" s="120" t="b">
        <v>1</v>
      </c>
      <c r="E1264" s="120" t="b">
        <v>0</v>
      </c>
      <c r="F1264" s="120" t="b">
        <v>0</v>
      </c>
      <c r="G1264" s="120" t="b">
        <v>0</v>
      </c>
      <c r="H1264" s="120" t="b">
        <v>0</v>
      </c>
      <c r="I1264" s="120" t="b">
        <v>0</v>
      </c>
      <c r="J1264" s="120" t="b">
        <v>0</v>
      </c>
      <c r="K1264" s="120" t="b">
        <v>0</v>
      </c>
      <c r="L1264" s="120" t="b">
        <v>0</v>
      </c>
      <c r="M1264" s="120" t="b">
        <v>0</v>
      </c>
    </row>
    <row r="1265" spans="1:28" x14ac:dyDescent="0.4">
      <c r="A1265" s="120" t="s">
        <v>274</v>
      </c>
      <c r="B1265" s="120" t="s">
        <v>924</v>
      </c>
      <c r="C1265" s="120">
        <v>47703</v>
      </c>
      <c r="D1265" s="120" t="b">
        <v>1</v>
      </c>
      <c r="E1265" s="120" t="b">
        <v>1</v>
      </c>
      <c r="F1265" s="120" t="b">
        <v>0</v>
      </c>
      <c r="G1265" s="120" t="b">
        <v>0</v>
      </c>
      <c r="H1265" s="120" t="b">
        <v>0</v>
      </c>
      <c r="I1265" s="120" t="b">
        <v>0</v>
      </c>
      <c r="J1265" s="120" t="b">
        <v>0</v>
      </c>
      <c r="K1265" s="120" t="b">
        <v>0</v>
      </c>
      <c r="L1265" s="120" t="b">
        <v>0</v>
      </c>
      <c r="M1265" s="120" t="b">
        <v>1</v>
      </c>
      <c r="N1265" s="120" t="s">
        <v>842</v>
      </c>
      <c r="O1265" s="120" t="s">
        <v>273</v>
      </c>
      <c r="P1265" s="120" t="s">
        <v>3249</v>
      </c>
      <c r="Q1265" s="120" t="s">
        <v>359</v>
      </c>
      <c r="R1265" s="120" t="s">
        <v>1832</v>
      </c>
      <c r="S1265" s="120" t="s">
        <v>590</v>
      </c>
      <c r="T1265" s="120" t="s">
        <v>5338</v>
      </c>
      <c r="U1265" s="120" t="s">
        <v>5339</v>
      </c>
      <c r="V1265" s="120" t="s">
        <v>5340</v>
      </c>
    </row>
    <row r="1266" spans="1:28" x14ac:dyDescent="0.4">
      <c r="A1266" s="120" t="s">
        <v>5341</v>
      </c>
      <c r="B1266" s="120" t="s">
        <v>1334</v>
      </c>
      <c r="C1266" s="120">
        <v>47108</v>
      </c>
      <c r="D1266" s="120" t="b">
        <v>0</v>
      </c>
      <c r="E1266" s="120" t="b">
        <v>0</v>
      </c>
      <c r="F1266" s="120" t="b">
        <v>0</v>
      </c>
      <c r="G1266" s="120" t="b">
        <v>0</v>
      </c>
      <c r="H1266" s="120" t="b">
        <v>0</v>
      </c>
      <c r="I1266" s="120" t="b">
        <v>0</v>
      </c>
      <c r="J1266" s="120" t="b">
        <v>0</v>
      </c>
      <c r="K1266" s="120" t="b">
        <v>0</v>
      </c>
      <c r="L1266" s="120" t="b">
        <v>0</v>
      </c>
      <c r="M1266" s="120" t="b">
        <v>0</v>
      </c>
    </row>
    <row r="1267" spans="1:28" x14ac:dyDescent="0.4">
      <c r="A1267" s="120" t="s">
        <v>271</v>
      </c>
      <c r="B1267" s="120" t="s">
        <v>928</v>
      </c>
      <c r="C1267" s="120">
        <v>47695</v>
      </c>
      <c r="D1267" s="120" t="b">
        <v>0</v>
      </c>
      <c r="E1267" s="120" t="b">
        <v>0</v>
      </c>
      <c r="F1267" s="120" t="b">
        <v>1</v>
      </c>
      <c r="G1267" s="120" t="b">
        <v>0</v>
      </c>
      <c r="H1267" s="120" t="b">
        <v>0</v>
      </c>
      <c r="I1267" s="120" t="b">
        <v>0</v>
      </c>
      <c r="J1267" s="120" t="b">
        <v>0</v>
      </c>
      <c r="K1267" s="120" t="b">
        <v>0</v>
      </c>
      <c r="L1267" s="120" t="b">
        <v>0</v>
      </c>
      <c r="M1267" s="120" t="b">
        <v>0</v>
      </c>
      <c r="N1267" s="120" t="s">
        <v>842</v>
      </c>
      <c r="O1267" s="120" t="s">
        <v>270</v>
      </c>
      <c r="P1267" s="120" t="s">
        <v>3016</v>
      </c>
    </row>
    <row r="1268" spans="1:28" x14ac:dyDescent="0.4">
      <c r="A1268" s="120" t="s">
        <v>5342</v>
      </c>
      <c r="B1268" s="120" t="s">
        <v>935</v>
      </c>
      <c r="C1268" s="120">
        <v>46921</v>
      </c>
      <c r="D1268" s="120" t="b">
        <v>0</v>
      </c>
      <c r="E1268" s="120" t="b">
        <v>0</v>
      </c>
      <c r="F1268" s="120" t="b">
        <v>1</v>
      </c>
      <c r="G1268" s="120" t="b">
        <v>0</v>
      </c>
      <c r="H1268" s="120" t="b">
        <v>0</v>
      </c>
      <c r="I1268" s="120" t="b">
        <v>0</v>
      </c>
      <c r="J1268" s="120" t="b">
        <v>0</v>
      </c>
      <c r="K1268" s="120" t="b">
        <v>0</v>
      </c>
      <c r="L1268" s="120" t="b">
        <v>0</v>
      </c>
      <c r="M1268" s="120" t="b">
        <v>1</v>
      </c>
      <c r="N1268" s="120" t="s">
        <v>5343</v>
      </c>
      <c r="O1268" s="120" t="s">
        <v>5344</v>
      </c>
      <c r="P1268" s="120" t="s">
        <v>5345</v>
      </c>
      <c r="Q1268" s="120" t="s">
        <v>5346</v>
      </c>
      <c r="R1268" s="120" t="s">
        <v>5347</v>
      </c>
      <c r="S1268" s="120" t="s">
        <v>5348</v>
      </c>
      <c r="T1268" s="120" t="s">
        <v>5349</v>
      </c>
    </row>
    <row r="1269" spans="1:28" x14ac:dyDescent="0.4">
      <c r="A1269" s="120" t="s">
        <v>5350</v>
      </c>
      <c r="B1269" s="120" t="s">
        <v>924</v>
      </c>
      <c r="C1269" s="120">
        <v>46933</v>
      </c>
      <c r="D1269" s="120" t="b">
        <v>0</v>
      </c>
      <c r="E1269" s="120" t="b">
        <v>1</v>
      </c>
      <c r="F1269" s="120" t="b">
        <v>0</v>
      </c>
      <c r="G1269" s="120" t="b">
        <v>0</v>
      </c>
      <c r="H1269" s="120" t="b">
        <v>0</v>
      </c>
      <c r="I1269" s="120" t="b">
        <v>0</v>
      </c>
      <c r="J1269" s="120" t="b">
        <v>0</v>
      </c>
      <c r="K1269" s="120" t="b">
        <v>1</v>
      </c>
      <c r="L1269" s="120" t="b">
        <v>0</v>
      </c>
      <c r="M1269" s="120" t="b">
        <v>1</v>
      </c>
    </row>
    <row r="1270" spans="1:28" x14ac:dyDescent="0.4">
      <c r="A1270" s="120" t="s">
        <v>5351</v>
      </c>
      <c r="B1270" s="120" t="s">
        <v>928</v>
      </c>
      <c r="C1270" s="120">
        <v>46646</v>
      </c>
      <c r="D1270" s="120" t="b">
        <v>1</v>
      </c>
      <c r="E1270" s="120" t="b">
        <v>0</v>
      </c>
      <c r="F1270" s="120" t="b">
        <v>1</v>
      </c>
      <c r="G1270" s="120" t="b">
        <v>0</v>
      </c>
      <c r="H1270" s="120" t="b">
        <v>0</v>
      </c>
      <c r="I1270" s="120" t="b">
        <v>0</v>
      </c>
      <c r="J1270" s="120" t="b">
        <v>0</v>
      </c>
      <c r="K1270" s="120" t="b">
        <v>0</v>
      </c>
      <c r="L1270" s="120" t="b">
        <v>0</v>
      </c>
      <c r="M1270" s="120" t="b">
        <v>1</v>
      </c>
    </row>
    <row r="1271" spans="1:28" x14ac:dyDescent="0.4">
      <c r="A1271" s="120" t="s">
        <v>5352</v>
      </c>
      <c r="B1271" s="120" t="s">
        <v>872</v>
      </c>
      <c r="C1271" s="120">
        <v>46695</v>
      </c>
      <c r="D1271" s="120" t="b">
        <v>1</v>
      </c>
      <c r="E1271" s="120" t="b">
        <v>1</v>
      </c>
      <c r="F1271" s="120" t="b">
        <v>0</v>
      </c>
      <c r="G1271" s="120" t="b">
        <v>0</v>
      </c>
      <c r="H1271" s="120" t="b">
        <v>0</v>
      </c>
      <c r="I1271" s="120" t="b">
        <v>0</v>
      </c>
      <c r="J1271" s="120" t="b">
        <v>0</v>
      </c>
      <c r="K1271" s="120" t="b">
        <v>0</v>
      </c>
      <c r="L1271" s="120" t="b">
        <v>0</v>
      </c>
      <c r="M1271" s="120" t="b">
        <v>0</v>
      </c>
    </row>
    <row r="1272" spans="1:28" x14ac:dyDescent="0.4">
      <c r="A1272" s="120" t="s">
        <v>5353</v>
      </c>
      <c r="B1272" s="120" t="s">
        <v>928</v>
      </c>
      <c r="C1272" s="120">
        <v>46950</v>
      </c>
      <c r="D1272" s="120" t="b">
        <v>1</v>
      </c>
      <c r="E1272" s="120" t="b">
        <v>1</v>
      </c>
      <c r="F1272" s="120" t="b">
        <v>0</v>
      </c>
      <c r="G1272" s="120" t="b">
        <v>1</v>
      </c>
      <c r="H1272" s="120" t="b">
        <v>0</v>
      </c>
      <c r="I1272" s="120" t="b">
        <v>0</v>
      </c>
      <c r="J1272" s="120" t="b">
        <v>0</v>
      </c>
      <c r="K1272" s="120" t="b">
        <v>1</v>
      </c>
      <c r="L1272" s="120" t="b">
        <v>0</v>
      </c>
      <c r="M1272" s="120" t="b">
        <v>0</v>
      </c>
    </row>
    <row r="1273" spans="1:28" x14ac:dyDescent="0.4">
      <c r="A1273" s="120" t="s">
        <v>5354</v>
      </c>
      <c r="B1273" s="120" t="s">
        <v>843</v>
      </c>
      <c r="C1273" s="120">
        <v>46669</v>
      </c>
      <c r="D1273" s="120" t="b">
        <v>1</v>
      </c>
      <c r="E1273" s="120" t="b">
        <v>1</v>
      </c>
      <c r="F1273" s="120" t="b">
        <v>0</v>
      </c>
      <c r="G1273" s="120" t="b">
        <v>0</v>
      </c>
      <c r="H1273" s="120" t="b">
        <v>0</v>
      </c>
      <c r="I1273" s="120" t="b">
        <v>0</v>
      </c>
      <c r="J1273" s="120" t="b">
        <v>0</v>
      </c>
      <c r="K1273" s="120" t="b">
        <v>1</v>
      </c>
      <c r="L1273" s="120" t="b">
        <v>0</v>
      </c>
      <c r="M1273" s="120" t="b">
        <v>0</v>
      </c>
      <c r="N1273" s="120" t="s">
        <v>5355</v>
      </c>
      <c r="O1273" s="120" t="s">
        <v>5356</v>
      </c>
      <c r="P1273" s="120" t="s">
        <v>5357</v>
      </c>
    </row>
    <row r="1274" spans="1:28" x14ac:dyDescent="0.4">
      <c r="A1274" s="120" t="s">
        <v>5358</v>
      </c>
      <c r="B1274" s="120" t="s">
        <v>872</v>
      </c>
      <c r="C1274" s="120">
        <v>46478</v>
      </c>
      <c r="D1274" s="120" t="b">
        <v>0</v>
      </c>
      <c r="E1274" s="120" t="b">
        <v>1</v>
      </c>
      <c r="F1274" s="120" t="b">
        <v>0</v>
      </c>
      <c r="G1274" s="120" t="b">
        <v>0</v>
      </c>
      <c r="H1274" s="120" t="b">
        <v>1</v>
      </c>
      <c r="I1274" s="120" t="b">
        <v>0</v>
      </c>
      <c r="J1274" s="120" t="b">
        <v>0</v>
      </c>
      <c r="K1274" s="120" t="b">
        <v>0</v>
      </c>
      <c r="L1274" s="120" t="b">
        <v>0</v>
      </c>
      <c r="M1274" s="120" t="b">
        <v>1</v>
      </c>
      <c r="N1274" s="120" t="s">
        <v>842</v>
      </c>
      <c r="O1274" s="120" t="s">
        <v>4400</v>
      </c>
      <c r="P1274" s="120" t="s">
        <v>5359</v>
      </c>
      <c r="Q1274" s="120" t="s">
        <v>4496</v>
      </c>
      <c r="R1274" s="120" t="s">
        <v>4497</v>
      </c>
      <c r="S1274" s="120" t="s">
        <v>5360</v>
      </c>
      <c r="T1274" s="120" t="s">
        <v>5361</v>
      </c>
      <c r="U1274" s="120" t="s">
        <v>5362</v>
      </c>
      <c r="V1274" s="120" t="s">
        <v>5363</v>
      </c>
      <c r="W1274" s="120" t="s">
        <v>4500</v>
      </c>
      <c r="X1274" s="120" t="s">
        <v>4501</v>
      </c>
      <c r="Y1274" s="120" t="s">
        <v>5364</v>
      </c>
      <c r="Z1274" s="120" t="s">
        <v>5365</v>
      </c>
      <c r="AA1274" s="120" t="s">
        <v>5366</v>
      </c>
      <c r="AB1274" s="120" t="s">
        <v>5367</v>
      </c>
    </row>
    <row r="1275" spans="1:28" x14ac:dyDescent="0.4">
      <c r="A1275" s="120" t="s">
        <v>317</v>
      </c>
      <c r="B1275" s="120" t="s">
        <v>900</v>
      </c>
      <c r="C1275" s="120">
        <v>45876</v>
      </c>
      <c r="D1275" s="120" t="b">
        <v>0</v>
      </c>
      <c r="E1275" s="120" t="b">
        <v>0</v>
      </c>
      <c r="F1275" s="120" t="b">
        <v>0</v>
      </c>
      <c r="G1275" s="120" t="b">
        <v>0</v>
      </c>
      <c r="H1275" s="120" t="b">
        <v>0</v>
      </c>
      <c r="I1275" s="120" t="b">
        <v>0</v>
      </c>
      <c r="J1275" s="120" t="b">
        <v>0</v>
      </c>
      <c r="K1275" s="120" t="b">
        <v>1</v>
      </c>
      <c r="L1275" s="120" t="b">
        <v>0</v>
      </c>
      <c r="M1275" s="120" t="b">
        <v>0</v>
      </c>
      <c r="N1275" s="120" t="s">
        <v>5368</v>
      </c>
      <c r="O1275" s="120" t="s">
        <v>171</v>
      </c>
      <c r="P1275" s="120" t="s">
        <v>2795</v>
      </c>
      <c r="Q1275" s="120" t="s">
        <v>172</v>
      </c>
      <c r="R1275" s="120" t="s">
        <v>921</v>
      </c>
    </row>
    <row r="1276" spans="1:28" x14ac:dyDescent="0.4">
      <c r="A1276" s="120" t="s">
        <v>5369</v>
      </c>
      <c r="B1276" s="120" t="s">
        <v>852</v>
      </c>
      <c r="C1276" s="120">
        <v>45749</v>
      </c>
      <c r="D1276" s="120" t="b">
        <v>1</v>
      </c>
      <c r="E1276" s="120" t="b">
        <v>1</v>
      </c>
      <c r="F1276" s="120" t="b">
        <v>0</v>
      </c>
      <c r="G1276" s="120" t="b">
        <v>0</v>
      </c>
      <c r="H1276" s="120" t="b">
        <v>0</v>
      </c>
      <c r="I1276" s="120" t="b">
        <v>0</v>
      </c>
      <c r="J1276" s="120" t="b">
        <v>0</v>
      </c>
      <c r="K1276" s="120" t="b">
        <v>1</v>
      </c>
      <c r="L1276" s="120" t="b">
        <v>0</v>
      </c>
      <c r="M1276" s="120" t="b">
        <v>0</v>
      </c>
      <c r="N1276" s="120" t="s">
        <v>5370</v>
      </c>
      <c r="O1276" s="120" t="s">
        <v>5371</v>
      </c>
      <c r="P1276" s="120" t="s">
        <v>5372</v>
      </c>
      <c r="Q1276" s="120" t="s">
        <v>5373</v>
      </c>
      <c r="R1276" s="120" t="s">
        <v>5374</v>
      </c>
    </row>
    <row r="1277" spans="1:28" x14ac:dyDescent="0.4">
      <c r="A1277" s="120" t="s">
        <v>5375</v>
      </c>
      <c r="B1277" s="120" t="s">
        <v>928</v>
      </c>
      <c r="C1277" s="120">
        <v>45669</v>
      </c>
      <c r="D1277" s="120" t="b">
        <v>1</v>
      </c>
      <c r="E1277" s="120" t="b">
        <v>1</v>
      </c>
      <c r="F1277" s="120" t="b">
        <v>0</v>
      </c>
      <c r="G1277" s="120" t="b">
        <v>0</v>
      </c>
      <c r="H1277" s="120" t="b">
        <v>0</v>
      </c>
      <c r="I1277" s="120" t="b">
        <v>0</v>
      </c>
      <c r="J1277" s="120" t="b">
        <v>0</v>
      </c>
      <c r="K1277" s="120" t="b">
        <v>1</v>
      </c>
      <c r="L1277" s="120" t="b">
        <v>0</v>
      </c>
      <c r="M1277" s="120" t="b">
        <v>1</v>
      </c>
    </row>
    <row r="1278" spans="1:28" x14ac:dyDescent="0.4">
      <c r="A1278" s="120" t="s">
        <v>5376</v>
      </c>
      <c r="B1278" s="120" t="s">
        <v>900</v>
      </c>
      <c r="C1278" s="120">
        <v>45635</v>
      </c>
      <c r="D1278" s="120" t="b">
        <v>0</v>
      </c>
      <c r="E1278" s="120" t="b">
        <v>0</v>
      </c>
      <c r="F1278" s="120" t="b">
        <v>0</v>
      </c>
      <c r="G1278" s="120" t="b">
        <v>0</v>
      </c>
      <c r="H1278" s="120" t="b">
        <v>0</v>
      </c>
      <c r="I1278" s="120" t="b">
        <v>0</v>
      </c>
      <c r="J1278" s="120" t="b">
        <v>0</v>
      </c>
      <c r="K1278" s="120" t="b">
        <v>0</v>
      </c>
      <c r="L1278" s="120" t="b">
        <v>0</v>
      </c>
      <c r="M1278" s="120" t="b">
        <v>1</v>
      </c>
    </row>
    <row r="1279" spans="1:28" x14ac:dyDescent="0.4">
      <c r="A1279" s="120" t="s">
        <v>5377</v>
      </c>
      <c r="B1279" s="120" t="s">
        <v>928</v>
      </c>
      <c r="C1279" s="120">
        <v>45586</v>
      </c>
      <c r="D1279" s="120" t="b">
        <v>0</v>
      </c>
      <c r="E1279" s="120" t="b">
        <v>0</v>
      </c>
      <c r="F1279" s="120" t="b">
        <v>0</v>
      </c>
      <c r="G1279" s="120" t="b">
        <v>0</v>
      </c>
      <c r="H1279" s="120" t="b">
        <v>0</v>
      </c>
      <c r="I1279" s="120" t="b">
        <v>0</v>
      </c>
      <c r="J1279" s="120" t="b">
        <v>0</v>
      </c>
      <c r="K1279" s="120" t="b">
        <v>0</v>
      </c>
      <c r="L1279" s="120" t="b">
        <v>0</v>
      </c>
      <c r="M1279" s="120" t="b">
        <v>0</v>
      </c>
      <c r="N1279" s="120" t="s">
        <v>874</v>
      </c>
      <c r="O1279" s="120" t="s">
        <v>5378</v>
      </c>
      <c r="P1279" s="120" t="s">
        <v>5379</v>
      </c>
    </row>
    <row r="1280" spans="1:28" x14ac:dyDescent="0.4">
      <c r="A1280" s="120" t="s">
        <v>633</v>
      </c>
      <c r="B1280" s="120" t="s">
        <v>852</v>
      </c>
      <c r="C1280" s="120">
        <v>45602</v>
      </c>
      <c r="D1280" s="120" t="b">
        <v>0</v>
      </c>
      <c r="E1280" s="120" t="b">
        <v>0</v>
      </c>
      <c r="F1280" s="120" t="b">
        <v>0</v>
      </c>
      <c r="G1280" s="120" t="b">
        <v>0</v>
      </c>
      <c r="H1280" s="120" t="b">
        <v>0</v>
      </c>
      <c r="I1280" s="120" t="b">
        <v>0</v>
      </c>
      <c r="J1280" s="120" t="b">
        <v>0</v>
      </c>
      <c r="K1280" s="120" t="b">
        <v>0</v>
      </c>
      <c r="L1280" s="120" t="b">
        <v>0</v>
      </c>
      <c r="M1280" s="120" t="b">
        <v>0</v>
      </c>
      <c r="N1280" s="120" t="s">
        <v>842</v>
      </c>
      <c r="O1280" s="120" t="s">
        <v>634</v>
      </c>
      <c r="P1280" s="120" t="s">
        <v>5380</v>
      </c>
      <c r="Q1280" s="120" t="s">
        <v>756</v>
      </c>
      <c r="R1280" s="120" t="s">
        <v>4619</v>
      </c>
    </row>
    <row r="1281" spans="1:24" x14ac:dyDescent="0.4">
      <c r="A1281" s="120" t="s">
        <v>5381</v>
      </c>
      <c r="B1281" s="120" t="s">
        <v>900</v>
      </c>
      <c r="C1281" s="120">
        <v>45411</v>
      </c>
      <c r="D1281" s="120" t="b">
        <v>1</v>
      </c>
      <c r="E1281" s="120" t="b">
        <v>0</v>
      </c>
      <c r="F1281" s="120" t="b">
        <v>1</v>
      </c>
      <c r="G1281" s="120" t="b">
        <v>0</v>
      </c>
      <c r="H1281" s="120" t="b">
        <v>0</v>
      </c>
      <c r="I1281" s="120" t="b">
        <v>0</v>
      </c>
      <c r="J1281" s="120" t="b">
        <v>0</v>
      </c>
      <c r="K1281" s="120" t="b">
        <v>0</v>
      </c>
      <c r="L1281" s="120" t="b">
        <v>0</v>
      </c>
      <c r="M1281" s="120" t="b">
        <v>1</v>
      </c>
    </row>
    <row r="1282" spans="1:24" x14ac:dyDescent="0.4">
      <c r="A1282" s="120" t="s">
        <v>5382</v>
      </c>
      <c r="B1282" s="120" t="s">
        <v>1784</v>
      </c>
      <c r="C1282" s="120">
        <v>45386</v>
      </c>
      <c r="D1282" s="120" t="b">
        <v>1</v>
      </c>
      <c r="E1282" s="120" t="b">
        <v>1</v>
      </c>
      <c r="F1282" s="120" t="b">
        <v>0</v>
      </c>
      <c r="G1282" s="120" t="b">
        <v>0</v>
      </c>
      <c r="H1282" s="120" t="b">
        <v>0</v>
      </c>
      <c r="I1282" s="120" t="b">
        <v>0</v>
      </c>
      <c r="J1282" s="120" t="b">
        <v>0</v>
      </c>
      <c r="K1282" s="120" t="b">
        <v>0</v>
      </c>
      <c r="L1282" s="120" t="b">
        <v>0</v>
      </c>
      <c r="M1282" s="120" t="b">
        <v>1</v>
      </c>
    </row>
    <row r="1283" spans="1:24" x14ac:dyDescent="0.4">
      <c r="A1283" s="120" t="s">
        <v>5383</v>
      </c>
      <c r="B1283" s="120" t="s">
        <v>872</v>
      </c>
      <c r="C1283" s="120">
        <v>45179</v>
      </c>
      <c r="D1283" s="120" t="b">
        <v>0</v>
      </c>
      <c r="E1283" s="120" t="b">
        <v>0</v>
      </c>
      <c r="F1283" s="120" t="b">
        <v>0</v>
      </c>
      <c r="G1283" s="120" t="b">
        <v>0</v>
      </c>
      <c r="H1283" s="120" t="b">
        <v>0</v>
      </c>
      <c r="I1283" s="120" t="b">
        <v>0</v>
      </c>
      <c r="J1283" s="120" t="b">
        <v>0</v>
      </c>
      <c r="K1283" s="120" t="b">
        <v>0</v>
      </c>
      <c r="L1283" s="120" t="b">
        <v>0</v>
      </c>
      <c r="M1283" s="120" t="b">
        <v>0</v>
      </c>
    </row>
    <row r="1284" spans="1:24" x14ac:dyDescent="0.4">
      <c r="A1284" s="120" t="s">
        <v>3244</v>
      </c>
      <c r="B1284" s="120" t="s">
        <v>935</v>
      </c>
      <c r="C1284" s="120">
        <v>45075</v>
      </c>
      <c r="D1284" s="120" t="b">
        <v>0</v>
      </c>
      <c r="E1284" s="120" t="b">
        <v>0</v>
      </c>
      <c r="F1284" s="120" t="b">
        <v>0</v>
      </c>
      <c r="G1284" s="120" t="b">
        <v>0</v>
      </c>
      <c r="H1284" s="120" t="b">
        <v>0</v>
      </c>
      <c r="I1284" s="120" t="b">
        <v>0</v>
      </c>
      <c r="J1284" s="120" t="b">
        <v>1</v>
      </c>
      <c r="K1284" s="120" t="b">
        <v>0</v>
      </c>
      <c r="L1284" s="120" t="b">
        <v>0</v>
      </c>
      <c r="M1284" s="120" t="b">
        <v>1</v>
      </c>
      <c r="N1284" s="120" t="s">
        <v>5384</v>
      </c>
      <c r="O1284" s="120" t="s">
        <v>5385</v>
      </c>
      <c r="P1284" s="120" t="s">
        <v>5386</v>
      </c>
    </row>
    <row r="1285" spans="1:24" x14ac:dyDescent="0.4">
      <c r="A1285" s="120" t="s">
        <v>314</v>
      </c>
      <c r="B1285" s="120" t="s">
        <v>852</v>
      </c>
      <c r="C1285" s="120">
        <v>45028</v>
      </c>
      <c r="D1285" s="120" t="b">
        <v>0</v>
      </c>
      <c r="E1285" s="120" t="b">
        <v>0</v>
      </c>
      <c r="F1285" s="120" t="b">
        <v>0</v>
      </c>
      <c r="G1285" s="120" t="b">
        <v>0</v>
      </c>
      <c r="H1285" s="120" t="b">
        <v>0</v>
      </c>
      <c r="I1285" s="120" t="b">
        <v>0</v>
      </c>
      <c r="J1285" s="120" t="b">
        <v>0</v>
      </c>
      <c r="K1285" s="120" t="b">
        <v>0</v>
      </c>
      <c r="L1285" s="120" t="b">
        <v>0</v>
      </c>
      <c r="M1285" s="120" t="b">
        <v>0</v>
      </c>
    </row>
    <row r="1286" spans="1:24" x14ac:dyDescent="0.4">
      <c r="A1286" s="120" t="s">
        <v>5387</v>
      </c>
      <c r="B1286" s="120" t="s">
        <v>963</v>
      </c>
      <c r="C1286" s="120">
        <v>44939</v>
      </c>
      <c r="D1286" s="120" t="b">
        <v>0</v>
      </c>
      <c r="E1286" s="120" t="b">
        <v>1</v>
      </c>
      <c r="F1286" s="120" t="b">
        <v>1</v>
      </c>
      <c r="G1286" s="120" t="b">
        <v>0</v>
      </c>
      <c r="H1286" s="120" t="b">
        <v>0</v>
      </c>
      <c r="I1286" s="120" t="b">
        <v>0</v>
      </c>
      <c r="J1286" s="120" t="b">
        <v>1</v>
      </c>
      <c r="K1286" s="120" t="b">
        <v>0</v>
      </c>
      <c r="L1286" s="120" t="b">
        <v>0</v>
      </c>
      <c r="M1286" s="120" t="b">
        <v>0</v>
      </c>
    </row>
    <row r="1287" spans="1:24" x14ac:dyDescent="0.4">
      <c r="A1287" s="120" t="s">
        <v>428</v>
      </c>
      <c r="B1287" s="120" t="s">
        <v>935</v>
      </c>
      <c r="C1287" s="120">
        <v>44942</v>
      </c>
      <c r="D1287" s="120" t="b">
        <v>0</v>
      </c>
      <c r="E1287" s="120" t="b">
        <v>0</v>
      </c>
      <c r="F1287" s="120" t="b">
        <v>0</v>
      </c>
      <c r="G1287" s="120" t="b">
        <v>0</v>
      </c>
      <c r="H1287" s="120" t="b">
        <v>0</v>
      </c>
      <c r="I1287" s="120" t="b">
        <v>0</v>
      </c>
      <c r="J1287" s="120" t="b">
        <v>0</v>
      </c>
      <c r="K1287" s="120" t="b">
        <v>0</v>
      </c>
      <c r="L1287" s="120" t="b">
        <v>0</v>
      </c>
      <c r="M1287" s="120" t="b">
        <v>1</v>
      </c>
      <c r="N1287" s="120" t="s">
        <v>842</v>
      </c>
      <c r="O1287" s="120" t="s">
        <v>479</v>
      </c>
      <c r="P1287" s="120" t="s">
        <v>1374</v>
      </c>
      <c r="Q1287" s="120" t="s">
        <v>348</v>
      </c>
      <c r="R1287" s="120" t="s">
        <v>1373</v>
      </c>
      <c r="S1287" s="120" t="s">
        <v>736</v>
      </c>
      <c r="T1287" s="120" t="s">
        <v>5388</v>
      </c>
      <c r="U1287" s="120" t="s">
        <v>5389</v>
      </c>
      <c r="V1287" s="120" t="s">
        <v>5390</v>
      </c>
      <c r="W1287" s="120" t="s">
        <v>3666</v>
      </c>
      <c r="X1287" s="120" t="s">
        <v>5391</v>
      </c>
    </row>
    <row r="1288" spans="1:24" x14ac:dyDescent="0.4">
      <c r="A1288" s="120" t="s">
        <v>5090</v>
      </c>
      <c r="B1288" s="120" t="s">
        <v>900</v>
      </c>
      <c r="C1288" s="120">
        <v>44809</v>
      </c>
      <c r="D1288" s="120" t="b">
        <v>1</v>
      </c>
      <c r="E1288" s="120" t="b">
        <v>1</v>
      </c>
      <c r="F1288" s="120" t="b">
        <v>0</v>
      </c>
      <c r="G1288" s="120" t="b">
        <v>0</v>
      </c>
      <c r="H1288" s="120" t="b">
        <v>1</v>
      </c>
      <c r="I1288" s="120" t="b">
        <v>0</v>
      </c>
      <c r="J1288" s="120" t="b">
        <v>0</v>
      </c>
      <c r="K1288" s="120" t="b">
        <v>0</v>
      </c>
      <c r="L1288" s="120" t="b">
        <v>0</v>
      </c>
      <c r="M1288" s="120" t="b">
        <v>0</v>
      </c>
    </row>
    <row r="1289" spans="1:24" x14ac:dyDescent="0.4">
      <c r="A1289" s="120" t="s">
        <v>454</v>
      </c>
      <c r="B1289" s="120" t="s">
        <v>1278</v>
      </c>
      <c r="C1289" s="120">
        <v>44500</v>
      </c>
      <c r="D1289" s="120" t="b">
        <v>0</v>
      </c>
      <c r="E1289" s="120" t="b">
        <v>1</v>
      </c>
      <c r="F1289" s="120" t="b">
        <v>0</v>
      </c>
      <c r="G1289" s="120" t="b">
        <v>0</v>
      </c>
      <c r="H1289" s="120" t="b">
        <v>0</v>
      </c>
      <c r="I1289" s="120" t="b">
        <v>0</v>
      </c>
      <c r="J1289" s="120" t="b">
        <v>0</v>
      </c>
      <c r="K1289" s="120" t="b">
        <v>0</v>
      </c>
      <c r="L1289" s="120" t="b">
        <v>0</v>
      </c>
      <c r="M1289" s="120" t="b">
        <v>0</v>
      </c>
      <c r="N1289" s="120" t="s">
        <v>1280</v>
      </c>
      <c r="O1289" s="120" t="s">
        <v>5392</v>
      </c>
      <c r="P1289" s="120" t="s">
        <v>5393</v>
      </c>
      <c r="Q1289" s="120" t="s">
        <v>5394</v>
      </c>
      <c r="R1289" s="120" t="s">
        <v>5395</v>
      </c>
      <c r="S1289" s="120" t="s">
        <v>788</v>
      </c>
      <c r="T1289" s="120" t="s">
        <v>5396</v>
      </c>
    </row>
    <row r="1290" spans="1:24" x14ac:dyDescent="0.4">
      <c r="A1290" s="120" t="s">
        <v>5397</v>
      </c>
      <c r="B1290" s="120" t="s">
        <v>872</v>
      </c>
      <c r="C1290" s="120">
        <v>44669</v>
      </c>
      <c r="D1290" s="120" t="b">
        <v>0</v>
      </c>
      <c r="E1290" s="120" t="b">
        <v>0</v>
      </c>
      <c r="F1290" s="120" t="b">
        <v>0</v>
      </c>
      <c r="G1290" s="120" t="b">
        <v>0</v>
      </c>
      <c r="H1290" s="120" t="b">
        <v>0</v>
      </c>
      <c r="I1290" s="120" t="b">
        <v>0</v>
      </c>
      <c r="J1290" s="120" t="b">
        <v>0</v>
      </c>
      <c r="K1290" s="120" t="b">
        <v>0</v>
      </c>
      <c r="L1290" s="120" t="b">
        <v>0</v>
      </c>
      <c r="M1290" s="120" t="b">
        <v>0</v>
      </c>
      <c r="N1290" s="120" t="s">
        <v>842</v>
      </c>
      <c r="O1290" s="120" t="s">
        <v>5398</v>
      </c>
      <c r="P1290" s="120" t="s">
        <v>5399</v>
      </c>
    </row>
    <row r="1291" spans="1:24" x14ac:dyDescent="0.4">
      <c r="A1291" s="120" t="s">
        <v>5400</v>
      </c>
      <c r="B1291" s="120" t="s">
        <v>872</v>
      </c>
      <c r="C1291" s="120">
        <v>43983</v>
      </c>
      <c r="D1291" s="120" t="b">
        <v>1</v>
      </c>
      <c r="E1291" s="120" t="b">
        <v>1</v>
      </c>
      <c r="F1291" s="120" t="b">
        <v>0</v>
      </c>
      <c r="G1291" s="120" t="b">
        <v>1</v>
      </c>
      <c r="H1291" s="120" t="b">
        <v>0</v>
      </c>
      <c r="I1291" s="120" t="b">
        <v>0</v>
      </c>
      <c r="J1291" s="120" t="b">
        <v>0</v>
      </c>
      <c r="K1291" s="120" t="b">
        <v>0</v>
      </c>
      <c r="L1291" s="120" t="b">
        <v>0</v>
      </c>
      <c r="M1291" s="120" t="b">
        <v>0</v>
      </c>
      <c r="N1291" s="120" t="s">
        <v>842</v>
      </c>
      <c r="O1291" s="120" t="s">
        <v>5401</v>
      </c>
      <c r="P1291" s="120" t="s">
        <v>5402</v>
      </c>
    </row>
    <row r="1292" spans="1:24" x14ac:dyDescent="0.4">
      <c r="A1292" s="120" t="s">
        <v>5403</v>
      </c>
      <c r="B1292" s="120" t="s">
        <v>928</v>
      </c>
      <c r="C1292" s="120">
        <v>44109</v>
      </c>
      <c r="D1292" s="120" t="b">
        <v>0</v>
      </c>
      <c r="E1292" s="120" t="b">
        <v>0</v>
      </c>
      <c r="F1292" s="120" t="b">
        <v>1</v>
      </c>
      <c r="G1292" s="120" t="b">
        <v>0</v>
      </c>
      <c r="H1292" s="120" t="b">
        <v>0</v>
      </c>
      <c r="I1292" s="120" t="b">
        <v>0</v>
      </c>
      <c r="J1292" s="120" t="b">
        <v>0</v>
      </c>
      <c r="K1292" s="120" t="b">
        <v>0</v>
      </c>
      <c r="L1292" s="120" t="b">
        <v>0</v>
      </c>
      <c r="M1292" s="120" t="b">
        <v>0</v>
      </c>
    </row>
    <row r="1293" spans="1:24" x14ac:dyDescent="0.4">
      <c r="A1293" s="120" t="s">
        <v>5028</v>
      </c>
      <c r="B1293" s="120" t="s">
        <v>852</v>
      </c>
      <c r="C1293" s="120">
        <v>44152</v>
      </c>
      <c r="D1293" s="120" t="b">
        <v>1</v>
      </c>
      <c r="E1293" s="120" t="b">
        <v>0</v>
      </c>
      <c r="F1293" s="120" t="b">
        <v>0</v>
      </c>
      <c r="G1293" s="120" t="b">
        <v>0</v>
      </c>
      <c r="H1293" s="120" t="b">
        <v>0</v>
      </c>
      <c r="I1293" s="120" t="b">
        <v>0</v>
      </c>
      <c r="J1293" s="120" t="b">
        <v>1</v>
      </c>
      <c r="K1293" s="120" t="b">
        <v>0</v>
      </c>
      <c r="L1293" s="120" t="b">
        <v>0</v>
      </c>
      <c r="M1293" s="120" t="b">
        <v>0</v>
      </c>
    </row>
    <row r="1294" spans="1:24" x14ac:dyDescent="0.4">
      <c r="A1294" s="120" t="s">
        <v>5404</v>
      </c>
      <c r="B1294" s="120" t="s">
        <v>1334</v>
      </c>
      <c r="C1294" s="120">
        <v>43868</v>
      </c>
      <c r="D1294" s="120" t="b">
        <v>1</v>
      </c>
      <c r="E1294" s="120" t="b">
        <v>1</v>
      </c>
      <c r="F1294" s="120" t="b">
        <v>0</v>
      </c>
      <c r="G1294" s="120" t="b">
        <v>0</v>
      </c>
      <c r="H1294" s="120" t="b">
        <v>0</v>
      </c>
      <c r="I1294" s="120" t="b">
        <v>0</v>
      </c>
      <c r="J1294" s="120" t="b">
        <v>0</v>
      </c>
      <c r="K1294" s="120" t="b">
        <v>0</v>
      </c>
      <c r="L1294" s="120" t="b">
        <v>0</v>
      </c>
      <c r="M1294" s="120" t="b">
        <v>0</v>
      </c>
    </row>
    <row r="1295" spans="1:24" x14ac:dyDescent="0.4">
      <c r="A1295" s="120" t="s">
        <v>4038</v>
      </c>
      <c r="B1295" s="120" t="s">
        <v>935</v>
      </c>
      <c r="C1295" s="120">
        <v>43945</v>
      </c>
      <c r="D1295" s="120" t="b">
        <v>0</v>
      </c>
      <c r="E1295" s="120" t="b">
        <v>0</v>
      </c>
      <c r="F1295" s="120" t="b">
        <v>0</v>
      </c>
      <c r="G1295" s="120" t="b">
        <v>0</v>
      </c>
      <c r="H1295" s="120" t="b">
        <v>0</v>
      </c>
      <c r="I1295" s="120" t="b">
        <v>0</v>
      </c>
      <c r="J1295" s="120" t="b">
        <v>0</v>
      </c>
      <c r="K1295" s="120" t="b">
        <v>0</v>
      </c>
      <c r="L1295" s="120" t="b">
        <v>0</v>
      </c>
      <c r="M1295" s="120" t="b">
        <v>1</v>
      </c>
    </row>
    <row r="1296" spans="1:24" x14ac:dyDescent="0.4">
      <c r="A1296" s="120" t="s">
        <v>5405</v>
      </c>
      <c r="B1296" s="120" t="s">
        <v>963</v>
      </c>
      <c r="C1296" s="120">
        <v>43777</v>
      </c>
      <c r="D1296" s="120" t="b">
        <v>1</v>
      </c>
      <c r="E1296" s="120" t="b">
        <v>1</v>
      </c>
      <c r="F1296" s="120" t="b">
        <v>1</v>
      </c>
      <c r="G1296" s="120" t="b">
        <v>0</v>
      </c>
      <c r="H1296" s="120" t="b">
        <v>0</v>
      </c>
      <c r="I1296" s="120" t="b">
        <v>0</v>
      </c>
      <c r="J1296" s="120" t="b">
        <v>0</v>
      </c>
      <c r="K1296" s="120" t="b">
        <v>0</v>
      </c>
      <c r="L1296" s="120" t="b">
        <v>0</v>
      </c>
      <c r="M1296" s="120" t="b">
        <v>0</v>
      </c>
    </row>
    <row r="1297" spans="1:22" x14ac:dyDescent="0.4">
      <c r="A1297" s="120" t="s">
        <v>809</v>
      </c>
      <c r="B1297" s="120" t="s">
        <v>872</v>
      </c>
      <c r="C1297" s="120">
        <v>43758</v>
      </c>
      <c r="D1297" s="120" t="b">
        <v>0</v>
      </c>
      <c r="E1297" s="120" t="b">
        <v>1</v>
      </c>
      <c r="F1297" s="120" t="b">
        <v>0</v>
      </c>
      <c r="G1297" s="120" t="b">
        <v>0</v>
      </c>
      <c r="H1297" s="120" t="b">
        <v>0</v>
      </c>
      <c r="I1297" s="120" t="b">
        <v>0</v>
      </c>
      <c r="J1297" s="120" t="b">
        <v>0</v>
      </c>
      <c r="K1297" s="120" t="b">
        <v>0</v>
      </c>
      <c r="L1297" s="120" t="b">
        <v>0</v>
      </c>
      <c r="M1297" s="120" t="b">
        <v>0</v>
      </c>
      <c r="N1297" s="120" t="s">
        <v>5406</v>
      </c>
      <c r="O1297" s="120" t="s">
        <v>5407</v>
      </c>
      <c r="P1297" s="120" t="s">
        <v>5408</v>
      </c>
      <c r="Q1297" s="120" t="s">
        <v>5409</v>
      </c>
      <c r="R1297" s="120" t="s">
        <v>5410</v>
      </c>
      <c r="S1297" s="120" t="s">
        <v>5411</v>
      </c>
      <c r="T1297" s="120" t="s">
        <v>5412</v>
      </c>
      <c r="U1297" s="120" t="s">
        <v>561</v>
      </c>
      <c r="V1297" s="120" t="s">
        <v>3577</v>
      </c>
    </row>
    <row r="1298" spans="1:22" x14ac:dyDescent="0.4">
      <c r="A1298" s="120" t="s">
        <v>5413</v>
      </c>
      <c r="B1298" s="120" t="s">
        <v>928</v>
      </c>
      <c r="C1298" s="120">
        <v>43810</v>
      </c>
      <c r="D1298" s="120" t="b">
        <v>1</v>
      </c>
      <c r="E1298" s="120" t="b">
        <v>1</v>
      </c>
      <c r="F1298" s="120" t="b">
        <v>1</v>
      </c>
      <c r="G1298" s="120" t="b">
        <v>0</v>
      </c>
      <c r="H1298" s="120" t="b">
        <v>0</v>
      </c>
      <c r="I1298" s="120" t="b">
        <v>0</v>
      </c>
      <c r="J1298" s="120" t="b">
        <v>0</v>
      </c>
      <c r="K1298" s="120" t="b">
        <v>0</v>
      </c>
      <c r="L1298" s="120" t="b">
        <v>0</v>
      </c>
      <c r="M1298" s="120" t="b">
        <v>1</v>
      </c>
    </row>
    <row r="1299" spans="1:22" x14ac:dyDescent="0.4">
      <c r="A1299" s="120" t="s">
        <v>5414</v>
      </c>
      <c r="B1299" s="120" t="s">
        <v>928</v>
      </c>
      <c r="C1299" s="120">
        <v>43875</v>
      </c>
      <c r="D1299" s="120" t="b">
        <v>1</v>
      </c>
      <c r="E1299" s="120" t="b">
        <v>1</v>
      </c>
      <c r="F1299" s="120" t="b">
        <v>0</v>
      </c>
      <c r="G1299" s="120" t="b">
        <v>0</v>
      </c>
      <c r="H1299" s="120" t="b">
        <v>0</v>
      </c>
      <c r="I1299" s="120" t="b">
        <v>0</v>
      </c>
      <c r="J1299" s="120" t="b">
        <v>0</v>
      </c>
      <c r="K1299" s="120" t="b">
        <v>1</v>
      </c>
      <c r="L1299" s="120" t="b">
        <v>0</v>
      </c>
      <c r="M1299" s="120" t="b">
        <v>0</v>
      </c>
      <c r="N1299" s="120" t="s">
        <v>5415</v>
      </c>
      <c r="O1299" s="120" t="s">
        <v>5416</v>
      </c>
      <c r="P1299" s="120" t="s">
        <v>5417</v>
      </c>
      <c r="Q1299" s="120" t="s">
        <v>5418</v>
      </c>
      <c r="R1299" s="120" t="s">
        <v>5419</v>
      </c>
      <c r="S1299" s="120" t="s">
        <v>2525</v>
      </c>
      <c r="T1299" s="120" t="s">
        <v>3026</v>
      </c>
    </row>
    <row r="1300" spans="1:22" x14ac:dyDescent="0.4">
      <c r="A1300" s="120" t="s">
        <v>5420</v>
      </c>
      <c r="B1300" s="120" t="s">
        <v>852</v>
      </c>
      <c r="C1300" s="120">
        <v>43593</v>
      </c>
      <c r="D1300" s="120" t="b">
        <v>1</v>
      </c>
      <c r="E1300" s="120" t="b">
        <v>1</v>
      </c>
      <c r="F1300" s="120" t="b">
        <v>0</v>
      </c>
      <c r="G1300" s="120" t="b">
        <v>0</v>
      </c>
      <c r="H1300" s="120" t="b">
        <v>0</v>
      </c>
      <c r="I1300" s="120" t="b">
        <v>0</v>
      </c>
      <c r="J1300" s="120" t="b">
        <v>0</v>
      </c>
      <c r="K1300" s="120" t="b">
        <v>0</v>
      </c>
      <c r="L1300" s="120" t="b">
        <v>0</v>
      </c>
      <c r="M1300" s="120" t="b">
        <v>0</v>
      </c>
    </row>
    <row r="1301" spans="1:22" x14ac:dyDescent="0.4">
      <c r="A1301" s="120" t="s">
        <v>5421</v>
      </c>
      <c r="B1301" s="120" t="s">
        <v>928</v>
      </c>
      <c r="C1301" s="120">
        <v>43518</v>
      </c>
      <c r="D1301" s="120" t="b">
        <v>0</v>
      </c>
      <c r="E1301" s="120" t="b">
        <v>1</v>
      </c>
      <c r="F1301" s="120" t="b">
        <v>1</v>
      </c>
      <c r="G1301" s="120" t="b">
        <v>0</v>
      </c>
      <c r="H1301" s="120" t="b">
        <v>0</v>
      </c>
      <c r="I1301" s="120" t="b">
        <v>0</v>
      </c>
      <c r="J1301" s="120" t="b">
        <v>0</v>
      </c>
      <c r="K1301" s="120" t="b">
        <v>0</v>
      </c>
      <c r="L1301" s="120" t="b">
        <v>0</v>
      </c>
      <c r="M1301" s="120" t="b">
        <v>1</v>
      </c>
      <c r="N1301" s="120" t="s">
        <v>842</v>
      </c>
      <c r="O1301" s="120" t="s">
        <v>5422</v>
      </c>
      <c r="P1301" s="120" t="s">
        <v>5423</v>
      </c>
      <c r="Q1301" s="120" t="s">
        <v>5424</v>
      </c>
      <c r="R1301" s="120" t="s">
        <v>5425</v>
      </c>
    </row>
    <row r="1302" spans="1:22" x14ac:dyDescent="0.4">
      <c r="A1302" s="120" t="s">
        <v>5426</v>
      </c>
      <c r="B1302" s="120" t="s">
        <v>872</v>
      </c>
      <c r="C1302" s="120">
        <v>43550</v>
      </c>
      <c r="D1302" s="120" t="b">
        <v>1</v>
      </c>
      <c r="E1302" s="120" t="b">
        <v>0</v>
      </c>
      <c r="F1302" s="120" t="b">
        <v>0</v>
      </c>
      <c r="G1302" s="120" t="b">
        <v>0</v>
      </c>
      <c r="H1302" s="120" t="b">
        <v>0</v>
      </c>
      <c r="I1302" s="120" t="b">
        <v>0</v>
      </c>
      <c r="J1302" s="120" t="b">
        <v>0</v>
      </c>
      <c r="K1302" s="120" t="b">
        <v>0</v>
      </c>
      <c r="L1302" s="120" t="b">
        <v>0</v>
      </c>
      <c r="M1302" s="120" t="b">
        <v>0</v>
      </c>
    </row>
    <row r="1303" spans="1:22" x14ac:dyDescent="0.4">
      <c r="A1303" s="120" t="s">
        <v>5427</v>
      </c>
      <c r="B1303" s="120" t="s">
        <v>935</v>
      </c>
      <c r="C1303" s="120">
        <v>43284</v>
      </c>
      <c r="D1303" s="120" t="b">
        <v>0</v>
      </c>
      <c r="E1303" s="120" t="b">
        <v>1</v>
      </c>
      <c r="F1303" s="120" t="b">
        <v>0</v>
      </c>
      <c r="G1303" s="120" t="b">
        <v>1</v>
      </c>
      <c r="H1303" s="120" t="b">
        <v>0</v>
      </c>
      <c r="I1303" s="120" t="b">
        <v>0</v>
      </c>
      <c r="J1303" s="120" t="b">
        <v>0</v>
      </c>
      <c r="K1303" s="120" t="b">
        <v>0</v>
      </c>
      <c r="L1303" s="120" t="b">
        <v>0</v>
      </c>
      <c r="M1303" s="120" t="b">
        <v>1</v>
      </c>
    </row>
    <row r="1304" spans="1:22" x14ac:dyDescent="0.4">
      <c r="A1304" s="120" t="s">
        <v>5428</v>
      </c>
      <c r="B1304" s="120" t="s">
        <v>852</v>
      </c>
      <c r="C1304" s="120">
        <v>43205</v>
      </c>
      <c r="D1304" s="120" t="b">
        <v>1</v>
      </c>
      <c r="E1304" s="120" t="b">
        <v>1</v>
      </c>
      <c r="F1304" s="120" t="b">
        <v>0</v>
      </c>
      <c r="G1304" s="120" t="b">
        <v>0</v>
      </c>
      <c r="H1304" s="120" t="b">
        <v>1</v>
      </c>
      <c r="I1304" s="120" t="b">
        <v>0</v>
      </c>
      <c r="J1304" s="120" t="b">
        <v>0</v>
      </c>
      <c r="K1304" s="120" t="b">
        <v>0</v>
      </c>
      <c r="L1304" s="120" t="b">
        <v>0</v>
      </c>
      <c r="M1304" s="120" t="b">
        <v>0</v>
      </c>
      <c r="N1304" s="120" t="s">
        <v>5429</v>
      </c>
      <c r="O1304" s="120" t="s">
        <v>5430</v>
      </c>
      <c r="P1304" s="120" t="s">
        <v>5431</v>
      </c>
    </row>
    <row r="1305" spans="1:22" x14ac:dyDescent="0.4">
      <c r="A1305" s="120" t="s">
        <v>5432</v>
      </c>
      <c r="B1305" s="120" t="s">
        <v>872</v>
      </c>
      <c r="C1305" s="120">
        <v>43263</v>
      </c>
      <c r="D1305" s="120" t="b">
        <v>0</v>
      </c>
      <c r="E1305" s="120" t="b">
        <v>0</v>
      </c>
      <c r="F1305" s="120" t="b">
        <v>1</v>
      </c>
      <c r="G1305" s="120" t="b">
        <v>0</v>
      </c>
      <c r="H1305" s="120" t="b">
        <v>0</v>
      </c>
      <c r="I1305" s="120" t="b">
        <v>0</v>
      </c>
      <c r="J1305" s="120" t="b">
        <v>0</v>
      </c>
      <c r="K1305" s="120" t="b">
        <v>0</v>
      </c>
      <c r="L1305" s="120" t="b">
        <v>0</v>
      </c>
      <c r="M1305" s="120" t="b">
        <v>0</v>
      </c>
    </row>
    <row r="1306" spans="1:22" x14ac:dyDescent="0.4">
      <c r="A1306" s="120" t="s">
        <v>5433</v>
      </c>
      <c r="B1306" s="120" t="s">
        <v>928</v>
      </c>
      <c r="C1306" s="120">
        <v>43162</v>
      </c>
      <c r="D1306" s="120" t="b">
        <v>1</v>
      </c>
      <c r="E1306" s="120" t="b">
        <v>0</v>
      </c>
      <c r="F1306" s="120" t="b">
        <v>0</v>
      </c>
      <c r="G1306" s="120" t="b">
        <v>0</v>
      </c>
      <c r="H1306" s="120" t="b">
        <v>1</v>
      </c>
      <c r="I1306" s="120" t="b">
        <v>0</v>
      </c>
      <c r="J1306" s="120" t="b">
        <v>0</v>
      </c>
      <c r="K1306" s="120" t="b">
        <v>0</v>
      </c>
      <c r="L1306" s="120" t="b">
        <v>0</v>
      </c>
      <c r="M1306" s="120" t="b">
        <v>0</v>
      </c>
    </row>
    <row r="1307" spans="1:22" x14ac:dyDescent="0.4">
      <c r="A1307" s="120" t="s">
        <v>5434</v>
      </c>
      <c r="B1307" s="120" t="s">
        <v>852</v>
      </c>
      <c r="C1307" s="120">
        <v>43049</v>
      </c>
      <c r="D1307" s="120" t="b">
        <v>0</v>
      </c>
      <c r="E1307" s="120" t="b">
        <v>0</v>
      </c>
      <c r="F1307" s="120" t="b">
        <v>0</v>
      </c>
      <c r="G1307" s="120" t="b">
        <v>0</v>
      </c>
      <c r="H1307" s="120" t="b">
        <v>0</v>
      </c>
      <c r="I1307" s="120" t="b">
        <v>0</v>
      </c>
      <c r="J1307" s="120" t="b">
        <v>0</v>
      </c>
      <c r="K1307" s="120" t="b">
        <v>1</v>
      </c>
      <c r="L1307" s="120" t="b">
        <v>0</v>
      </c>
      <c r="M1307" s="120" t="b">
        <v>0</v>
      </c>
      <c r="N1307" s="120" t="s">
        <v>842</v>
      </c>
      <c r="O1307" s="120" t="s">
        <v>5435</v>
      </c>
      <c r="P1307" s="120" t="s">
        <v>5436</v>
      </c>
      <c r="Q1307" s="120" t="s">
        <v>5437</v>
      </c>
      <c r="R1307" s="120" t="s">
        <v>5438</v>
      </c>
      <c r="S1307" s="120" t="s">
        <v>5439</v>
      </c>
      <c r="T1307" s="120" t="s">
        <v>5440</v>
      </c>
    </row>
    <row r="1308" spans="1:22" x14ac:dyDescent="0.4">
      <c r="A1308" s="120" t="s">
        <v>5441</v>
      </c>
      <c r="B1308" s="120" t="s">
        <v>924</v>
      </c>
      <c r="C1308" s="120">
        <v>43025</v>
      </c>
      <c r="D1308" s="120" t="b">
        <v>0</v>
      </c>
      <c r="E1308" s="120" t="b">
        <v>1</v>
      </c>
      <c r="F1308" s="120" t="b">
        <v>0</v>
      </c>
      <c r="G1308" s="120" t="b">
        <v>0</v>
      </c>
      <c r="H1308" s="120" t="b">
        <v>0</v>
      </c>
      <c r="I1308" s="120" t="b">
        <v>0</v>
      </c>
      <c r="J1308" s="120" t="b">
        <v>0</v>
      </c>
      <c r="K1308" s="120" t="b">
        <v>0</v>
      </c>
      <c r="L1308" s="120" t="b">
        <v>0</v>
      </c>
      <c r="M1308" s="120" t="b">
        <v>1</v>
      </c>
    </row>
    <row r="1309" spans="1:22" x14ac:dyDescent="0.4">
      <c r="A1309" s="120" t="s">
        <v>5442</v>
      </c>
      <c r="B1309" s="120" t="s">
        <v>928</v>
      </c>
      <c r="C1309" s="120">
        <v>43022</v>
      </c>
      <c r="D1309" s="120" t="b">
        <v>0</v>
      </c>
      <c r="E1309" s="120" t="b">
        <v>0</v>
      </c>
      <c r="F1309" s="120" t="b">
        <v>1</v>
      </c>
      <c r="G1309" s="120" t="b">
        <v>0</v>
      </c>
      <c r="H1309" s="120" t="b">
        <v>0</v>
      </c>
      <c r="I1309" s="120" t="b">
        <v>0</v>
      </c>
      <c r="J1309" s="120" t="b">
        <v>0</v>
      </c>
      <c r="K1309" s="120" t="b">
        <v>0</v>
      </c>
      <c r="L1309" s="120" t="b">
        <v>0</v>
      </c>
      <c r="M1309" s="120" t="b">
        <v>0</v>
      </c>
    </row>
    <row r="1310" spans="1:22" x14ac:dyDescent="0.4">
      <c r="A1310" s="120" t="s">
        <v>495</v>
      </c>
      <c r="B1310" s="120" t="s">
        <v>872</v>
      </c>
      <c r="C1310" s="120">
        <v>42986</v>
      </c>
      <c r="D1310" s="120" t="b">
        <v>1</v>
      </c>
      <c r="E1310" s="120" t="b">
        <v>1</v>
      </c>
      <c r="F1310" s="120" t="b">
        <v>0</v>
      </c>
      <c r="G1310" s="120" t="b">
        <v>0</v>
      </c>
      <c r="H1310" s="120" t="b">
        <v>0</v>
      </c>
      <c r="I1310" s="120" t="b">
        <v>0</v>
      </c>
      <c r="J1310" s="120" t="b">
        <v>0</v>
      </c>
      <c r="K1310" s="120" t="b">
        <v>0</v>
      </c>
      <c r="L1310" s="120" t="b">
        <v>0</v>
      </c>
      <c r="M1310" s="120" t="b">
        <v>1</v>
      </c>
      <c r="N1310" s="120" t="s">
        <v>5443</v>
      </c>
      <c r="O1310" s="120" t="s">
        <v>5444</v>
      </c>
      <c r="P1310" s="120" t="s">
        <v>5445</v>
      </c>
    </row>
    <row r="1311" spans="1:22" x14ac:dyDescent="0.4">
      <c r="A1311" s="120" t="s">
        <v>635</v>
      </c>
      <c r="B1311" s="120" t="s">
        <v>900</v>
      </c>
      <c r="C1311" s="120">
        <v>42934</v>
      </c>
      <c r="D1311" s="120" t="b">
        <v>1</v>
      </c>
      <c r="E1311" s="120" t="b">
        <v>1</v>
      </c>
      <c r="F1311" s="120" t="b">
        <v>0</v>
      </c>
      <c r="G1311" s="120" t="b">
        <v>0</v>
      </c>
      <c r="H1311" s="120" t="b">
        <v>1</v>
      </c>
      <c r="I1311" s="120" t="b">
        <v>0</v>
      </c>
      <c r="J1311" s="120" t="b">
        <v>0</v>
      </c>
      <c r="K1311" s="120" t="b">
        <v>0</v>
      </c>
      <c r="L1311" s="120" t="b">
        <v>0</v>
      </c>
      <c r="M1311" s="120" t="b">
        <v>0</v>
      </c>
      <c r="N1311" s="120" t="s">
        <v>4369</v>
      </c>
      <c r="O1311" s="120" t="s">
        <v>636</v>
      </c>
      <c r="P1311" s="120" t="s">
        <v>5446</v>
      </c>
      <c r="Q1311" s="120" t="s">
        <v>5447</v>
      </c>
      <c r="R1311" s="120" t="s">
        <v>5448</v>
      </c>
    </row>
    <row r="1312" spans="1:22" x14ac:dyDescent="0.4">
      <c r="A1312" s="120" t="s">
        <v>5449</v>
      </c>
      <c r="B1312" s="120" t="s">
        <v>900</v>
      </c>
      <c r="C1312" s="120">
        <v>42927</v>
      </c>
      <c r="D1312" s="120" t="b">
        <v>1</v>
      </c>
      <c r="E1312" s="120" t="b">
        <v>0</v>
      </c>
      <c r="F1312" s="120" t="b">
        <v>0</v>
      </c>
      <c r="G1312" s="120" t="b">
        <v>1</v>
      </c>
      <c r="H1312" s="120" t="b">
        <v>0</v>
      </c>
      <c r="I1312" s="120" t="b">
        <v>0</v>
      </c>
      <c r="J1312" s="120" t="b">
        <v>0</v>
      </c>
      <c r="K1312" s="120" t="b">
        <v>0</v>
      </c>
      <c r="L1312" s="120" t="b">
        <v>0</v>
      </c>
      <c r="M1312" s="120" t="b">
        <v>1</v>
      </c>
    </row>
    <row r="1313" spans="1:26" x14ac:dyDescent="0.4">
      <c r="A1313" s="120" t="s">
        <v>573</v>
      </c>
      <c r="B1313" s="120" t="s">
        <v>852</v>
      </c>
      <c r="C1313" s="120">
        <v>42959</v>
      </c>
      <c r="D1313" s="120" t="b">
        <v>0</v>
      </c>
      <c r="E1313" s="120" t="b">
        <v>0</v>
      </c>
      <c r="F1313" s="120" t="b">
        <v>0</v>
      </c>
      <c r="G1313" s="120" t="b">
        <v>0</v>
      </c>
      <c r="H1313" s="120" t="b">
        <v>0</v>
      </c>
      <c r="I1313" s="120" t="b">
        <v>0</v>
      </c>
      <c r="J1313" s="120" t="b">
        <v>0</v>
      </c>
      <c r="K1313" s="120" t="b">
        <v>0</v>
      </c>
      <c r="L1313" s="120" t="b">
        <v>0</v>
      </c>
      <c r="M1313" s="120" t="b">
        <v>1</v>
      </c>
      <c r="N1313" s="120" t="s">
        <v>842</v>
      </c>
      <c r="O1313" s="120" t="s">
        <v>572</v>
      </c>
      <c r="P1313" s="120" t="s">
        <v>4082</v>
      </c>
      <c r="Q1313" s="120" t="s">
        <v>746</v>
      </c>
      <c r="R1313" s="120" t="s">
        <v>5450</v>
      </c>
    </row>
    <row r="1314" spans="1:26" x14ac:dyDescent="0.4">
      <c r="A1314" s="120" t="s">
        <v>5451</v>
      </c>
      <c r="B1314" s="120" t="s">
        <v>963</v>
      </c>
      <c r="C1314" s="120">
        <v>42961</v>
      </c>
      <c r="D1314" s="120" t="b">
        <v>1</v>
      </c>
      <c r="E1314" s="120" t="b">
        <v>0</v>
      </c>
      <c r="F1314" s="120" t="b">
        <v>0</v>
      </c>
      <c r="G1314" s="120" t="b">
        <v>0</v>
      </c>
      <c r="H1314" s="120" t="b">
        <v>0</v>
      </c>
      <c r="I1314" s="120" t="b">
        <v>0</v>
      </c>
      <c r="J1314" s="120" t="b">
        <v>0</v>
      </c>
      <c r="K1314" s="120" t="b">
        <v>0</v>
      </c>
      <c r="L1314" s="120" t="b">
        <v>0</v>
      </c>
      <c r="M1314" s="120" t="b">
        <v>0</v>
      </c>
    </row>
    <row r="1315" spans="1:26" x14ac:dyDescent="0.4">
      <c r="A1315" s="120" t="s">
        <v>561</v>
      </c>
      <c r="B1315" s="120" t="s">
        <v>1334</v>
      </c>
      <c r="C1315" s="120">
        <v>42616</v>
      </c>
      <c r="D1315" s="120" t="b">
        <v>0</v>
      </c>
      <c r="E1315" s="120" t="b">
        <v>0</v>
      </c>
      <c r="F1315" s="120" t="b">
        <v>1</v>
      </c>
      <c r="G1315" s="120" t="b">
        <v>0</v>
      </c>
      <c r="H1315" s="120" t="b">
        <v>0</v>
      </c>
      <c r="I1315" s="120" t="b">
        <v>0</v>
      </c>
      <c r="J1315" s="120" t="b">
        <v>0</v>
      </c>
      <c r="K1315" s="120" t="b">
        <v>0</v>
      </c>
      <c r="L1315" s="120" t="b">
        <v>0</v>
      </c>
      <c r="M1315" s="120" t="b">
        <v>1</v>
      </c>
      <c r="N1315" s="120" t="s">
        <v>5452</v>
      </c>
      <c r="O1315" s="120" t="s">
        <v>290</v>
      </c>
      <c r="P1315" s="120" t="s">
        <v>1966</v>
      </c>
      <c r="Q1315" s="120" t="s">
        <v>3813</v>
      </c>
      <c r="R1315" s="120" t="s">
        <v>3814</v>
      </c>
      <c r="S1315" s="120" t="s">
        <v>5453</v>
      </c>
      <c r="T1315" s="120" t="s">
        <v>5454</v>
      </c>
    </row>
    <row r="1316" spans="1:26" x14ac:dyDescent="0.4">
      <c r="A1316" s="120" t="s">
        <v>5455</v>
      </c>
      <c r="B1316" s="120" t="s">
        <v>900</v>
      </c>
      <c r="C1316" s="120">
        <v>42322</v>
      </c>
      <c r="D1316" s="120" t="b">
        <v>0</v>
      </c>
      <c r="E1316" s="120" t="b">
        <v>0</v>
      </c>
      <c r="F1316" s="120" t="b">
        <v>0</v>
      </c>
      <c r="G1316" s="120" t="b">
        <v>0</v>
      </c>
      <c r="H1316" s="120" t="b">
        <v>0</v>
      </c>
      <c r="I1316" s="120" t="b">
        <v>0</v>
      </c>
      <c r="J1316" s="120" t="b">
        <v>0</v>
      </c>
      <c r="K1316" s="120" t="b">
        <v>0</v>
      </c>
      <c r="L1316" s="120" t="b">
        <v>0</v>
      </c>
      <c r="M1316" s="120" t="b">
        <v>0</v>
      </c>
    </row>
    <row r="1317" spans="1:26" x14ac:dyDescent="0.4">
      <c r="A1317" s="120" t="s">
        <v>637</v>
      </c>
      <c r="B1317" s="120" t="s">
        <v>935</v>
      </c>
      <c r="C1317" s="120">
        <v>42248</v>
      </c>
      <c r="D1317" s="120" t="b">
        <v>0</v>
      </c>
      <c r="E1317" s="120" t="b">
        <v>0</v>
      </c>
      <c r="F1317" s="120" t="b">
        <v>0</v>
      </c>
      <c r="G1317" s="120" t="b">
        <v>0</v>
      </c>
      <c r="H1317" s="120" t="b">
        <v>0</v>
      </c>
      <c r="I1317" s="120" t="b">
        <v>0</v>
      </c>
      <c r="J1317" s="120" t="b">
        <v>0</v>
      </c>
      <c r="K1317" s="120" t="b">
        <v>0</v>
      </c>
      <c r="L1317" s="120" t="b">
        <v>0</v>
      </c>
      <c r="M1317" s="120" t="b">
        <v>1</v>
      </c>
      <c r="N1317" s="120" t="s">
        <v>842</v>
      </c>
      <c r="O1317" s="120" t="s">
        <v>638</v>
      </c>
      <c r="P1317" s="120" t="s">
        <v>4824</v>
      </c>
      <c r="Q1317" s="120" t="s">
        <v>1369</v>
      </c>
      <c r="R1317" s="120" t="s">
        <v>1370</v>
      </c>
      <c r="S1317" s="120" t="s">
        <v>715</v>
      </c>
      <c r="T1317" s="120" t="s">
        <v>3731</v>
      </c>
      <c r="U1317" s="120" t="s">
        <v>2823</v>
      </c>
      <c r="V1317" s="120" t="s">
        <v>4037</v>
      </c>
      <c r="W1317" s="120" t="s">
        <v>570</v>
      </c>
      <c r="X1317" s="120" t="s">
        <v>3234</v>
      </c>
      <c r="Y1317" s="120" t="s">
        <v>747</v>
      </c>
      <c r="Z1317" s="120" t="s">
        <v>3243</v>
      </c>
    </row>
    <row r="1318" spans="1:26" x14ac:dyDescent="0.4">
      <c r="A1318" s="120" t="s">
        <v>592</v>
      </c>
      <c r="B1318" s="120" t="s">
        <v>935</v>
      </c>
      <c r="C1318" s="120">
        <v>42149</v>
      </c>
      <c r="D1318" s="120" t="b">
        <v>0</v>
      </c>
      <c r="E1318" s="120" t="b">
        <v>0</v>
      </c>
      <c r="F1318" s="120" t="b">
        <v>0</v>
      </c>
      <c r="G1318" s="120" t="b">
        <v>0</v>
      </c>
      <c r="H1318" s="120" t="b">
        <v>0</v>
      </c>
      <c r="I1318" s="120" t="b">
        <v>0</v>
      </c>
      <c r="J1318" s="120" t="b">
        <v>1</v>
      </c>
      <c r="K1318" s="120" t="b">
        <v>0</v>
      </c>
      <c r="L1318" s="120" t="b">
        <v>0</v>
      </c>
      <c r="M1318" s="120" t="b">
        <v>0</v>
      </c>
      <c r="N1318" s="120" t="s">
        <v>1179</v>
      </c>
      <c r="O1318" s="120" t="s">
        <v>4110</v>
      </c>
      <c r="P1318" s="120" t="s">
        <v>4111</v>
      </c>
      <c r="Q1318" s="120" t="s">
        <v>591</v>
      </c>
      <c r="R1318" s="120" t="s">
        <v>5456</v>
      </c>
      <c r="S1318" s="120" t="s">
        <v>648</v>
      </c>
      <c r="T1318" s="120" t="s">
        <v>4009</v>
      </c>
      <c r="U1318" s="120" t="s">
        <v>690</v>
      </c>
      <c r="V1318" s="120" t="s">
        <v>4013</v>
      </c>
      <c r="W1318" s="120" t="s">
        <v>451</v>
      </c>
      <c r="X1318" s="120" t="s">
        <v>1710</v>
      </c>
    </row>
    <row r="1319" spans="1:26" x14ac:dyDescent="0.4">
      <c r="A1319" s="120" t="s">
        <v>5457</v>
      </c>
      <c r="B1319" s="120" t="s">
        <v>963</v>
      </c>
      <c r="C1319" s="120">
        <v>42149</v>
      </c>
      <c r="D1319" s="120" t="b">
        <v>0</v>
      </c>
      <c r="E1319" s="120" t="b">
        <v>0</v>
      </c>
      <c r="F1319" s="120" t="b">
        <v>0</v>
      </c>
      <c r="G1319" s="120" t="b">
        <v>0</v>
      </c>
      <c r="H1319" s="120" t="b">
        <v>0</v>
      </c>
      <c r="I1319" s="120" t="b">
        <v>0</v>
      </c>
      <c r="J1319" s="120" t="b">
        <v>0</v>
      </c>
      <c r="K1319" s="120" t="b">
        <v>0</v>
      </c>
      <c r="L1319" s="120" t="b">
        <v>0</v>
      </c>
      <c r="M1319" s="120" t="b">
        <v>0</v>
      </c>
    </row>
    <row r="1320" spans="1:26" x14ac:dyDescent="0.4">
      <c r="A1320" s="120" t="s">
        <v>5458</v>
      </c>
      <c r="B1320" s="120" t="s">
        <v>1278</v>
      </c>
      <c r="C1320" s="120">
        <v>42045</v>
      </c>
      <c r="D1320" s="120" t="b">
        <v>0</v>
      </c>
      <c r="E1320" s="120" t="b">
        <v>0</v>
      </c>
      <c r="F1320" s="120" t="b">
        <v>0</v>
      </c>
      <c r="G1320" s="120" t="b">
        <v>0</v>
      </c>
      <c r="H1320" s="120" t="b">
        <v>0</v>
      </c>
      <c r="I1320" s="120" t="b">
        <v>0</v>
      </c>
      <c r="J1320" s="120" t="b">
        <v>0</v>
      </c>
      <c r="K1320" s="120" t="b">
        <v>0</v>
      </c>
      <c r="L1320" s="120" t="b">
        <v>0</v>
      </c>
      <c r="M1320" s="120" t="b">
        <v>0</v>
      </c>
    </row>
    <row r="1321" spans="1:26" x14ac:dyDescent="0.4">
      <c r="A1321" s="120" t="s">
        <v>5459</v>
      </c>
      <c r="B1321" s="120" t="s">
        <v>928</v>
      </c>
      <c r="C1321" s="120">
        <v>42158</v>
      </c>
      <c r="D1321" s="120" t="b">
        <v>1</v>
      </c>
      <c r="E1321" s="120" t="b">
        <v>1</v>
      </c>
      <c r="F1321" s="120" t="b">
        <v>0</v>
      </c>
      <c r="G1321" s="120" t="b">
        <v>0</v>
      </c>
      <c r="H1321" s="120" t="b">
        <v>0</v>
      </c>
      <c r="I1321" s="120" t="b">
        <v>0</v>
      </c>
      <c r="J1321" s="120" t="b">
        <v>0</v>
      </c>
      <c r="K1321" s="120" t="b">
        <v>0</v>
      </c>
      <c r="L1321" s="120" t="b">
        <v>0</v>
      </c>
      <c r="M1321" s="120" t="b">
        <v>0</v>
      </c>
      <c r="N1321" s="120" t="s">
        <v>5460</v>
      </c>
      <c r="O1321" s="120" t="s">
        <v>1739</v>
      </c>
      <c r="P1321" s="120" t="s">
        <v>1740</v>
      </c>
    </row>
    <row r="1322" spans="1:26" x14ac:dyDescent="0.4">
      <c r="A1322" s="120" t="s">
        <v>631</v>
      </c>
      <c r="B1322" s="120" t="s">
        <v>1334</v>
      </c>
      <c r="C1322" s="120">
        <v>42416</v>
      </c>
      <c r="D1322" s="120" t="b">
        <v>0</v>
      </c>
      <c r="E1322" s="120" t="b">
        <v>1</v>
      </c>
      <c r="F1322" s="120" t="b">
        <v>0</v>
      </c>
      <c r="G1322" s="120" t="b">
        <v>0</v>
      </c>
      <c r="H1322" s="120" t="b">
        <v>0</v>
      </c>
      <c r="I1322" s="120" t="b">
        <v>0</v>
      </c>
      <c r="J1322" s="120" t="b">
        <v>0</v>
      </c>
      <c r="K1322" s="120" t="b">
        <v>1</v>
      </c>
      <c r="L1322" s="120" t="b">
        <v>0</v>
      </c>
      <c r="M1322" s="120" t="b">
        <v>1</v>
      </c>
      <c r="N1322" s="120" t="s">
        <v>5461</v>
      </c>
      <c r="O1322" s="120" t="s">
        <v>630</v>
      </c>
      <c r="P1322" s="120" t="s">
        <v>5462</v>
      </c>
    </row>
    <row r="1323" spans="1:26" x14ac:dyDescent="0.4">
      <c r="A1323" s="120" t="s">
        <v>5463</v>
      </c>
      <c r="B1323" s="120" t="s">
        <v>872</v>
      </c>
      <c r="C1323" s="120">
        <v>41672</v>
      </c>
      <c r="D1323" s="120" t="b">
        <v>1</v>
      </c>
      <c r="E1323" s="120" t="b">
        <v>1</v>
      </c>
      <c r="F1323" s="120" t="b">
        <v>1</v>
      </c>
      <c r="G1323" s="120" t="b">
        <v>0</v>
      </c>
      <c r="H1323" s="120" t="b">
        <v>0</v>
      </c>
      <c r="I1323" s="120" t="b">
        <v>0</v>
      </c>
      <c r="J1323" s="120" t="b">
        <v>0</v>
      </c>
      <c r="K1323" s="120" t="b">
        <v>0</v>
      </c>
      <c r="L1323" s="120" t="b">
        <v>0</v>
      </c>
      <c r="M1323" s="120" t="b">
        <v>0</v>
      </c>
    </row>
    <row r="1324" spans="1:26" x14ac:dyDescent="0.4">
      <c r="A1324" s="120" t="s">
        <v>2510</v>
      </c>
      <c r="B1324" s="120" t="s">
        <v>935</v>
      </c>
      <c r="C1324" s="120">
        <v>41679</v>
      </c>
      <c r="D1324" s="120" t="b">
        <v>0</v>
      </c>
      <c r="E1324" s="120" t="b">
        <v>0</v>
      </c>
      <c r="F1324" s="120" t="b">
        <v>0</v>
      </c>
      <c r="G1324" s="120" t="b">
        <v>0</v>
      </c>
      <c r="H1324" s="120" t="b">
        <v>0</v>
      </c>
      <c r="I1324" s="120" t="b">
        <v>0</v>
      </c>
      <c r="J1324" s="120" t="b">
        <v>1</v>
      </c>
      <c r="K1324" s="120" t="b">
        <v>0</v>
      </c>
      <c r="L1324" s="120" t="b">
        <v>0</v>
      </c>
      <c r="M1324" s="120" t="b">
        <v>0</v>
      </c>
    </row>
    <row r="1325" spans="1:26" x14ac:dyDescent="0.4">
      <c r="A1325" s="120" t="s">
        <v>5464</v>
      </c>
      <c r="B1325" s="120" t="s">
        <v>852</v>
      </c>
      <c r="C1325" s="120">
        <v>41593</v>
      </c>
      <c r="D1325" s="120" t="b">
        <v>1</v>
      </c>
      <c r="E1325" s="120" t="b">
        <v>1</v>
      </c>
      <c r="F1325" s="120" t="b">
        <v>1</v>
      </c>
      <c r="G1325" s="120" t="b">
        <v>0</v>
      </c>
      <c r="H1325" s="120" t="b">
        <v>0</v>
      </c>
      <c r="I1325" s="120" t="b">
        <v>0</v>
      </c>
      <c r="J1325" s="120" t="b">
        <v>0</v>
      </c>
      <c r="K1325" s="120" t="b">
        <v>1</v>
      </c>
      <c r="L1325" s="120" t="b">
        <v>0</v>
      </c>
      <c r="M1325" s="120" t="b">
        <v>0</v>
      </c>
    </row>
    <row r="1326" spans="1:26" x14ac:dyDescent="0.4">
      <c r="A1326" s="120" t="s">
        <v>5465</v>
      </c>
      <c r="B1326" s="120" t="s">
        <v>852</v>
      </c>
      <c r="C1326" s="120">
        <v>41482</v>
      </c>
      <c r="D1326" s="120" t="b">
        <v>0</v>
      </c>
      <c r="E1326" s="120" t="b">
        <v>0</v>
      </c>
      <c r="F1326" s="120" t="b">
        <v>1</v>
      </c>
      <c r="G1326" s="120" t="b">
        <v>0</v>
      </c>
      <c r="H1326" s="120" t="b">
        <v>0</v>
      </c>
      <c r="I1326" s="120" t="b">
        <v>0</v>
      </c>
      <c r="J1326" s="120" t="b">
        <v>0</v>
      </c>
      <c r="K1326" s="120" t="b">
        <v>1</v>
      </c>
      <c r="L1326" s="120" t="b">
        <v>0</v>
      </c>
      <c r="M1326" s="120" t="b">
        <v>0</v>
      </c>
    </row>
    <row r="1327" spans="1:26" x14ac:dyDescent="0.4">
      <c r="A1327" s="120" t="s">
        <v>740</v>
      </c>
      <c r="B1327" s="120" t="s">
        <v>935</v>
      </c>
      <c r="C1327" s="120">
        <v>41307</v>
      </c>
      <c r="D1327" s="120" t="b">
        <v>0</v>
      </c>
      <c r="E1327" s="120" t="b">
        <v>1</v>
      </c>
      <c r="F1327" s="120" t="b">
        <v>0</v>
      </c>
      <c r="G1327" s="120" t="b">
        <v>0</v>
      </c>
      <c r="H1327" s="120" t="b">
        <v>0</v>
      </c>
      <c r="I1327" s="120" t="b">
        <v>0</v>
      </c>
      <c r="J1327" s="120" t="b">
        <v>0</v>
      </c>
      <c r="K1327" s="120" t="b">
        <v>0</v>
      </c>
      <c r="L1327" s="120" t="b">
        <v>0</v>
      </c>
      <c r="M1327" s="120" t="b">
        <v>1</v>
      </c>
      <c r="N1327" s="120" t="s">
        <v>3318</v>
      </c>
      <c r="O1327" s="120" t="s">
        <v>3319</v>
      </c>
      <c r="P1327" s="120" t="s">
        <v>3320</v>
      </c>
      <c r="Q1327" s="120" t="s">
        <v>697</v>
      </c>
      <c r="R1327" s="120" t="s">
        <v>3256</v>
      </c>
      <c r="S1327" s="120" t="s">
        <v>696</v>
      </c>
      <c r="T1327" s="120" t="s">
        <v>3322</v>
      </c>
      <c r="U1327" s="120" t="s">
        <v>3323</v>
      </c>
      <c r="V1327" s="120" t="s">
        <v>3324</v>
      </c>
    </row>
    <row r="1328" spans="1:26" x14ac:dyDescent="0.4">
      <c r="A1328" s="120" t="s">
        <v>5466</v>
      </c>
      <c r="B1328" s="120" t="s">
        <v>900</v>
      </c>
      <c r="C1328" s="120">
        <v>41322</v>
      </c>
      <c r="D1328" s="120" t="b">
        <v>1</v>
      </c>
      <c r="E1328" s="120" t="b">
        <v>0</v>
      </c>
      <c r="F1328" s="120" t="b">
        <v>0</v>
      </c>
      <c r="G1328" s="120" t="b">
        <v>0</v>
      </c>
      <c r="H1328" s="120" t="b">
        <v>0</v>
      </c>
      <c r="I1328" s="120" t="b">
        <v>0</v>
      </c>
      <c r="J1328" s="120" t="b">
        <v>0</v>
      </c>
      <c r="K1328" s="120" t="b">
        <v>0</v>
      </c>
      <c r="L1328" s="120" t="b">
        <v>0</v>
      </c>
      <c r="M1328" s="120" t="b">
        <v>0</v>
      </c>
    </row>
    <row r="1329" spans="1:26" x14ac:dyDescent="0.4">
      <c r="A1329" s="120" t="s">
        <v>578</v>
      </c>
      <c r="B1329" s="120" t="s">
        <v>928</v>
      </c>
      <c r="C1329" s="120">
        <v>41282</v>
      </c>
      <c r="D1329" s="120" t="b">
        <v>0</v>
      </c>
      <c r="E1329" s="120" t="b">
        <v>0</v>
      </c>
      <c r="F1329" s="120" t="b">
        <v>1</v>
      </c>
      <c r="G1329" s="120" t="b">
        <v>0</v>
      </c>
      <c r="H1329" s="120" t="b">
        <v>0</v>
      </c>
      <c r="I1329" s="120" t="b">
        <v>0</v>
      </c>
      <c r="J1329" s="120" t="b">
        <v>0</v>
      </c>
      <c r="K1329" s="120" t="b">
        <v>0</v>
      </c>
      <c r="L1329" s="120" t="b">
        <v>0</v>
      </c>
      <c r="M1329" s="120" t="b">
        <v>0</v>
      </c>
      <c r="N1329" s="120" t="s">
        <v>3851</v>
      </c>
      <c r="O1329" s="120" t="s">
        <v>577</v>
      </c>
      <c r="P1329" s="120" t="s">
        <v>2151</v>
      </c>
      <c r="Q1329" s="120" t="s">
        <v>3853</v>
      </c>
      <c r="R1329" s="120" t="s">
        <v>3854</v>
      </c>
      <c r="S1329" s="120" t="s">
        <v>3855</v>
      </c>
      <c r="T1329" s="120" t="s">
        <v>3856</v>
      </c>
      <c r="U1329" s="120" t="s">
        <v>651</v>
      </c>
      <c r="V1329" s="120" t="s">
        <v>3857</v>
      </c>
    </row>
    <row r="1330" spans="1:26" x14ac:dyDescent="0.4">
      <c r="A1330" s="120" t="s">
        <v>5467</v>
      </c>
      <c r="B1330" s="120" t="s">
        <v>963</v>
      </c>
      <c r="C1330" s="120">
        <v>41285</v>
      </c>
      <c r="D1330" s="120" t="b">
        <v>0</v>
      </c>
      <c r="E1330" s="120" t="b">
        <v>0</v>
      </c>
      <c r="F1330" s="120" t="b">
        <v>0</v>
      </c>
      <c r="G1330" s="120" t="b">
        <v>0</v>
      </c>
      <c r="H1330" s="120" t="b">
        <v>1</v>
      </c>
      <c r="I1330" s="120" t="b">
        <v>1</v>
      </c>
      <c r="J1330" s="120" t="b">
        <v>0</v>
      </c>
      <c r="K1330" s="120" t="b">
        <v>0</v>
      </c>
      <c r="L1330" s="120" t="b">
        <v>0</v>
      </c>
      <c r="M1330" s="120" t="b">
        <v>1</v>
      </c>
      <c r="N1330" s="120" t="s">
        <v>5468</v>
      </c>
      <c r="O1330" s="120" t="s">
        <v>5469</v>
      </c>
      <c r="P1330" s="120" t="s">
        <v>5470</v>
      </c>
      <c r="Q1330" s="120" t="s">
        <v>5471</v>
      </c>
      <c r="R1330" s="120" t="s">
        <v>5472</v>
      </c>
    </row>
    <row r="1331" spans="1:26" x14ac:dyDescent="0.4">
      <c r="A1331" s="120" t="s">
        <v>5473</v>
      </c>
      <c r="B1331" s="120" t="s">
        <v>924</v>
      </c>
      <c r="C1331" s="120">
        <v>41592</v>
      </c>
      <c r="D1331" s="120" t="b">
        <v>1</v>
      </c>
      <c r="E1331" s="120" t="b">
        <v>1</v>
      </c>
      <c r="F1331" s="120" t="b">
        <v>0</v>
      </c>
      <c r="G1331" s="120" t="b">
        <v>0</v>
      </c>
      <c r="H1331" s="120" t="b">
        <v>0</v>
      </c>
      <c r="I1331" s="120" t="b">
        <v>0</v>
      </c>
      <c r="J1331" s="120" t="b">
        <v>0</v>
      </c>
      <c r="K1331" s="120" t="b">
        <v>1</v>
      </c>
      <c r="L1331" s="120" t="b">
        <v>0</v>
      </c>
      <c r="M1331" s="120" t="b">
        <v>0</v>
      </c>
    </row>
    <row r="1332" spans="1:26" x14ac:dyDescent="0.4">
      <c r="A1332" s="120" t="s">
        <v>5474</v>
      </c>
      <c r="B1332" s="120" t="s">
        <v>963</v>
      </c>
      <c r="C1332" s="120">
        <v>41063</v>
      </c>
      <c r="D1332" s="120" t="b">
        <v>1</v>
      </c>
      <c r="E1332" s="120" t="b">
        <v>1</v>
      </c>
      <c r="F1332" s="120" t="b">
        <v>1</v>
      </c>
      <c r="G1332" s="120" t="b">
        <v>0</v>
      </c>
      <c r="H1332" s="120" t="b">
        <v>0</v>
      </c>
      <c r="I1332" s="120" t="b">
        <v>0</v>
      </c>
      <c r="J1332" s="120" t="b">
        <v>0</v>
      </c>
      <c r="K1332" s="120" t="b">
        <v>0</v>
      </c>
      <c r="L1332" s="120" t="b">
        <v>0</v>
      </c>
      <c r="M1332" s="120" t="b">
        <v>1</v>
      </c>
    </row>
    <row r="1333" spans="1:26" x14ac:dyDescent="0.4">
      <c r="A1333" s="120" t="s">
        <v>5475</v>
      </c>
      <c r="B1333" s="120" t="s">
        <v>935</v>
      </c>
      <c r="C1333" s="120">
        <v>40715</v>
      </c>
      <c r="D1333" s="120" t="b">
        <v>0</v>
      </c>
      <c r="E1333" s="120" t="b">
        <v>1</v>
      </c>
      <c r="F1333" s="120" t="b">
        <v>0</v>
      </c>
      <c r="G1333" s="120" t="b">
        <v>0</v>
      </c>
      <c r="H1333" s="120" t="b">
        <v>0</v>
      </c>
      <c r="I1333" s="120" t="b">
        <v>0</v>
      </c>
      <c r="J1333" s="120" t="b">
        <v>0</v>
      </c>
      <c r="K1333" s="120" t="b">
        <v>0</v>
      </c>
      <c r="L1333" s="120" t="b">
        <v>0</v>
      </c>
      <c r="M1333" s="120" t="b">
        <v>1</v>
      </c>
    </row>
    <row r="1334" spans="1:26" x14ac:dyDescent="0.4">
      <c r="A1334" s="120" t="s">
        <v>639</v>
      </c>
      <c r="B1334" s="120" t="s">
        <v>852</v>
      </c>
      <c r="C1334" s="120">
        <v>40407</v>
      </c>
      <c r="D1334" s="120" t="b">
        <v>1</v>
      </c>
      <c r="E1334" s="120" t="b">
        <v>0</v>
      </c>
      <c r="F1334" s="120" t="b">
        <v>0</v>
      </c>
      <c r="G1334" s="120" t="b">
        <v>0</v>
      </c>
      <c r="H1334" s="120" t="b">
        <v>0</v>
      </c>
      <c r="I1334" s="120" t="b">
        <v>0</v>
      </c>
      <c r="J1334" s="120" t="b">
        <v>0</v>
      </c>
      <c r="K1334" s="120" t="b">
        <v>0</v>
      </c>
      <c r="L1334" s="120" t="b">
        <v>0</v>
      </c>
      <c r="M1334" s="120" t="b">
        <v>0</v>
      </c>
      <c r="N1334" s="120" t="s">
        <v>5476</v>
      </c>
      <c r="O1334" s="120" t="s">
        <v>179</v>
      </c>
      <c r="P1334" s="120" t="s">
        <v>1424</v>
      </c>
      <c r="Q1334" s="120" t="s">
        <v>320</v>
      </c>
      <c r="R1334" s="120" t="s">
        <v>997</v>
      </c>
      <c r="S1334" s="120" t="s">
        <v>180</v>
      </c>
      <c r="T1334" s="120" t="s">
        <v>996</v>
      </c>
    </row>
    <row r="1335" spans="1:26" x14ac:dyDescent="0.4">
      <c r="A1335" s="120" t="s">
        <v>5477</v>
      </c>
      <c r="B1335" s="120" t="s">
        <v>924</v>
      </c>
      <c r="C1335" s="120">
        <v>40202</v>
      </c>
      <c r="D1335" s="120" t="b">
        <v>0</v>
      </c>
      <c r="E1335" s="120" t="b">
        <v>0</v>
      </c>
      <c r="F1335" s="120" t="b">
        <v>1</v>
      </c>
      <c r="G1335" s="120" t="b">
        <v>0</v>
      </c>
      <c r="H1335" s="120" t="b">
        <v>0</v>
      </c>
      <c r="I1335" s="120" t="b">
        <v>0</v>
      </c>
      <c r="J1335" s="120" t="b">
        <v>0</v>
      </c>
      <c r="K1335" s="120" t="b">
        <v>0</v>
      </c>
      <c r="L1335" s="120" t="b">
        <v>0</v>
      </c>
      <c r="M1335" s="120" t="b">
        <v>1</v>
      </c>
    </row>
    <row r="1336" spans="1:26" x14ac:dyDescent="0.4">
      <c r="A1336" s="120" t="s">
        <v>487</v>
      </c>
      <c r="B1336" s="120" t="s">
        <v>852</v>
      </c>
      <c r="C1336" s="120">
        <v>40190</v>
      </c>
      <c r="D1336" s="120" t="b">
        <v>1</v>
      </c>
      <c r="E1336" s="120" t="b">
        <v>1</v>
      </c>
      <c r="F1336" s="120" t="b">
        <v>0</v>
      </c>
      <c r="G1336" s="120" t="b">
        <v>0</v>
      </c>
      <c r="H1336" s="120" t="b">
        <v>0</v>
      </c>
      <c r="I1336" s="120" t="b">
        <v>0</v>
      </c>
      <c r="J1336" s="120" t="b">
        <v>0</v>
      </c>
      <c r="K1336" s="120" t="b">
        <v>0</v>
      </c>
      <c r="L1336" s="120" t="b">
        <v>0</v>
      </c>
      <c r="M1336" s="120" t="b">
        <v>1</v>
      </c>
      <c r="N1336" s="120" t="s">
        <v>1251</v>
      </c>
      <c r="O1336" s="120" t="s">
        <v>5478</v>
      </c>
      <c r="P1336" s="120" t="s">
        <v>5479</v>
      </c>
      <c r="Q1336" s="120" t="s">
        <v>208</v>
      </c>
      <c r="R1336" s="120" t="s">
        <v>1138</v>
      </c>
      <c r="S1336" s="120" t="s">
        <v>284</v>
      </c>
      <c r="T1336" s="120" t="s">
        <v>1137</v>
      </c>
      <c r="U1336" s="120" t="s">
        <v>443</v>
      </c>
      <c r="V1336" s="120" t="s">
        <v>1298</v>
      </c>
      <c r="W1336" s="120" t="s">
        <v>383</v>
      </c>
      <c r="X1336" s="120" t="s">
        <v>1296</v>
      </c>
      <c r="Y1336" s="120" t="s">
        <v>353</v>
      </c>
      <c r="Z1336" s="120" t="s">
        <v>1297</v>
      </c>
    </row>
    <row r="1337" spans="1:26" x14ac:dyDescent="0.4">
      <c r="A1337" s="120" t="s">
        <v>5480</v>
      </c>
      <c r="B1337" s="120" t="s">
        <v>852</v>
      </c>
      <c r="C1337" s="120">
        <v>40294</v>
      </c>
      <c r="D1337" s="120" t="b">
        <v>0</v>
      </c>
      <c r="E1337" s="120" t="b">
        <v>1</v>
      </c>
      <c r="F1337" s="120" t="b">
        <v>1</v>
      </c>
      <c r="G1337" s="120" t="b">
        <v>0</v>
      </c>
      <c r="H1337" s="120" t="b">
        <v>0</v>
      </c>
      <c r="I1337" s="120" t="b">
        <v>0</v>
      </c>
      <c r="J1337" s="120" t="b">
        <v>0</v>
      </c>
      <c r="K1337" s="120" t="b">
        <v>0</v>
      </c>
      <c r="L1337" s="120" t="b">
        <v>0</v>
      </c>
      <c r="M1337" s="120" t="b">
        <v>0</v>
      </c>
      <c r="N1337" s="120" t="s">
        <v>842</v>
      </c>
      <c r="O1337" s="120" t="s">
        <v>5481</v>
      </c>
      <c r="P1337" s="120" t="s">
        <v>5482</v>
      </c>
      <c r="Q1337" s="120" t="s">
        <v>1291</v>
      </c>
      <c r="R1337" s="120" t="s">
        <v>5483</v>
      </c>
      <c r="S1337" s="120" t="s">
        <v>5484</v>
      </c>
      <c r="T1337" s="120" t="s">
        <v>5485</v>
      </c>
    </row>
    <row r="1338" spans="1:26" x14ac:dyDescent="0.4">
      <c r="A1338" s="120" t="s">
        <v>5486</v>
      </c>
      <c r="B1338" s="120" t="s">
        <v>963</v>
      </c>
      <c r="C1338" s="120">
        <v>40076</v>
      </c>
      <c r="D1338" s="120" t="b">
        <v>0</v>
      </c>
      <c r="E1338" s="120" t="b">
        <v>0</v>
      </c>
      <c r="F1338" s="120" t="b">
        <v>0</v>
      </c>
      <c r="G1338" s="120" t="b">
        <v>0</v>
      </c>
      <c r="H1338" s="120" t="b">
        <v>0</v>
      </c>
      <c r="I1338" s="120" t="b">
        <v>0</v>
      </c>
      <c r="J1338" s="120" t="b">
        <v>0</v>
      </c>
      <c r="K1338" s="120" t="b">
        <v>1</v>
      </c>
      <c r="L1338" s="120" t="b">
        <v>0</v>
      </c>
      <c r="M1338" s="120" t="b">
        <v>0</v>
      </c>
    </row>
    <row r="1339" spans="1:26" x14ac:dyDescent="0.4">
      <c r="A1339" s="120" t="s">
        <v>5487</v>
      </c>
      <c r="B1339" s="120" t="s">
        <v>935</v>
      </c>
      <c r="C1339" s="120">
        <v>40036</v>
      </c>
      <c r="D1339" s="120" t="b">
        <v>0</v>
      </c>
      <c r="E1339" s="120" t="b">
        <v>0</v>
      </c>
      <c r="F1339" s="120" t="b">
        <v>0</v>
      </c>
      <c r="G1339" s="120" t="b">
        <v>0</v>
      </c>
      <c r="H1339" s="120" t="b">
        <v>0</v>
      </c>
      <c r="I1339" s="120" t="b">
        <v>0</v>
      </c>
      <c r="J1339" s="120" t="b">
        <v>0</v>
      </c>
      <c r="K1339" s="120" t="b">
        <v>0</v>
      </c>
      <c r="L1339" s="120" t="b">
        <v>0</v>
      </c>
      <c r="M1339" s="120" t="b">
        <v>0</v>
      </c>
      <c r="N1339" s="120" t="s">
        <v>5488</v>
      </c>
      <c r="O1339" s="120" t="s">
        <v>2671</v>
      </c>
      <c r="P1339" s="120" t="s">
        <v>2672</v>
      </c>
    </row>
    <row r="1340" spans="1:26" x14ac:dyDescent="0.4">
      <c r="A1340" s="120" t="s">
        <v>5489</v>
      </c>
      <c r="B1340" s="120" t="s">
        <v>852</v>
      </c>
      <c r="C1340" s="120">
        <v>40031</v>
      </c>
      <c r="D1340" s="120" t="b">
        <v>1</v>
      </c>
      <c r="E1340" s="120" t="b">
        <v>1</v>
      </c>
      <c r="F1340" s="120" t="b">
        <v>1</v>
      </c>
      <c r="G1340" s="120" t="b">
        <v>0</v>
      </c>
      <c r="H1340" s="120" t="b">
        <v>0</v>
      </c>
      <c r="I1340" s="120" t="b">
        <v>0</v>
      </c>
      <c r="J1340" s="120" t="b">
        <v>0</v>
      </c>
      <c r="K1340" s="120" t="b">
        <v>0</v>
      </c>
      <c r="L1340" s="120" t="b">
        <v>0</v>
      </c>
      <c r="M1340" s="120" t="b">
        <v>1</v>
      </c>
      <c r="N1340" s="120" t="s">
        <v>842</v>
      </c>
      <c r="O1340" s="120" t="s">
        <v>1377</v>
      </c>
      <c r="P1340" s="120" t="s">
        <v>1378</v>
      </c>
    </row>
    <row r="1341" spans="1:26" x14ac:dyDescent="0.4">
      <c r="A1341" s="120" t="s">
        <v>5490</v>
      </c>
      <c r="B1341" s="120" t="s">
        <v>963</v>
      </c>
      <c r="C1341" s="120">
        <v>40001</v>
      </c>
      <c r="D1341" s="120" t="b">
        <v>0</v>
      </c>
      <c r="E1341" s="120" t="b">
        <v>0</v>
      </c>
      <c r="F1341" s="120" t="b">
        <v>1</v>
      </c>
      <c r="G1341" s="120" t="b">
        <v>0</v>
      </c>
      <c r="H1341" s="120" t="b">
        <v>0</v>
      </c>
      <c r="I1341" s="120" t="b">
        <v>0</v>
      </c>
      <c r="J1341" s="120" t="b">
        <v>0</v>
      </c>
      <c r="K1341" s="120" t="b">
        <v>0</v>
      </c>
      <c r="L1341" s="120" t="b">
        <v>0</v>
      </c>
      <c r="M1341" s="120" t="b">
        <v>0</v>
      </c>
    </row>
    <row r="1342" spans="1:26" x14ac:dyDescent="0.4">
      <c r="A1342" s="120" t="s">
        <v>5491</v>
      </c>
      <c r="B1342" s="120" t="s">
        <v>928</v>
      </c>
      <c r="C1342" s="120">
        <v>39966</v>
      </c>
      <c r="D1342" s="120" t="b">
        <v>1</v>
      </c>
      <c r="E1342" s="120" t="b">
        <v>0</v>
      </c>
      <c r="F1342" s="120" t="b">
        <v>0</v>
      </c>
      <c r="G1342" s="120" t="b">
        <v>0</v>
      </c>
      <c r="H1342" s="120" t="b">
        <v>0</v>
      </c>
      <c r="I1342" s="120" t="b">
        <v>0</v>
      </c>
      <c r="J1342" s="120" t="b">
        <v>0</v>
      </c>
      <c r="K1342" s="120" t="b">
        <v>0</v>
      </c>
      <c r="L1342" s="120" t="b">
        <v>0</v>
      </c>
      <c r="M1342" s="120" t="b">
        <v>1</v>
      </c>
    </row>
    <row r="1343" spans="1:26" x14ac:dyDescent="0.4">
      <c r="A1343" s="120" t="s">
        <v>5492</v>
      </c>
      <c r="B1343" s="120" t="s">
        <v>963</v>
      </c>
      <c r="C1343" s="120">
        <v>39968</v>
      </c>
      <c r="D1343" s="120" t="b">
        <v>0</v>
      </c>
      <c r="E1343" s="120" t="b">
        <v>0</v>
      </c>
      <c r="F1343" s="120" t="b">
        <v>1</v>
      </c>
      <c r="G1343" s="120" t="b">
        <v>0</v>
      </c>
      <c r="H1343" s="120" t="b">
        <v>0</v>
      </c>
      <c r="I1343" s="120" t="b">
        <v>0</v>
      </c>
      <c r="J1343" s="120" t="b">
        <v>0</v>
      </c>
      <c r="K1343" s="120" t="b">
        <v>0</v>
      </c>
      <c r="L1343" s="120" t="b">
        <v>0</v>
      </c>
      <c r="M1343" s="120" t="b">
        <v>0</v>
      </c>
    </row>
    <row r="1344" spans="1:26" x14ac:dyDescent="0.4">
      <c r="A1344" s="120" t="s">
        <v>5493</v>
      </c>
      <c r="B1344" s="120" t="s">
        <v>1727</v>
      </c>
      <c r="C1344" s="120">
        <v>41058</v>
      </c>
      <c r="D1344" s="120" t="b">
        <v>0</v>
      </c>
      <c r="E1344" s="120" t="b">
        <v>1</v>
      </c>
      <c r="F1344" s="120" t="b">
        <v>0</v>
      </c>
      <c r="G1344" s="120" t="b">
        <v>0</v>
      </c>
      <c r="H1344" s="120" t="b">
        <v>0</v>
      </c>
      <c r="I1344" s="120" t="b">
        <v>0</v>
      </c>
      <c r="J1344" s="120" t="b">
        <v>0</v>
      </c>
      <c r="K1344" s="120" t="b">
        <v>0</v>
      </c>
      <c r="L1344" s="120" t="b">
        <v>0</v>
      </c>
      <c r="M1344" s="120" t="b">
        <v>0</v>
      </c>
    </row>
    <row r="1345" spans="1:30" x14ac:dyDescent="0.4">
      <c r="A1345" s="120" t="s">
        <v>5494</v>
      </c>
      <c r="B1345" s="120" t="s">
        <v>924</v>
      </c>
      <c r="C1345" s="120">
        <v>39740</v>
      </c>
      <c r="D1345" s="120" t="b">
        <v>0</v>
      </c>
      <c r="E1345" s="120" t="b">
        <v>0</v>
      </c>
      <c r="F1345" s="120" t="b">
        <v>1</v>
      </c>
      <c r="G1345" s="120" t="b">
        <v>0</v>
      </c>
      <c r="H1345" s="120" t="b">
        <v>0</v>
      </c>
      <c r="I1345" s="120" t="b">
        <v>0</v>
      </c>
      <c r="J1345" s="120" t="b">
        <v>0</v>
      </c>
      <c r="K1345" s="120" t="b">
        <v>0</v>
      </c>
      <c r="L1345" s="120" t="b">
        <v>0</v>
      </c>
      <c r="M1345" s="120" t="b">
        <v>0</v>
      </c>
    </row>
    <row r="1346" spans="1:30" x14ac:dyDescent="0.4">
      <c r="A1346" s="120" t="s">
        <v>5495</v>
      </c>
      <c r="B1346" s="120" t="s">
        <v>935</v>
      </c>
      <c r="C1346" s="120">
        <v>39724</v>
      </c>
      <c r="D1346" s="120" t="b">
        <v>0</v>
      </c>
      <c r="E1346" s="120" t="b">
        <v>0</v>
      </c>
      <c r="F1346" s="120" t="b">
        <v>1</v>
      </c>
      <c r="G1346" s="120" t="b">
        <v>0</v>
      </c>
      <c r="H1346" s="120" t="b">
        <v>0</v>
      </c>
      <c r="I1346" s="120" t="b">
        <v>0</v>
      </c>
      <c r="J1346" s="120" t="b">
        <v>0</v>
      </c>
      <c r="K1346" s="120" t="b">
        <v>0</v>
      </c>
      <c r="L1346" s="120" t="b">
        <v>0</v>
      </c>
      <c r="M1346" s="120" t="b">
        <v>0</v>
      </c>
    </row>
    <row r="1347" spans="1:30" x14ac:dyDescent="0.4">
      <c r="A1347" s="120" t="s">
        <v>5496</v>
      </c>
      <c r="B1347" s="120" t="s">
        <v>928</v>
      </c>
      <c r="C1347" s="120">
        <v>39663</v>
      </c>
      <c r="D1347" s="120" t="b">
        <v>0</v>
      </c>
      <c r="E1347" s="120" t="b">
        <v>0</v>
      </c>
      <c r="F1347" s="120" t="b">
        <v>0</v>
      </c>
      <c r="G1347" s="120" t="b">
        <v>0</v>
      </c>
      <c r="H1347" s="120" t="b">
        <v>0</v>
      </c>
      <c r="I1347" s="120" t="b">
        <v>0</v>
      </c>
      <c r="J1347" s="120" t="b">
        <v>0</v>
      </c>
      <c r="K1347" s="120" t="b">
        <v>0</v>
      </c>
      <c r="L1347" s="120" t="b">
        <v>0</v>
      </c>
      <c r="M1347" s="120" t="b">
        <v>0</v>
      </c>
    </row>
    <row r="1348" spans="1:30" x14ac:dyDescent="0.4">
      <c r="A1348" s="120" t="s">
        <v>5497</v>
      </c>
      <c r="B1348" s="120" t="s">
        <v>2118</v>
      </c>
      <c r="C1348" s="120">
        <v>39692</v>
      </c>
      <c r="D1348" s="120" t="b">
        <v>0</v>
      </c>
      <c r="E1348" s="120" t="b">
        <v>0</v>
      </c>
      <c r="F1348" s="120" t="b">
        <v>0</v>
      </c>
      <c r="G1348" s="120" t="b">
        <v>0</v>
      </c>
      <c r="H1348" s="120" t="b">
        <v>0</v>
      </c>
      <c r="I1348" s="120" t="b">
        <v>0</v>
      </c>
      <c r="J1348" s="120" t="b">
        <v>0</v>
      </c>
      <c r="K1348" s="120" t="b">
        <v>0</v>
      </c>
      <c r="L1348" s="120" t="b">
        <v>0</v>
      </c>
      <c r="M1348" s="120" t="b">
        <v>0</v>
      </c>
    </row>
    <row r="1349" spans="1:30" x14ac:dyDescent="0.4">
      <c r="A1349" s="120" t="s">
        <v>5498</v>
      </c>
      <c r="B1349" s="120" t="s">
        <v>900</v>
      </c>
      <c r="C1349" s="120">
        <v>39347</v>
      </c>
      <c r="D1349" s="120" t="b">
        <v>0</v>
      </c>
      <c r="E1349" s="120" t="b">
        <v>0</v>
      </c>
      <c r="F1349" s="120" t="b">
        <v>0</v>
      </c>
      <c r="G1349" s="120" t="b">
        <v>0</v>
      </c>
      <c r="H1349" s="120" t="b">
        <v>0</v>
      </c>
      <c r="I1349" s="120" t="b">
        <v>0</v>
      </c>
      <c r="J1349" s="120" t="b">
        <v>0</v>
      </c>
      <c r="K1349" s="120" t="b">
        <v>0</v>
      </c>
      <c r="L1349" s="120" t="b">
        <v>0</v>
      </c>
      <c r="M1349" s="120" t="b">
        <v>0</v>
      </c>
    </row>
    <row r="1350" spans="1:30" x14ac:dyDescent="0.4">
      <c r="A1350" s="120" t="s">
        <v>5499</v>
      </c>
      <c r="B1350" s="120" t="s">
        <v>963</v>
      </c>
      <c r="C1350" s="120">
        <v>39344</v>
      </c>
      <c r="D1350" s="120" t="b">
        <v>0</v>
      </c>
      <c r="E1350" s="120" t="b">
        <v>1</v>
      </c>
      <c r="F1350" s="120" t="b">
        <v>1</v>
      </c>
      <c r="G1350" s="120" t="b">
        <v>0</v>
      </c>
      <c r="H1350" s="120" t="b">
        <v>0</v>
      </c>
      <c r="I1350" s="120" t="b">
        <v>0</v>
      </c>
      <c r="J1350" s="120" t="b">
        <v>0</v>
      </c>
      <c r="K1350" s="120" t="b">
        <v>0</v>
      </c>
      <c r="L1350" s="120" t="b">
        <v>0</v>
      </c>
      <c r="M1350" s="120" t="b">
        <v>0</v>
      </c>
      <c r="N1350" s="120" t="s">
        <v>5500</v>
      </c>
      <c r="O1350" s="120" t="s">
        <v>5501</v>
      </c>
      <c r="P1350" s="120" t="s">
        <v>5502</v>
      </c>
      <c r="Q1350" s="120" t="s">
        <v>5500</v>
      </c>
      <c r="R1350" s="120" t="s">
        <v>5503</v>
      </c>
    </row>
    <row r="1351" spans="1:30" x14ac:dyDescent="0.4">
      <c r="A1351" s="120" t="s">
        <v>5504</v>
      </c>
      <c r="B1351" s="120" t="s">
        <v>1278</v>
      </c>
      <c r="C1351" s="120">
        <v>39243</v>
      </c>
      <c r="D1351" s="120" t="b">
        <v>1</v>
      </c>
      <c r="E1351" s="120" t="b">
        <v>0</v>
      </c>
      <c r="F1351" s="120" t="b">
        <v>0</v>
      </c>
      <c r="G1351" s="120" t="b">
        <v>0</v>
      </c>
      <c r="H1351" s="120" t="b">
        <v>0</v>
      </c>
      <c r="I1351" s="120" t="b">
        <v>0</v>
      </c>
      <c r="J1351" s="120" t="b">
        <v>0</v>
      </c>
      <c r="K1351" s="120" t="b">
        <v>0</v>
      </c>
      <c r="L1351" s="120" t="b">
        <v>0</v>
      </c>
      <c r="M1351" s="120" t="b">
        <v>1</v>
      </c>
    </row>
    <row r="1352" spans="1:30" x14ac:dyDescent="0.4">
      <c r="A1352" s="120" t="s">
        <v>5505</v>
      </c>
      <c r="B1352" s="120" t="s">
        <v>2118</v>
      </c>
      <c r="C1352" s="120">
        <v>40383</v>
      </c>
      <c r="D1352" s="120" t="b">
        <v>0</v>
      </c>
      <c r="E1352" s="120" t="b">
        <v>0</v>
      </c>
      <c r="F1352" s="120" t="b">
        <v>0</v>
      </c>
      <c r="G1352" s="120" t="b">
        <v>0</v>
      </c>
      <c r="H1352" s="120" t="b">
        <v>0</v>
      </c>
      <c r="I1352" s="120" t="b">
        <v>0</v>
      </c>
      <c r="J1352" s="120" t="b">
        <v>0</v>
      </c>
      <c r="K1352" s="120" t="b">
        <v>0</v>
      </c>
      <c r="L1352" s="120" t="b">
        <v>0</v>
      </c>
      <c r="M1352" s="120" t="b">
        <v>0</v>
      </c>
    </row>
    <row r="1353" spans="1:30" x14ac:dyDescent="0.4">
      <c r="A1353" s="120" t="s">
        <v>640</v>
      </c>
      <c r="B1353" s="120" t="s">
        <v>963</v>
      </c>
      <c r="C1353" s="120">
        <v>38996</v>
      </c>
      <c r="D1353" s="120" t="b">
        <v>0</v>
      </c>
      <c r="E1353" s="120" t="b">
        <v>0</v>
      </c>
      <c r="F1353" s="120" t="b">
        <v>0</v>
      </c>
      <c r="G1353" s="120" t="b">
        <v>0</v>
      </c>
      <c r="H1353" s="120" t="b">
        <v>0</v>
      </c>
      <c r="I1353" s="120" t="b">
        <v>0</v>
      </c>
      <c r="J1353" s="120" t="b">
        <v>1</v>
      </c>
      <c r="K1353" s="120" t="b">
        <v>1</v>
      </c>
      <c r="L1353" s="120" t="b">
        <v>0</v>
      </c>
      <c r="M1353" s="120" t="b">
        <v>0</v>
      </c>
      <c r="N1353" s="120" t="s">
        <v>5506</v>
      </c>
      <c r="O1353" s="120" t="s">
        <v>641</v>
      </c>
      <c r="P1353" s="120" t="s">
        <v>2473</v>
      </c>
      <c r="Q1353" s="120" t="s">
        <v>517</v>
      </c>
      <c r="R1353" s="120" t="s">
        <v>2469</v>
      </c>
      <c r="S1353" s="120" t="s">
        <v>336</v>
      </c>
      <c r="T1353" s="120" t="s">
        <v>1450</v>
      </c>
      <c r="U1353" s="120" t="s">
        <v>516</v>
      </c>
      <c r="V1353" s="120" t="s">
        <v>4409</v>
      </c>
      <c r="W1353" s="120" t="s">
        <v>5507</v>
      </c>
      <c r="X1353" s="120" t="s">
        <v>5508</v>
      </c>
    </row>
    <row r="1354" spans="1:30" x14ac:dyDescent="0.4">
      <c r="A1354" s="120" t="s">
        <v>520</v>
      </c>
      <c r="B1354" s="120" t="s">
        <v>928</v>
      </c>
      <c r="C1354" s="120">
        <v>39221</v>
      </c>
      <c r="D1354" s="120" t="b">
        <v>0</v>
      </c>
      <c r="E1354" s="120" t="b">
        <v>0</v>
      </c>
      <c r="F1354" s="120" t="b">
        <v>0</v>
      </c>
      <c r="G1354" s="120" t="b">
        <v>0</v>
      </c>
      <c r="H1354" s="120" t="b">
        <v>0</v>
      </c>
      <c r="I1354" s="120" t="b">
        <v>0</v>
      </c>
      <c r="J1354" s="120" t="b">
        <v>0</v>
      </c>
      <c r="K1354" s="120" t="b">
        <v>0</v>
      </c>
      <c r="L1354" s="120" t="b">
        <v>0</v>
      </c>
      <c r="M1354" s="120" t="b">
        <v>0</v>
      </c>
      <c r="N1354" s="120" t="s">
        <v>5509</v>
      </c>
      <c r="O1354" s="120" t="s">
        <v>446</v>
      </c>
      <c r="P1354" s="120" t="s">
        <v>1372</v>
      </c>
      <c r="Q1354" s="120" t="s">
        <v>2535</v>
      </c>
      <c r="R1354" s="120" t="s">
        <v>2536</v>
      </c>
      <c r="S1354" s="120" t="s">
        <v>281</v>
      </c>
      <c r="T1354" s="120" t="s">
        <v>1898</v>
      </c>
      <c r="U1354" s="120" t="s">
        <v>588</v>
      </c>
      <c r="V1354" s="120" t="s">
        <v>2529</v>
      </c>
      <c r="W1354" s="120" t="s">
        <v>2704</v>
      </c>
      <c r="X1354" s="120" t="s">
        <v>2705</v>
      </c>
      <c r="Y1354" s="120" t="s">
        <v>2530</v>
      </c>
      <c r="Z1354" s="120" t="s">
        <v>2531</v>
      </c>
      <c r="AA1354" s="120" t="s">
        <v>2588</v>
      </c>
      <c r="AB1354" s="120" t="s">
        <v>2589</v>
      </c>
      <c r="AC1354" s="120" t="s">
        <v>2706</v>
      </c>
      <c r="AD1354" s="120" t="s">
        <v>2707</v>
      </c>
    </row>
    <row r="1355" spans="1:30" x14ac:dyDescent="0.4">
      <c r="A1355" s="120" t="s">
        <v>5510</v>
      </c>
      <c r="B1355" s="120" t="s">
        <v>900</v>
      </c>
      <c r="C1355" s="120">
        <v>38872</v>
      </c>
      <c r="D1355" s="120" t="b">
        <v>1</v>
      </c>
      <c r="E1355" s="120" t="b">
        <v>0</v>
      </c>
      <c r="F1355" s="120" t="b">
        <v>0</v>
      </c>
      <c r="G1355" s="120" t="b">
        <v>0</v>
      </c>
      <c r="H1355" s="120" t="b">
        <v>1</v>
      </c>
      <c r="I1355" s="120" t="b">
        <v>0</v>
      </c>
      <c r="J1355" s="120" t="b">
        <v>0</v>
      </c>
      <c r="K1355" s="120" t="b">
        <v>0</v>
      </c>
      <c r="L1355" s="120" t="b">
        <v>0</v>
      </c>
      <c r="M1355" s="120" t="b">
        <v>1</v>
      </c>
    </row>
    <row r="1356" spans="1:30" x14ac:dyDescent="0.4">
      <c r="A1356" s="120" t="s">
        <v>5511</v>
      </c>
      <c r="B1356" s="120" t="s">
        <v>928</v>
      </c>
      <c r="C1356" s="120">
        <v>38913</v>
      </c>
      <c r="D1356" s="120" t="b">
        <v>0</v>
      </c>
      <c r="E1356" s="120" t="b">
        <v>0</v>
      </c>
      <c r="F1356" s="120" t="b">
        <v>1</v>
      </c>
      <c r="G1356" s="120" t="b">
        <v>0</v>
      </c>
      <c r="H1356" s="120" t="b">
        <v>0</v>
      </c>
      <c r="I1356" s="120" t="b">
        <v>0</v>
      </c>
      <c r="J1356" s="120" t="b">
        <v>0</v>
      </c>
      <c r="K1356" s="120" t="b">
        <v>0</v>
      </c>
      <c r="L1356" s="120" t="b">
        <v>0</v>
      </c>
      <c r="M1356" s="120" t="b">
        <v>0</v>
      </c>
      <c r="N1356" s="120" t="s">
        <v>842</v>
      </c>
      <c r="O1356" s="120" t="s">
        <v>5512</v>
      </c>
      <c r="P1356" s="120" t="s">
        <v>5513</v>
      </c>
    </row>
    <row r="1357" spans="1:30" x14ac:dyDescent="0.4">
      <c r="A1357" s="120" t="s">
        <v>5514</v>
      </c>
      <c r="B1357" s="120" t="s">
        <v>928</v>
      </c>
      <c r="C1357" s="120">
        <v>38809</v>
      </c>
      <c r="D1357" s="120" t="b">
        <v>0</v>
      </c>
      <c r="E1357" s="120" t="b">
        <v>0</v>
      </c>
      <c r="F1357" s="120" t="b">
        <v>0</v>
      </c>
      <c r="G1357" s="120" t="b">
        <v>0</v>
      </c>
      <c r="H1357" s="120" t="b">
        <v>0</v>
      </c>
      <c r="I1357" s="120" t="b">
        <v>0</v>
      </c>
      <c r="J1357" s="120" t="b">
        <v>0</v>
      </c>
      <c r="K1357" s="120" t="b">
        <v>0</v>
      </c>
      <c r="L1357" s="120" t="b">
        <v>0</v>
      </c>
      <c r="M1357" s="120" t="b">
        <v>0</v>
      </c>
    </row>
    <row r="1358" spans="1:30" x14ac:dyDescent="0.4">
      <c r="A1358" s="120" t="s">
        <v>586</v>
      </c>
      <c r="B1358" s="120" t="s">
        <v>935</v>
      </c>
      <c r="C1358" s="120">
        <v>38650</v>
      </c>
      <c r="D1358" s="120" t="b">
        <v>0</v>
      </c>
      <c r="E1358" s="120" t="b">
        <v>0</v>
      </c>
      <c r="F1358" s="120" t="b">
        <v>0</v>
      </c>
      <c r="G1358" s="120" t="b">
        <v>1</v>
      </c>
      <c r="H1358" s="120" t="b">
        <v>0</v>
      </c>
      <c r="I1358" s="120" t="b">
        <v>0</v>
      </c>
      <c r="J1358" s="120" t="b">
        <v>0</v>
      </c>
      <c r="K1358" s="120" t="b">
        <v>1</v>
      </c>
      <c r="L1358" s="120" t="b">
        <v>0</v>
      </c>
      <c r="M1358" s="120" t="b">
        <v>1</v>
      </c>
      <c r="N1358" s="120" t="s">
        <v>842</v>
      </c>
      <c r="O1358" s="120" t="s">
        <v>585</v>
      </c>
      <c r="P1358" s="120" t="s">
        <v>5515</v>
      </c>
      <c r="Q1358" s="120" t="s">
        <v>644</v>
      </c>
      <c r="R1358" s="120" t="s">
        <v>3965</v>
      </c>
      <c r="S1358" s="120" t="s">
        <v>658</v>
      </c>
      <c r="T1358" s="120" t="s">
        <v>3966</v>
      </c>
      <c r="U1358" s="120" t="s">
        <v>789</v>
      </c>
      <c r="V1358" s="120" t="s">
        <v>5516</v>
      </c>
      <c r="W1358" s="120" t="s">
        <v>1569</v>
      </c>
      <c r="X1358" s="120" t="s">
        <v>5517</v>
      </c>
      <c r="Y1358" s="120" t="s">
        <v>3909</v>
      </c>
      <c r="Z1358" s="120" t="s">
        <v>5518</v>
      </c>
    </row>
    <row r="1359" spans="1:30" x14ac:dyDescent="0.4">
      <c r="A1359" s="120" t="s">
        <v>5519</v>
      </c>
      <c r="B1359" s="120" t="s">
        <v>872</v>
      </c>
      <c r="C1359" s="120">
        <v>38703</v>
      </c>
      <c r="D1359" s="120" t="b">
        <v>0</v>
      </c>
      <c r="E1359" s="120" t="b">
        <v>0</v>
      </c>
      <c r="F1359" s="120" t="b">
        <v>1</v>
      </c>
      <c r="G1359" s="120" t="b">
        <v>0</v>
      </c>
      <c r="H1359" s="120" t="b">
        <v>0</v>
      </c>
      <c r="I1359" s="120" t="b">
        <v>0</v>
      </c>
      <c r="J1359" s="120" t="b">
        <v>0</v>
      </c>
      <c r="K1359" s="120" t="b">
        <v>0</v>
      </c>
      <c r="L1359" s="120" t="b">
        <v>0</v>
      </c>
      <c r="M1359" s="120" t="b">
        <v>0</v>
      </c>
    </row>
    <row r="1360" spans="1:30" x14ac:dyDescent="0.4">
      <c r="A1360" s="120" t="s">
        <v>642</v>
      </c>
      <c r="B1360" s="120" t="s">
        <v>928</v>
      </c>
      <c r="C1360" s="120">
        <v>38587</v>
      </c>
      <c r="D1360" s="120" t="b">
        <v>0</v>
      </c>
      <c r="E1360" s="120" t="b">
        <v>0</v>
      </c>
      <c r="F1360" s="120" t="b">
        <v>1</v>
      </c>
      <c r="G1360" s="120" t="b">
        <v>0</v>
      </c>
      <c r="H1360" s="120" t="b">
        <v>0</v>
      </c>
      <c r="I1360" s="120" t="b">
        <v>0</v>
      </c>
      <c r="J1360" s="120" t="b">
        <v>0</v>
      </c>
      <c r="K1360" s="120" t="b">
        <v>0</v>
      </c>
      <c r="L1360" s="120" t="b">
        <v>0</v>
      </c>
      <c r="M1360" s="120" t="b">
        <v>0</v>
      </c>
      <c r="N1360" s="120" t="s">
        <v>842</v>
      </c>
      <c r="O1360" s="120" t="s">
        <v>643</v>
      </c>
      <c r="P1360" s="120" t="s">
        <v>5520</v>
      </c>
      <c r="Q1360" s="120" t="s">
        <v>5521</v>
      </c>
      <c r="R1360" s="120" t="s">
        <v>5522</v>
      </c>
      <c r="S1360" s="120" t="s">
        <v>5523</v>
      </c>
      <c r="T1360" s="120" t="s">
        <v>5524</v>
      </c>
    </row>
    <row r="1361" spans="1:24" x14ac:dyDescent="0.4">
      <c r="A1361" s="120" t="s">
        <v>5525</v>
      </c>
      <c r="B1361" s="120" t="s">
        <v>928</v>
      </c>
      <c r="C1361" s="120">
        <v>38588</v>
      </c>
      <c r="D1361" s="120" t="b">
        <v>1</v>
      </c>
      <c r="E1361" s="120" t="b">
        <v>1</v>
      </c>
      <c r="F1361" s="120" t="b">
        <v>0</v>
      </c>
      <c r="G1361" s="120" t="b">
        <v>0</v>
      </c>
      <c r="H1361" s="120" t="b">
        <v>0</v>
      </c>
      <c r="I1361" s="120" t="b">
        <v>0</v>
      </c>
      <c r="J1361" s="120" t="b">
        <v>0</v>
      </c>
      <c r="K1361" s="120" t="b">
        <v>0</v>
      </c>
      <c r="L1361" s="120" t="b">
        <v>0</v>
      </c>
      <c r="M1361" s="120" t="b">
        <v>0</v>
      </c>
    </row>
    <row r="1362" spans="1:24" x14ac:dyDescent="0.4">
      <c r="A1362" s="120" t="s">
        <v>5526</v>
      </c>
      <c r="B1362" s="120" t="s">
        <v>900</v>
      </c>
      <c r="C1362" s="120">
        <v>38585</v>
      </c>
      <c r="D1362" s="120" t="b">
        <v>1</v>
      </c>
      <c r="E1362" s="120" t="b">
        <v>0</v>
      </c>
      <c r="F1362" s="120" t="b">
        <v>0</v>
      </c>
      <c r="G1362" s="120" t="b">
        <v>0</v>
      </c>
      <c r="H1362" s="120" t="b">
        <v>0</v>
      </c>
      <c r="I1362" s="120" t="b">
        <v>0</v>
      </c>
      <c r="J1362" s="120" t="b">
        <v>0</v>
      </c>
      <c r="K1362" s="120" t="b">
        <v>0</v>
      </c>
      <c r="L1362" s="120" t="b">
        <v>0</v>
      </c>
      <c r="M1362" s="120" t="b">
        <v>0</v>
      </c>
      <c r="N1362" s="120" t="s">
        <v>5527</v>
      </c>
      <c r="O1362" s="120" t="s">
        <v>5528</v>
      </c>
      <c r="P1362" s="120" t="s">
        <v>5529</v>
      </c>
      <c r="Q1362" s="120" t="s">
        <v>5530</v>
      </c>
      <c r="R1362" s="120" t="s">
        <v>5531</v>
      </c>
      <c r="S1362" s="120" t="s">
        <v>5532</v>
      </c>
      <c r="T1362" s="120" t="s">
        <v>5533</v>
      </c>
      <c r="U1362" s="120" t="s">
        <v>5534</v>
      </c>
      <c r="V1362" s="120" t="s">
        <v>5535</v>
      </c>
    </row>
    <row r="1363" spans="1:24" x14ac:dyDescent="0.4">
      <c r="A1363" s="120" t="s">
        <v>757</v>
      </c>
      <c r="B1363" s="120" t="s">
        <v>900</v>
      </c>
      <c r="C1363" s="120">
        <v>38521</v>
      </c>
      <c r="D1363" s="120" t="b">
        <v>1</v>
      </c>
      <c r="E1363" s="120" t="b">
        <v>1</v>
      </c>
      <c r="F1363" s="120" t="b">
        <v>0</v>
      </c>
      <c r="G1363" s="120" t="b">
        <v>0</v>
      </c>
      <c r="H1363" s="120" t="b">
        <v>1</v>
      </c>
      <c r="I1363" s="120" t="b">
        <v>0</v>
      </c>
      <c r="J1363" s="120" t="b">
        <v>0</v>
      </c>
      <c r="K1363" s="120" t="b">
        <v>0</v>
      </c>
      <c r="L1363" s="120" t="b">
        <v>0</v>
      </c>
      <c r="M1363" s="120" t="b">
        <v>1</v>
      </c>
      <c r="N1363" s="120" t="s">
        <v>2062</v>
      </c>
      <c r="O1363" s="120" t="s">
        <v>1585</v>
      </c>
      <c r="P1363" s="120" t="s">
        <v>1586</v>
      </c>
      <c r="Q1363" s="120" t="s">
        <v>373</v>
      </c>
      <c r="R1363" s="120" t="s">
        <v>1587</v>
      </c>
      <c r="S1363" s="120" t="s">
        <v>243</v>
      </c>
      <c r="T1363" s="120" t="s">
        <v>1584</v>
      </c>
      <c r="U1363" s="120" t="s">
        <v>242</v>
      </c>
      <c r="V1363" s="120" t="s">
        <v>1554</v>
      </c>
    </row>
    <row r="1364" spans="1:24" x14ac:dyDescent="0.4">
      <c r="A1364" s="120" t="s">
        <v>5536</v>
      </c>
      <c r="B1364" s="120" t="s">
        <v>928</v>
      </c>
      <c r="C1364" s="120">
        <v>38350</v>
      </c>
      <c r="D1364" s="120" t="b">
        <v>1</v>
      </c>
      <c r="E1364" s="120" t="b">
        <v>1</v>
      </c>
      <c r="F1364" s="120" t="b">
        <v>1</v>
      </c>
      <c r="G1364" s="120" t="b">
        <v>0</v>
      </c>
      <c r="H1364" s="120" t="b">
        <v>0</v>
      </c>
      <c r="I1364" s="120" t="b">
        <v>0</v>
      </c>
      <c r="J1364" s="120" t="b">
        <v>0</v>
      </c>
      <c r="K1364" s="120" t="b">
        <v>0</v>
      </c>
      <c r="L1364" s="120" t="b">
        <v>0</v>
      </c>
      <c r="M1364" s="120" t="b">
        <v>1</v>
      </c>
    </row>
    <row r="1365" spans="1:24" x14ac:dyDescent="0.4">
      <c r="A1365" s="120" t="s">
        <v>5537</v>
      </c>
      <c r="B1365" s="120" t="s">
        <v>935</v>
      </c>
      <c r="C1365" s="120">
        <v>38355</v>
      </c>
      <c r="D1365" s="120" t="b">
        <v>0</v>
      </c>
      <c r="E1365" s="120" t="b">
        <v>0</v>
      </c>
      <c r="F1365" s="120" t="b">
        <v>0</v>
      </c>
      <c r="G1365" s="120" t="b">
        <v>0</v>
      </c>
      <c r="H1365" s="120" t="b">
        <v>1</v>
      </c>
      <c r="I1365" s="120" t="b">
        <v>0</v>
      </c>
      <c r="J1365" s="120" t="b">
        <v>0</v>
      </c>
      <c r="K1365" s="120" t="b">
        <v>0</v>
      </c>
      <c r="L1365" s="120" t="b">
        <v>0</v>
      </c>
      <c r="M1365" s="120" t="b">
        <v>1</v>
      </c>
      <c r="N1365" s="120" t="s">
        <v>5538</v>
      </c>
      <c r="O1365" s="120" t="s">
        <v>5539</v>
      </c>
      <c r="P1365" s="120" t="s">
        <v>5540</v>
      </c>
      <c r="Q1365" s="120" t="s">
        <v>5541</v>
      </c>
      <c r="R1365" s="120" t="s">
        <v>5542</v>
      </c>
    </row>
    <row r="1366" spans="1:24" x14ac:dyDescent="0.4">
      <c r="A1366" s="120" t="s">
        <v>756</v>
      </c>
      <c r="B1366" s="120" t="s">
        <v>900</v>
      </c>
      <c r="C1366" s="120">
        <v>38268</v>
      </c>
      <c r="D1366" s="120" t="b">
        <v>1</v>
      </c>
      <c r="E1366" s="120" t="b">
        <v>0</v>
      </c>
      <c r="F1366" s="120" t="b">
        <v>0</v>
      </c>
      <c r="G1366" s="120" t="b">
        <v>0</v>
      </c>
      <c r="H1366" s="120" t="b">
        <v>0</v>
      </c>
      <c r="I1366" s="120" t="b">
        <v>0</v>
      </c>
      <c r="J1366" s="120" t="b">
        <v>0</v>
      </c>
      <c r="K1366" s="120" t="b">
        <v>1</v>
      </c>
      <c r="L1366" s="120" t="b">
        <v>0</v>
      </c>
      <c r="M1366" s="120" t="b">
        <v>1</v>
      </c>
      <c r="N1366" s="120" t="s">
        <v>5543</v>
      </c>
      <c r="O1366" s="120" t="s">
        <v>5544</v>
      </c>
      <c r="P1366" s="120" t="s">
        <v>5545</v>
      </c>
      <c r="Q1366" s="120" t="s">
        <v>634</v>
      </c>
      <c r="R1366" s="120" t="s">
        <v>5380</v>
      </c>
      <c r="S1366" s="120" t="s">
        <v>633</v>
      </c>
      <c r="T1366" s="120" t="s">
        <v>4620</v>
      </c>
      <c r="U1366" s="120" t="s">
        <v>5546</v>
      </c>
      <c r="V1366" s="120" t="s">
        <v>5547</v>
      </c>
      <c r="W1366" s="120" t="s">
        <v>5548</v>
      </c>
      <c r="X1366" s="120" t="s">
        <v>5549</v>
      </c>
    </row>
    <row r="1367" spans="1:24" x14ac:dyDescent="0.4">
      <c r="A1367" s="120" t="s">
        <v>5550</v>
      </c>
      <c r="B1367" s="120" t="s">
        <v>924</v>
      </c>
      <c r="C1367" s="120">
        <v>38423</v>
      </c>
      <c r="D1367" s="120" t="b">
        <v>1</v>
      </c>
      <c r="E1367" s="120" t="b">
        <v>0</v>
      </c>
      <c r="F1367" s="120" t="b">
        <v>0</v>
      </c>
      <c r="G1367" s="120" t="b">
        <v>0</v>
      </c>
      <c r="H1367" s="120" t="b">
        <v>1</v>
      </c>
      <c r="I1367" s="120" t="b">
        <v>0</v>
      </c>
      <c r="J1367" s="120" t="b">
        <v>0</v>
      </c>
      <c r="K1367" s="120" t="b">
        <v>0</v>
      </c>
      <c r="L1367" s="120" t="b">
        <v>0</v>
      </c>
      <c r="M1367" s="120" t="b">
        <v>1</v>
      </c>
    </row>
    <row r="1368" spans="1:24" x14ac:dyDescent="0.4">
      <c r="A1368" s="120" t="s">
        <v>5551</v>
      </c>
      <c r="B1368" s="120" t="s">
        <v>2118</v>
      </c>
      <c r="C1368" s="120">
        <v>38044</v>
      </c>
      <c r="D1368" s="120" t="b">
        <v>0</v>
      </c>
      <c r="E1368" s="120" t="b">
        <v>0</v>
      </c>
      <c r="F1368" s="120" t="b">
        <v>0</v>
      </c>
      <c r="G1368" s="120" t="b">
        <v>0</v>
      </c>
      <c r="H1368" s="120" t="b">
        <v>0</v>
      </c>
      <c r="I1368" s="120" t="b">
        <v>1</v>
      </c>
      <c r="J1368" s="120" t="b">
        <v>0</v>
      </c>
      <c r="K1368" s="120" t="b">
        <v>0</v>
      </c>
      <c r="L1368" s="120" t="b">
        <v>0</v>
      </c>
      <c r="M1368" s="120" t="b">
        <v>0</v>
      </c>
    </row>
    <row r="1369" spans="1:24" x14ac:dyDescent="0.4">
      <c r="A1369" s="120" t="s">
        <v>5552</v>
      </c>
      <c r="B1369" s="120" t="s">
        <v>1278</v>
      </c>
      <c r="C1369" s="120">
        <v>37942</v>
      </c>
      <c r="D1369" s="120" t="b">
        <v>0</v>
      </c>
      <c r="E1369" s="120" t="b">
        <v>0</v>
      </c>
      <c r="F1369" s="120" t="b">
        <v>0</v>
      </c>
      <c r="G1369" s="120" t="b">
        <v>0</v>
      </c>
      <c r="H1369" s="120" t="b">
        <v>0</v>
      </c>
      <c r="I1369" s="120" t="b">
        <v>0</v>
      </c>
      <c r="J1369" s="120" t="b">
        <v>0</v>
      </c>
      <c r="K1369" s="120" t="b">
        <v>0</v>
      </c>
      <c r="L1369" s="120" t="b">
        <v>0</v>
      </c>
      <c r="M1369" s="120" t="b">
        <v>0</v>
      </c>
      <c r="N1369" s="120" t="s">
        <v>5553</v>
      </c>
      <c r="O1369" s="120" t="s">
        <v>5554</v>
      </c>
      <c r="P1369" s="120" t="s">
        <v>5555</v>
      </c>
    </row>
    <row r="1370" spans="1:24" x14ac:dyDescent="0.4">
      <c r="A1370" s="120" t="s">
        <v>5556</v>
      </c>
      <c r="B1370" s="120" t="s">
        <v>928</v>
      </c>
      <c r="C1370" s="120">
        <v>38176</v>
      </c>
      <c r="D1370" s="120" t="b">
        <v>1</v>
      </c>
      <c r="E1370" s="120" t="b">
        <v>0</v>
      </c>
      <c r="F1370" s="120" t="b">
        <v>0</v>
      </c>
      <c r="G1370" s="120" t="b">
        <v>0</v>
      </c>
      <c r="H1370" s="120" t="b">
        <v>1</v>
      </c>
      <c r="I1370" s="120" t="b">
        <v>0</v>
      </c>
      <c r="J1370" s="120" t="b">
        <v>0</v>
      </c>
      <c r="K1370" s="120" t="b">
        <v>0</v>
      </c>
      <c r="L1370" s="120" t="b">
        <v>0</v>
      </c>
      <c r="M1370" s="120" t="b">
        <v>1</v>
      </c>
    </row>
    <row r="1371" spans="1:24" x14ac:dyDescent="0.4">
      <c r="A1371" s="120" t="s">
        <v>5557</v>
      </c>
      <c r="B1371" s="120" t="s">
        <v>963</v>
      </c>
      <c r="C1371" s="120">
        <v>38036</v>
      </c>
      <c r="D1371" s="120" t="b">
        <v>0</v>
      </c>
      <c r="E1371" s="120" t="b">
        <v>0</v>
      </c>
      <c r="F1371" s="120" t="b">
        <v>1</v>
      </c>
      <c r="G1371" s="120" t="b">
        <v>0</v>
      </c>
      <c r="H1371" s="120" t="b">
        <v>0</v>
      </c>
      <c r="I1371" s="120" t="b">
        <v>0</v>
      </c>
      <c r="J1371" s="120" t="b">
        <v>0</v>
      </c>
      <c r="K1371" s="120" t="b">
        <v>0</v>
      </c>
      <c r="L1371" s="120" t="b">
        <v>0</v>
      </c>
      <c r="M1371" s="120" t="b">
        <v>0</v>
      </c>
    </row>
    <row r="1372" spans="1:24" x14ac:dyDescent="0.4">
      <c r="A1372" s="120" t="s">
        <v>582</v>
      </c>
      <c r="B1372" s="120" t="s">
        <v>1278</v>
      </c>
      <c r="C1372" s="120">
        <v>37674</v>
      </c>
      <c r="D1372" s="120" t="b">
        <v>0</v>
      </c>
      <c r="E1372" s="120" t="b">
        <v>0</v>
      </c>
      <c r="F1372" s="120" t="b">
        <v>0</v>
      </c>
      <c r="G1372" s="120" t="b">
        <v>0</v>
      </c>
      <c r="H1372" s="120" t="b">
        <v>0</v>
      </c>
      <c r="I1372" s="120" t="b">
        <v>0</v>
      </c>
      <c r="J1372" s="120" t="b">
        <v>0</v>
      </c>
      <c r="K1372" s="120" t="b">
        <v>0</v>
      </c>
      <c r="L1372" s="120" t="b">
        <v>0</v>
      </c>
      <c r="M1372" s="120" t="b">
        <v>0</v>
      </c>
      <c r="N1372" s="120" t="s">
        <v>778</v>
      </c>
      <c r="O1372" s="120" t="s">
        <v>581</v>
      </c>
      <c r="P1372" s="120" t="s">
        <v>5558</v>
      </c>
      <c r="Q1372" s="120" t="s">
        <v>3916</v>
      </c>
      <c r="R1372" s="120" t="s">
        <v>3917</v>
      </c>
      <c r="S1372" s="120" t="s">
        <v>3914</v>
      </c>
      <c r="T1372" s="120" t="s">
        <v>3915</v>
      </c>
    </row>
    <row r="1373" spans="1:24" x14ac:dyDescent="0.4">
      <c r="A1373" s="120" t="s">
        <v>5559</v>
      </c>
      <c r="B1373" s="120" t="s">
        <v>928</v>
      </c>
      <c r="C1373" s="120">
        <v>37703</v>
      </c>
      <c r="D1373" s="120" t="b">
        <v>1</v>
      </c>
      <c r="E1373" s="120" t="b">
        <v>1</v>
      </c>
      <c r="F1373" s="120" t="b">
        <v>1</v>
      </c>
      <c r="G1373" s="120" t="b">
        <v>0</v>
      </c>
      <c r="H1373" s="120" t="b">
        <v>0</v>
      </c>
      <c r="I1373" s="120" t="b">
        <v>0</v>
      </c>
      <c r="J1373" s="120" t="b">
        <v>0</v>
      </c>
      <c r="K1373" s="120" t="b">
        <v>0</v>
      </c>
      <c r="L1373" s="120" t="b">
        <v>0</v>
      </c>
      <c r="M1373" s="120" t="b">
        <v>0</v>
      </c>
    </row>
    <row r="1374" spans="1:24" x14ac:dyDescent="0.4">
      <c r="A1374" s="120" t="s">
        <v>5560</v>
      </c>
      <c r="B1374" s="120" t="s">
        <v>928</v>
      </c>
      <c r="C1374" s="120">
        <v>37501</v>
      </c>
      <c r="D1374" s="120" t="b">
        <v>1</v>
      </c>
      <c r="E1374" s="120" t="b">
        <v>1</v>
      </c>
      <c r="F1374" s="120" t="b">
        <v>0</v>
      </c>
      <c r="G1374" s="120" t="b">
        <v>0</v>
      </c>
      <c r="H1374" s="120" t="b">
        <v>1</v>
      </c>
      <c r="I1374" s="120" t="b">
        <v>0</v>
      </c>
      <c r="J1374" s="120" t="b">
        <v>0</v>
      </c>
      <c r="K1374" s="120" t="b">
        <v>0</v>
      </c>
      <c r="L1374" s="120" t="b">
        <v>0</v>
      </c>
      <c r="M1374" s="120" t="b">
        <v>0</v>
      </c>
    </row>
    <row r="1375" spans="1:24" x14ac:dyDescent="0.4">
      <c r="A1375" s="120" t="s">
        <v>5561</v>
      </c>
      <c r="B1375" s="120" t="s">
        <v>963</v>
      </c>
      <c r="C1375" s="120">
        <v>37507</v>
      </c>
      <c r="D1375" s="120" t="b">
        <v>0</v>
      </c>
      <c r="E1375" s="120" t="b">
        <v>0</v>
      </c>
      <c r="F1375" s="120" t="b">
        <v>0</v>
      </c>
      <c r="G1375" s="120" t="b">
        <v>0</v>
      </c>
      <c r="H1375" s="120" t="b">
        <v>0</v>
      </c>
      <c r="I1375" s="120" t="b">
        <v>0</v>
      </c>
      <c r="J1375" s="120" t="b">
        <v>0</v>
      </c>
      <c r="K1375" s="120" t="b">
        <v>0</v>
      </c>
      <c r="L1375" s="120" t="b">
        <v>0</v>
      </c>
      <c r="M1375" s="120" t="b">
        <v>1</v>
      </c>
    </row>
    <row r="1376" spans="1:24" x14ac:dyDescent="0.4">
      <c r="A1376" s="120" t="s">
        <v>5562</v>
      </c>
      <c r="B1376" s="120" t="s">
        <v>1727</v>
      </c>
      <c r="C1376" s="120">
        <v>37418</v>
      </c>
      <c r="D1376" s="120" t="b">
        <v>0</v>
      </c>
      <c r="E1376" s="120" t="b">
        <v>0</v>
      </c>
      <c r="F1376" s="120" t="b">
        <v>0</v>
      </c>
      <c r="G1376" s="120" t="b">
        <v>0</v>
      </c>
      <c r="H1376" s="120" t="b">
        <v>0</v>
      </c>
      <c r="I1376" s="120" t="b">
        <v>0</v>
      </c>
      <c r="J1376" s="120" t="b">
        <v>0</v>
      </c>
      <c r="K1376" s="120" t="b">
        <v>0</v>
      </c>
      <c r="L1376" s="120" t="b">
        <v>0</v>
      </c>
      <c r="M1376" s="120" t="b">
        <v>0</v>
      </c>
    </row>
    <row r="1377" spans="1:34" x14ac:dyDescent="0.4">
      <c r="A1377" s="120" t="s">
        <v>644</v>
      </c>
      <c r="B1377" s="120" t="s">
        <v>935</v>
      </c>
      <c r="C1377" s="120">
        <v>40526</v>
      </c>
      <c r="D1377" s="120" t="b">
        <v>0</v>
      </c>
      <c r="E1377" s="120" t="b">
        <v>1</v>
      </c>
      <c r="F1377" s="120" t="b">
        <v>0</v>
      </c>
      <c r="G1377" s="120" t="b">
        <v>1</v>
      </c>
      <c r="H1377" s="120" t="b">
        <v>0</v>
      </c>
      <c r="I1377" s="120" t="b">
        <v>0</v>
      </c>
      <c r="J1377" s="120" t="b">
        <v>0</v>
      </c>
      <c r="K1377" s="120" t="b">
        <v>0</v>
      </c>
      <c r="L1377" s="120" t="b">
        <v>0</v>
      </c>
      <c r="M1377" s="120" t="b">
        <v>1</v>
      </c>
      <c r="N1377" s="120" t="s">
        <v>5563</v>
      </c>
      <c r="O1377" s="120" t="s">
        <v>585</v>
      </c>
      <c r="P1377" s="120" t="s">
        <v>5515</v>
      </c>
      <c r="Q1377" s="120" t="s">
        <v>586</v>
      </c>
      <c r="R1377" s="120" t="s">
        <v>3964</v>
      </c>
      <c r="S1377" s="120" t="s">
        <v>789</v>
      </c>
      <c r="T1377" s="120" t="s">
        <v>5516</v>
      </c>
      <c r="U1377" s="120" t="s">
        <v>658</v>
      </c>
      <c r="V1377" s="120" t="s">
        <v>3966</v>
      </c>
    </row>
    <row r="1378" spans="1:34" x14ac:dyDescent="0.4">
      <c r="A1378" s="120" t="s">
        <v>5564</v>
      </c>
      <c r="B1378" s="120" t="s">
        <v>852</v>
      </c>
      <c r="C1378" s="120">
        <v>37255</v>
      </c>
      <c r="D1378" s="120" t="b">
        <v>0</v>
      </c>
      <c r="E1378" s="120" t="b">
        <v>0</v>
      </c>
      <c r="F1378" s="120" t="b">
        <v>0</v>
      </c>
      <c r="G1378" s="120" t="b">
        <v>1</v>
      </c>
      <c r="H1378" s="120" t="b">
        <v>1</v>
      </c>
      <c r="I1378" s="120" t="b">
        <v>0</v>
      </c>
      <c r="J1378" s="120" t="b">
        <v>1</v>
      </c>
      <c r="K1378" s="120" t="b">
        <v>0</v>
      </c>
      <c r="L1378" s="120" t="b">
        <v>0</v>
      </c>
      <c r="M1378" s="120" t="b">
        <v>0</v>
      </c>
      <c r="N1378" s="120" t="s">
        <v>842</v>
      </c>
      <c r="O1378" s="120" t="s">
        <v>5565</v>
      </c>
      <c r="P1378" s="120" t="s">
        <v>5566</v>
      </c>
      <c r="Q1378" s="120" t="s">
        <v>5567</v>
      </c>
      <c r="R1378" s="120" t="s">
        <v>5568</v>
      </c>
      <c r="S1378" s="120" t="s">
        <v>5569</v>
      </c>
      <c r="T1378" s="120" t="s">
        <v>5570</v>
      </c>
      <c r="U1378" s="120" t="s">
        <v>5571</v>
      </c>
      <c r="V1378" s="120" t="s">
        <v>5572</v>
      </c>
      <c r="W1378" s="120" t="s">
        <v>5573</v>
      </c>
      <c r="X1378" s="120" t="s">
        <v>5574</v>
      </c>
      <c r="Y1378" s="120" t="s">
        <v>5575</v>
      </c>
      <c r="Z1378" s="120" t="s">
        <v>5576</v>
      </c>
      <c r="AA1378" s="120" t="s">
        <v>5577</v>
      </c>
      <c r="AB1378" s="120" t="s">
        <v>5578</v>
      </c>
      <c r="AC1378" s="120" t="s">
        <v>5579</v>
      </c>
      <c r="AD1378" s="120" t="s">
        <v>5580</v>
      </c>
    </row>
    <row r="1379" spans="1:34" x14ac:dyDescent="0.4">
      <c r="A1379" s="120" t="s">
        <v>5581</v>
      </c>
      <c r="B1379" s="120" t="s">
        <v>935</v>
      </c>
      <c r="C1379" s="120">
        <v>37432</v>
      </c>
      <c r="D1379" s="120" t="b">
        <v>0</v>
      </c>
      <c r="E1379" s="120" t="b">
        <v>0</v>
      </c>
      <c r="F1379" s="120" t="b">
        <v>0</v>
      </c>
      <c r="G1379" s="120" t="b">
        <v>0</v>
      </c>
      <c r="H1379" s="120" t="b">
        <v>0</v>
      </c>
      <c r="I1379" s="120" t="b">
        <v>0</v>
      </c>
      <c r="J1379" s="120" t="b">
        <v>0</v>
      </c>
      <c r="K1379" s="120" t="b">
        <v>0</v>
      </c>
      <c r="L1379" s="120" t="b">
        <v>0</v>
      </c>
      <c r="M1379" s="120" t="b">
        <v>1</v>
      </c>
    </row>
    <row r="1380" spans="1:34" x14ac:dyDescent="0.4">
      <c r="A1380" s="120" t="s">
        <v>5582</v>
      </c>
      <c r="B1380" s="120" t="s">
        <v>924</v>
      </c>
      <c r="C1380" s="120">
        <v>37100</v>
      </c>
      <c r="D1380" s="120" t="b">
        <v>1</v>
      </c>
      <c r="E1380" s="120" t="b">
        <v>0</v>
      </c>
      <c r="F1380" s="120" t="b">
        <v>1</v>
      </c>
      <c r="G1380" s="120" t="b">
        <v>0</v>
      </c>
      <c r="H1380" s="120" t="b">
        <v>1</v>
      </c>
      <c r="I1380" s="120" t="b">
        <v>0</v>
      </c>
      <c r="J1380" s="120" t="b">
        <v>0</v>
      </c>
      <c r="K1380" s="120" t="b">
        <v>0</v>
      </c>
      <c r="L1380" s="120" t="b">
        <v>0</v>
      </c>
      <c r="M1380" s="120" t="b">
        <v>0</v>
      </c>
    </row>
    <row r="1381" spans="1:34" x14ac:dyDescent="0.4">
      <c r="A1381" s="120" t="s">
        <v>5583</v>
      </c>
      <c r="B1381" s="120" t="s">
        <v>852</v>
      </c>
      <c r="C1381" s="120">
        <v>37343</v>
      </c>
      <c r="D1381" s="120" t="b">
        <v>1</v>
      </c>
      <c r="E1381" s="120" t="b">
        <v>1</v>
      </c>
      <c r="F1381" s="120" t="b">
        <v>0</v>
      </c>
      <c r="G1381" s="120" t="b">
        <v>0</v>
      </c>
      <c r="H1381" s="120" t="b">
        <v>0</v>
      </c>
      <c r="I1381" s="120" t="b">
        <v>0</v>
      </c>
      <c r="J1381" s="120" t="b">
        <v>0</v>
      </c>
      <c r="K1381" s="120" t="b">
        <v>0</v>
      </c>
      <c r="L1381" s="120" t="b">
        <v>0</v>
      </c>
      <c r="M1381" s="120" t="b">
        <v>1</v>
      </c>
      <c r="N1381" s="120" t="s">
        <v>842</v>
      </c>
      <c r="O1381" s="120" t="s">
        <v>5584</v>
      </c>
      <c r="P1381" s="120" t="s">
        <v>5585</v>
      </c>
      <c r="Q1381" s="120" t="s">
        <v>5586</v>
      </c>
      <c r="R1381" s="120" t="s">
        <v>5587</v>
      </c>
    </row>
    <row r="1382" spans="1:34" x14ac:dyDescent="0.4">
      <c r="A1382" s="120" t="s">
        <v>5588</v>
      </c>
      <c r="B1382" s="120" t="s">
        <v>852</v>
      </c>
      <c r="C1382" s="120">
        <v>36922</v>
      </c>
      <c r="D1382" s="120" t="b">
        <v>0</v>
      </c>
      <c r="E1382" s="120" t="b">
        <v>0</v>
      </c>
      <c r="F1382" s="120" t="b">
        <v>0</v>
      </c>
      <c r="G1382" s="120" t="b">
        <v>0</v>
      </c>
      <c r="H1382" s="120" t="b">
        <v>0</v>
      </c>
      <c r="I1382" s="120" t="b">
        <v>0</v>
      </c>
      <c r="J1382" s="120" t="b">
        <v>0</v>
      </c>
      <c r="K1382" s="120" t="b">
        <v>0</v>
      </c>
      <c r="L1382" s="120" t="b">
        <v>0</v>
      </c>
      <c r="M1382" s="120" t="b">
        <v>0</v>
      </c>
    </row>
    <row r="1383" spans="1:34" x14ac:dyDescent="0.4">
      <c r="A1383" s="120" t="s">
        <v>5589</v>
      </c>
      <c r="B1383" s="120" t="s">
        <v>1334</v>
      </c>
      <c r="C1383" s="120">
        <v>36836</v>
      </c>
      <c r="D1383" s="120" t="b">
        <v>1</v>
      </c>
      <c r="E1383" s="120" t="b">
        <v>1</v>
      </c>
      <c r="F1383" s="120" t="b">
        <v>0</v>
      </c>
      <c r="G1383" s="120" t="b">
        <v>0</v>
      </c>
      <c r="H1383" s="120" t="b">
        <v>0</v>
      </c>
      <c r="I1383" s="120" t="b">
        <v>0</v>
      </c>
      <c r="J1383" s="120" t="b">
        <v>0</v>
      </c>
      <c r="K1383" s="120" t="b">
        <v>0</v>
      </c>
      <c r="L1383" s="120" t="b">
        <v>0</v>
      </c>
      <c r="M1383" s="120" t="b">
        <v>0</v>
      </c>
    </row>
    <row r="1384" spans="1:34" x14ac:dyDescent="0.4">
      <c r="A1384" s="120" t="s">
        <v>5590</v>
      </c>
      <c r="B1384" s="120" t="s">
        <v>919</v>
      </c>
      <c r="C1384" s="120">
        <v>36732</v>
      </c>
      <c r="D1384" s="120" t="b">
        <v>0</v>
      </c>
      <c r="E1384" s="120" t="b">
        <v>0</v>
      </c>
      <c r="F1384" s="120" t="b">
        <v>0</v>
      </c>
      <c r="G1384" s="120" t="b">
        <v>0</v>
      </c>
      <c r="H1384" s="120" t="b">
        <v>0</v>
      </c>
      <c r="I1384" s="120" t="b">
        <v>0</v>
      </c>
      <c r="J1384" s="120" t="b">
        <v>0</v>
      </c>
      <c r="K1384" s="120" t="b">
        <v>0</v>
      </c>
      <c r="L1384" s="120" t="b">
        <v>0</v>
      </c>
      <c r="M1384" s="120" t="b">
        <v>0</v>
      </c>
    </row>
    <row r="1385" spans="1:34" x14ac:dyDescent="0.4">
      <c r="A1385" s="120" t="s">
        <v>5591</v>
      </c>
      <c r="B1385" s="120" t="s">
        <v>1727</v>
      </c>
      <c r="C1385" s="120">
        <v>36703</v>
      </c>
      <c r="D1385" s="120" t="b">
        <v>0</v>
      </c>
      <c r="E1385" s="120" t="b">
        <v>0</v>
      </c>
      <c r="F1385" s="120" t="b">
        <v>1</v>
      </c>
      <c r="G1385" s="120" t="b">
        <v>0</v>
      </c>
      <c r="H1385" s="120" t="b">
        <v>0</v>
      </c>
      <c r="I1385" s="120" t="b">
        <v>0</v>
      </c>
      <c r="J1385" s="120" t="b">
        <v>0</v>
      </c>
      <c r="K1385" s="120" t="b">
        <v>0</v>
      </c>
      <c r="L1385" s="120" t="b">
        <v>0</v>
      </c>
      <c r="M1385" s="120" t="b">
        <v>0</v>
      </c>
    </row>
    <row r="1386" spans="1:34" x14ac:dyDescent="0.4">
      <c r="A1386" s="120" t="s">
        <v>645</v>
      </c>
      <c r="B1386" s="120" t="s">
        <v>872</v>
      </c>
      <c r="C1386" s="120">
        <v>36703</v>
      </c>
      <c r="D1386" s="120" t="b">
        <v>0</v>
      </c>
      <c r="E1386" s="120" t="b">
        <v>1</v>
      </c>
      <c r="F1386" s="120" t="b">
        <v>0</v>
      </c>
      <c r="G1386" s="120" t="b">
        <v>0</v>
      </c>
      <c r="H1386" s="120" t="b">
        <v>0</v>
      </c>
      <c r="I1386" s="120" t="b">
        <v>0</v>
      </c>
      <c r="J1386" s="120" t="b">
        <v>0</v>
      </c>
      <c r="K1386" s="120" t="b">
        <v>0</v>
      </c>
      <c r="L1386" s="120" t="b">
        <v>0</v>
      </c>
      <c r="M1386" s="120" t="b">
        <v>1</v>
      </c>
      <c r="N1386" s="120" t="s">
        <v>5592</v>
      </c>
      <c r="O1386" s="120" t="s">
        <v>646</v>
      </c>
      <c r="P1386" s="120" t="s">
        <v>5593</v>
      </c>
      <c r="Q1386" s="120" t="s">
        <v>5594</v>
      </c>
      <c r="R1386" s="120" t="s">
        <v>5595</v>
      </c>
      <c r="S1386" s="120" t="s">
        <v>5596</v>
      </c>
      <c r="T1386" s="120" t="s">
        <v>5597</v>
      </c>
      <c r="U1386" s="120" t="s">
        <v>5598</v>
      </c>
      <c r="V1386" s="120" t="s">
        <v>5599</v>
      </c>
      <c r="W1386" s="120" t="s">
        <v>5600</v>
      </c>
      <c r="X1386" s="120" t="s">
        <v>5601</v>
      </c>
      <c r="Y1386" s="120" t="s">
        <v>5602</v>
      </c>
      <c r="Z1386" s="120" t="s">
        <v>5603</v>
      </c>
      <c r="AA1386" s="120" t="s">
        <v>5604</v>
      </c>
      <c r="AB1386" s="120" t="s">
        <v>5605</v>
      </c>
      <c r="AC1386" s="120" t="s">
        <v>5606</v>
      </c>
      <c r="AD1386" s="120" t="s">
        <v>5607</v>
      </c>
      <c r="AE1386" s="120" t="s">
        <v>5608</v>
      </c>
      <c r="AF1386" s="120" t="s">
        <v>5609</v>
      </c>
      <c r="AG1386" s="120" t="s">
        <v>5610</v>
      </c>
      <c r="AH1386" s="120" t="s">
        <v>5611</v>
      </c>
    </row>
    <row r="1387" spans="1:34" x14ac:dyDescent="0.4">
      <c r="A1387" s="120" t="s">
        <v>464</v>
      </c>
      <c r="B1387" s="120" t="s">
        <v>843</v>
      </c>
      <c r="C1387" s="120">
        <v>36807</v>
      </c>
      <c r="D1387" s="120" t="b">
        <v>0</v>
      </c>
      <c r="E1387" s="120" t="b">
        <v>0</v>
      </c>
      <c r="F1387" s="120" t="b">
        <v>1</v>
      </c>
      <c r="G1387" s="120" t="b">
        <v>0</v>
      </c>
      <c r="H1387" s="120" t="b">
        <v>0</v>
      </c>
      <c r="I1387" s="120" t="b">
        <v>0</v>
      </c>
      <c r="J1387" s="120" t="b">
        <v>0</v>
      </c>
      <c r="K1387" s="120" t="b">
        <v>1</v>
      </c>
      <c r="L1387" s="120" t="b">
        <v>0</v>
      </c>
      <c r="M1387" s="120" t="b">
        <v>1</v>
      </c>
      <c r="N1387" s="120" t="s">
        <v>842</v>
      </c>
      <c r="O1387" s="120" t="s">
        <v>422</v>
      </c>
      <c r="P1387" s="120" t="s">
        <v>2519</v>
      </c>
      <c r="Q1387" s="120" t="s">
        <v>423</v>
      </c>
      <c r="R1387" s="120" t="s">
        <v>1494</v>
      </c>
      <c r="S1387" s="120" t="s">
        <v>1498</v>
      </c>
      <c r="T1387" s="120" t="s">
        <v>1499</v>
      </c>
      <c r="U1387" s="120" t="s">
        <v>1490</v>
      </c>
      <c r="V1387" s="120" t="s">
        <v>1491</v>
      </c>
      <c r="W1387" s="120" t="s">
        <v>5612</v>
      </c>
      <c r="X1387" s="120" t="s">
        <v>5613</v>
      </c>
      <c r="Y1387" s="120" t="s">
        <v>510</v>
      </c>
      <c r="Z1387" s="120" t="s">
        <v>5221</v>
      </c>
      <c r="AA1387" s="120" t="s">
        <v>224</v>
      </c>
      <c r="AB1387" s="120" t="s">
        <v>1416</v>
      </c>
      <c r="AC1387" s="120" t="s">
        <v>5614</v>
      </c>
      <c r="AD1387" s="120" t="s">
        <v>5615</v>
      </c>
      <c r="AE1387" s="120" t="s">
        <v>1201</v>
      </c>
      <c r="AF1387" s="120" t="s">
        <v>5616</v>
      </c>
    </row>
    <row r="1388" spans="1:34" x14ac:dyDescent="0.4">
      <c r="A1388" s="120" t="s">
        <v>5617</v>
      </c>
      <c r="B1388" s="120" t="s">
        <v>872</v>
      </c>
      <c r="C1388" s="120">
        <v>36307</v>
      </c>
      <c r="D1388" s="120" t="b">
        <v>0</v>
      </c>
      <c r="E1388" s="120" t="b">
        <v>0</v>
      </c>
      <c r="F1388" s="120" t="b">
        <v>0</v>
      </c>
      <c r="G1388" s="120" t="b">
        <v>0</v>
      </c>
      <c r="H1388" s="120" t="b">
        <v>0</v>
      </c>
      <c r="I1388" s="120" t="b">
        <v>0</v>
      </c>
      <c r="J1388" s="120" t="b">
        <v>0</v>
      </c>
      <c r="K1388" s="120" t="b">
        <v>0</v>
      </c>
      <c r="L1388" s="120" t="b">
        <v>0</v>
      </c>
      <c r="M1388" s="120" t="b">
        <v>1</v>
      </c>
    </row>
    <row r="1389" spans="1:34" x14ac:dyDescent="0.4">
      <c r="A1389" s="120" t="s">
        <v>5618</v>
      </c>
      <c r="B1389" s="120" t="s">
        <v>928</v>
      </c>
      <c r="C1389" s="120">
        <v>36899</v>
      </c>
      <c r="D1389" s="120" t="b">
        <v>1</v>
      </c>
      <c r="E1389" s="120" t="b">
        <v>1</v>
      </c>
      <c r="F1389" s="120" t="b">
        <v>0</v>
      </c>
      <c r="G1389" s="120" t="b">
        <v>0</v>
      </c>
      <c r="H1389" s="120" t="b">
        <v>0</v>
      </c>
      <c r="I1389" s="120" t="b">
        <v>0</v>
      </c>
      <c r="J1389" s="120" t="b">
        <v>0</v>
      </c>
      <c r="K1389" s="120" t="b">
        <v>0</v>
      </c>
      <c r="L1389" s="120" t="b">
        <v>0</v>
      </c>
      <c r="M1389" s="120" t="b">
        <v>1</v>
      </c>
    </row>
    <row r="1390" spans="1:34" x14ac:dyDescent="0.4">
      <c r="A1390" s="120" t="s">
        <v>5619</v>
      </c>
      <c r="B1390" s="120" t="s">
        <v>928</v>
      </c>
      <c r="C1390" s="120">
        <v>36090</v>
      </c>
      <c r="D1390" s="120" t="b">
        <v>1</v>
      </c>
      <c r="E1390" s="120" t="b">
        <v>1</v>
      </c>
      <c r="F1390" s="120" t="b">
        <v>0</v>
      </c>
      <c r="G1390" s="120" t="b">
        <v>0</v>
      </c>
      <c r="H1390" s="120" t="b">
        <v>0</v>
      </c>
      <c r="I1390" s="120" t="b">
        <v>0</v>
      </c>
      <c r="J1390" s="120" t="b">
        <v>0</v>
      </c>
      <c r="K1390" s="120" t="b">
        <v>0</v>
      </c>
      <c r="L1390" s="120" t="b">
        <v>0</v>
      </c>
      <c r="M1390" s="120" t="b">
        <v>0</v>
      </c>
      <c r="N1390" s="120" t="s">
        <v>842</v>
      </c>
      <c r="O1390" s="120" t="s">
        <v>5620</v>
      </c>
      <c r="P1390" s="120" t="s">
        <v>5621</v>
      </c>
    </row>
    <row r="1391" spans="1:34" x14ac:dyDescent="0.4">
      <c r="A1391" s="120" t="s">
        <v>2735</v>
      </c>
      <c r="B1391" s="120" t="s">
        <v>935</v>
      </c>
      <c r="C1391" s="120">
        <v>35878</v>
      </c>
      <c r="D1391" s="120" t="b">
        <v>0</v>
      </c>
      <c r="E1391" s="120" t="b">
        <v>0</v>
      </c>
      <c r="F1391" s="120" t="b">
        <v>1</v>
      </c>
      <c r="G1391" s="120" t="b">
        <v>0</v>
      </c>
      <c r="H1391" s="120" t="b">
        <v>0</v>
      </c>
      <c r="I1391" s="120" t="b">
        <v>0</v>
      </c>
      <c r="J1391" s="120" t="b">
        <v>0</v>
      </c>
      <c r="K1391" s="120" t="b">
        <v>0</v>
      </c>
      <c r="L1391" s="120" t="b">
        <v>0</v>
      </c>
      <c r="M1391" s="120" t="b">
        <v>0</v>
      </c>
    </row>
    <row r="1392" spans="1:34" x14ac:dyDescent="0.4">
      <c r="A1392" s="120" t="s">
        <v>5622</v>
      </c>
      <c r="B1392" s="120" t="s">
        <v>935</v>
      </c>
      <c r="C1392" s="120">
        <v>35850</v>
      </c>
      <c r="D1392" s="120" t="b">
        <v>1</v>
      </c>
      <c r="E1392" s="120" t="b">
        <v>1</v>
      </c>
      <c r="F1392" s="120" t="b">
        <v>0</v>
      </c>
      <c r="G1392" s="120" t="b">
        <v>0</v>
      </c>
      <c r="H1392" s="120" t="b">
        <v>0</v>
      </c>
      <c r="I1392" s="120" t="b">
        <v>0</v>
      </c>
      <c r="J1392" s="120" t="b">
        <v>0</v>
      </c>
      <c r="K1392" s="120" t="b">
        <v>0</v>
      </c>
      <c r="L1392" s="120" t="b">
        <v>0</v>
      </c>
      <c r="M1392" s="120" t="b">
        <v>0</v>
      </c>
      <c r="N1392" s="120" t="s">
        <v>5623</v>
      </c>
      <c r="O1392" s="120" t="s">
        <v>5624</v>
      </c>
      <c r="P1392" s="120" t="s">
        <v>5625</v>
      </c>
    </row>
    <row r="1393" spans="1:34" x14ac:dyDescent="0.4">
      <c r="A1393" s="120" t="s">
        <v>647</v>
      </c>
      <c r="B1393" s="120" t="s">
        <v>963</v>
      </c>
      <c r="C1393" s="120">
        <v>35651</v>
      </c>
      <c r="D1393" s="120" t="b">
        <v>0</v>
      </c>
      <c r="E1393" s="120" t="b">
        <v>1</v>
      </c>
      <c r="F1393" s="120" t="b">
        <v>0</v>
      </c>
      <c r="G1393" s="120" t="b">
        <v>0</v>
      </c>
      <c r="H1393" s="120" t="b">
        <v>0</v>
      </c>
      <c r="I1393" s="120" t="b">
        <v>0</v>
      </c>
      <c r="J1393" s="120" t="b">
        <v>0</v>
      </c>
      <c r="K1393" s="120" t="b">
        <v>0</v>
      </c>
      <c r="L1393" s="120" t="b">
        <v>0</v>
      </c>
      <c r="M1393" s="120" t="b">
        <v>0</v>
      </c>
      <c r="N1393" s="120" t="s">
        <v>4333</v>
      </c>
      <c r="O1393" s="120" t="s">
        <v>215</v>
      </c>
      <c r="P1393" s="120" t="s">
        <v>1182</v>
      </c>
      <c r="Q1393" s="120" t="s">
        <v>240</v>
      </c>
      <c r="R1393" s="120" t="s">
        <v>1187</v>
      </c>
      <c r="S1393" s="120" t="s">
        <v>255</v>
      </c>
      <c r="T1393" s="120" t="s">
        <v>1188</v>
      </c>
      <c r="U1393" s="120" t="s">
        <v>214</v>
      </c>
      <c r="V1393" s="120" t="s">
        <v>1534</v>
      </c>
      <c r="W1393" s="120" t="s">
        <v>382</v>
      </c>
      <c r="X1393" s="120" t="s">
        <v>1183</v>
      </c>
      <c r="Y1393" s="120" t="s">
        <v>239</v>
      </c>
      <c r="Z1393" s="120" t="s">
        <v>1186</v>
      </c>
      <c r="AA1393" s="120" t="s">
        <v>5626</v>
      </c>
      <c r="AB1393" s="120" t="s">
        <v>5627</v>
      </c>
      <c r="AC1393" s="120" t="s">
        <v>195</v>
      </c>
      <c r="AD1393" s="120" t="s">
        <v>1181</v>
      </c>
      <c r="AE1393" s="120" t="s">
        <v>462</v>
      </c>
      <c r="AF1393" s="120" t="s">
        <v>1381</v>
      </c>
      <c r="AG1393" s="120" t="s">
        <v>388</v>
      </c>
      <c r="AH1393" s="120" t="s">
        <v>1185</v>
      </c>
    </row>
    <row r="1394" spans="1:34" x14ac:dyDescent="0.4">
      <c r="A1394" s="120" t="s">
        <v>660</v>
      </c>
      <c r="B1394" s="120" t="s">
        <v>963</v>
      </c>
      <c r="C1394" s="120">
        <v>35649</v>
      </c>
      <c r="D1394" s="120" t="b">
        <v>0</v>
      </c>
      <c r="E1394" s="120" t="b">
        <v>0</v>
      </c>
      <c r="F1394" s="120" t="b">
        <v>1</v>
      </c>
      <c r="G1394" s="120" t="b">
        <v>0</v>
      </c>
      <c r="H1394" s="120" t="b">
        <v>0</v>
      </c>
      <c r="I1394" s="120" t="b">
        <v>0</v>
      </c>
      <c r="J1394" s="120" t="b">
        <v>0</v>
      </c>
      <c r="K1394" s="120" t="b">
        <v>0</v>
      </c>
      <c r="L1394" s="120" t="b">
        <v>0</v>
      </c>
      <c r="M1394" s="120" t="b">
        <v>0</v>
      </c>
      <c r="N1394" s="120" t="s">
        <v>5628</v>
      </c>
      <c r="O1394" s="120" t="s">
        <v>2382</v>
      </c>
      <c r="P1394" s="120" t="s">
        <v>4723</v>
      </c>
      <c r="Q1394" s="120" t="s">
        <v>2066</v>
      </c>
      <c r="R1394" s="120" t="s">
        <v>4725</v>
      </c>
      <c r="S1394" s="120" t="s">
        <v>4267</v>
      </c>
      <c r="T1394" s="120" t="s">
        <v>4724</v>
      </c>
      <c r="U1394" s="120" t="s">
        <v>614</v>
      </c>
      <c r="V1394" s="120" t="s">
        <v>4869</v>
      </c>
      <c r="W1394" s="120" t="s">
        <v>785</v>
      </c>
      <c r="X1394" s="120" t="s">
        <v>4870</v>
      </c>
      <c r="Y1394" s="120" t="s">
        <v>4727</v>
      </c>
      <c r="Z1394" s="120" t="s">
        <v>4728</v>
      </c>
      <c r="AA1394" s="120" t="s">
        <v>421</v>
      </c>
      <c r="AB1394" s="120" t="s">
        <v>1418</v>
      </c>
      <c r="AC1394" s="120" t="s">
        <v>613</v>
      </c>
      <c r="AD1394" s="120" t="s">
        <v>5629</v>
      </c>
      <c r="AE1394" s="120" t="s">
        <v>659</v>
      </c>
      <c r="AF1394" s="120" t="s">
        <v>4722</v>
      </c>
    </row>
    <row r="1395" spans="1:34" x14ac:dyDescent="0.4">
      <c r="A1395" s="120" t="s">
        <v>648</v>
      </c>
      <c r="B1395" s="120" t="s">
        <v>935</v>
      </c>
      <c r="C1395" s="120">
        <v>35604</v>
      </c>
      <c r="D1395" s="120" t="b">
        <v>0</v>
      </c>
      <c r="E1395" s="120" t="b">
        <v>1</v>
      </c>
      <c r="F1395" s="120" t="b">
        <v>1</v>
      </c>
      <c r="G1395" s="120" t="b">
        <v>1</v>
      </c>
      <c r="H1395" s="120" t="b">
        <v>0</v>
      </c>
      <c r="I1395" s="120" t="b">
        <v>0</v>
      </c>
      <c r="J1395" s="120" t="b">
        <v>1</v>
      </c>
      <c r="K1395" s="120" t="b">
        <v>0</v>
      </c>
      <c r="L1395" s="120" t="b">
        <v>0</v>
      </c>
      <c r="M1395" s="120" t="b">
        <v>0</v>
      </c>
      <c r="N1395" s="120" t="s">
        <v>5630</v>
      </c>
      <c r="O1395" s="120" t="s">
        <v>592</v>
      </c>
      <c r="P1395" s="120" t="s">
        <v>2995</v>
      </c>
      <c r="Q1395" s="120" t="s">
        <v>204</v>
      </c>
      <c r="R1395" s="120" t="s">
        <v>1487</v>
      </c>
      <c r="S1395" s="120" t="s">
        <v>226</v>
      </c>
      <c r="T1395" s="120" t="s">
        <v>1247</v>
      </c>
      <c r="U1395" s="120" t="s">
        <v>759</v>
      </c>
      <c r="V1395" s="120" t="s">
        <v>5631</v>
      </c>
      <c r="W1395" s="120" t="s">
        <v>1536</v>
      </c>
      <c r="X1395" s="120" t="s">
        <v>1537</v>
      </c>
    </row>
    <row r="1396" spans="1:34" x14ac:dyDescent="0.4">
      <c r="A1396" s="120" t="s">
        <v>5632</v>
      </c>
      <c r="B1396" s="120" t="s">
        <v>1446</v>
      </c>
      <c r="C1396" s="120">
        <v>35397</v>
      </c>
      <c r="D1396" s="120" t="b">
        <v>0</v>
      </c>
      <c r="E1396" s="120" t="b">
        <v>0</v>
      </c>
      <c r="F1396" s="120" t="b">
        <v>0</v>
      </c>
      <c r="G1396" s="120" t="b">
        <v>0</v>
      </c>
      <c r="H1396" s="120" t="b">
        <v>0</v>
      </c>
      <c r="I1396" s="120" t="b">
        <v>0</v>
      </c>
      <c r="J1396" s="120" t="b">
        <v>0</v>
      </c>
      <c r="K1396" s="120" t="b">
        <v>0</v>
      </c>
      <c r="L1396" s="120" t="b">
        <v>0</v>
      </c>
      <c r="M1396" s="120" t="b">
        <v>0</v>
      </c>
      <c r="N1396" s="120" t="s">
        <v>842</v>
      </c>
      <c r="O1396" s="120" t="s">
        <v>5633</v>
      </c>
      <c r="P1396" s="120" t="s">
        <v>5634</v>
      </c>
    </row>
    <row r="1397" spans="1:34" x14ac:dyDescent="0.4">
      <c r="A1397" s="120" t="s">
        <v>5635</v>
      </c>
      <c r="B1397" s="120" t="s">
        <v>2118</v>
      </c>
      <c r="C1397" s="120">
        <v>35363</v>
      </c>
      <c r="D1397" s="120" t="b">
        <v>0</v>
      </c>
      <c r="E1397" s="120" t="b">
        <v>1</v>
      </c>
      <c r="F1397" s="120" t="b">
        <v>0</v>
      </c>
      <c r="G1397" s="120" t="b">
        <v>0</v>
      </c>
      <c r="H1397" s="120" t="b">
        <v>0</v>
      </c>
      <c r="I1397" s="120" t="b">
        <v>1</v>
      </c>
      <c r="J1397" s="120" t="b">
        <v>0</v>
      </c>
      <c r="K1397" s="120" t="b">
        <v>0</v>
      </c>
      <c r="L1397" s="120" t="b">
        <v>0</v>
      </c>
      <c r="M1397" s="120" t="b">
        <v>0</v>
      </c>
    </row>
    <row r="1398" spans="1:34" x14ac:dyDescent="0.4">
      <c r="A1398" s="120" t="s">
        <v>5636</v>
      </c>
      <c r="B1398" s="120" t="s">
        <v>928</v>
      </c>
      <c r="C1398" s="120">
        <v>35308</v>
      </c>
      <c r="D1398" s="120" t="b">
        <v>1</v>
      </c>
      <c r="E1398" s="120" t="b">
        <v>1</v>
      </c>
      <c r="F1398" s="120" t="b">
        <v>1</v>
      </c>
      <c r="G1398" s="120" t="b">
        <v>0</v>
      </c>
      <c r="H1398" s="120" t="b">
        <v>0</v>
      </c>
      <c r="I1398" s="120" t="b">
        <v>0</v>
      </c>
      <c r="J1398" s="120" t="b">
        <v>0</v>
      </c>
      <c r="K1398" s="120" t="b">
        <v>0</v>
      </c>
      <c r="L1398" s="120" t="b">
        <v>0</v>
      </c>
      <c r="M1398" s="120" t="b">
        <v>0</v>
      </c>
    </row>
    <row r="1399" spans="1:34" x14ac:dyDescent="0.4">
      <c r="A1399" s="120" t="s">
        <v>649</v>
      </c>
      <c r="B1399" s="120" t="s">
        <v>928</v>
      </c>
      <c r="C1399" s="120">
        <v>35249</v>
      </c>
      <c r="D1399" s="120" t="b">
        <v>0</v>
      </c>
      <c r="E1399" s="120" t="b">
        <v>0</v>
      </c>
      <c r="F1399" s="120" t="b">
        <v>0</v>
      </c>
      <c r="G1399" s="120" t="b">
        <v>0</v>
      </c>
      <c r="H1399" s="120" t="b">
        <v>0</v>
      </c>
      <c r="I1399" s="120" t="b">
        <v>0</v>
      </c>
      <c r="J1399" s="120" t="b">
        <v>0</v>
      </c>
      <c r="K1399" s="120" t="b">
        <v>1</v>
      </c>
      <c r="L1399" s="120" t="b">
        <v>0</v>
      </c>
      <c r="M1399" s="120" t="b">
        <v>1</v>
      </c>
      <c r="N1399" s="120" t="s">
        <v>874</v>
      </c>
      <c r="O1399" s="120" t="s">
        <v>650</v>
      </c>
      <c r="P1399" s="120" t="s">
        <v>3687</v>
      </c>
      <c r="Q1399" s="120" t="s">
        <v>5637</v>
      </c>
      <c r="R1399" s="120" t="s">
        <v>5638</v>
      </c>
    </row>
    <row r="1400" spans="1:34" x14ac:dyDescent="0.4">
      <c r="A1400" s="120" t="s">
        <v>5639</v>
      </c>
      <c r="B1400" s="120" t="s">
        <v>924</v>
      </c>
      <c r="C1400" s="120">
        <v>35338</v>
      </c>
      <c r="D1400" s="120" t="b">
        <v>0</v>
      </c>
      <c r="E1400" s="120" t="b">
        <v>1</v>
      </c>
      <c r="F1400" s="120" t="b">
        <v>1</v>
      </c>
      <c r="G1400" s="120" t="b">
        <v>0</v>
      </c>
      <c r="H1400" s="120" t="b">
        <v>0</v>
      </c>
      <c r="I1400" s="120" t="b">
        <v>0</v>
      </c>
      <c r="J1400" s="120" t="b">
        <v>0</v>
      </c>
      <c r="K1400" s="120" t="b">
        <v>0</v>
      </c>
      <c r="L1400" s="120" t="b">
        <v>0</v>
      </c>
      <c r="M1400" s="120" t="b">
        <v>1</v>
      </c>
    </row>
    <row r="1401" spans="1:34" x14ac:dyDescent="0.4">
      <c r="A1401" s="120" t="s">
        <v>5640</v>
      </c>
      <c r="B1401" s="120" t="s">
        <v>935</v>
      </c>
      <c r="C1401" s="120">
        <v>35236</v>
      </c>
      <c r="D1401" s="120" t="b">
        <v>0</v>
      </c>
      <c r="E1401" s="120" t="b">
        <v>0</v>
      </c>
      <c r="F1401" s="120" t="b">
        <v>1</v>
      </c>
      <c r="G1401" s="120" t="b">
        <v>0</v>
      </c>
      <c r="H1401" s="120" t="b">
        <v>0</v>
      </c>
      <c r="I1401" s="120" t="b">
        <v>0</v>
      </c>
      <c r="J1401" s="120" t="b">
        <v>0</v>
      </c>
      <c r="K1401" s="120" t="b">
        <v>0</v>
      </c>
      <c r="L1401" s="120" t="b">
        <v>0</v>
      </c>
      <c r="M1401" s="120" t="b">
        <v>1</v>
      </c>
    </row>
    <row r="1402" spans="1:34" x14ac:dyDescent="0.4">
      <c r="A1402" s="120" t="s">
        <v>5641</v>
      </c>
      <c r="B1402" s="120" t="s">
        <v>872</v>
      </c>
      <c r="C1402" s="120">
        <v>35184</v>
      </c>
      <c r="D1402" s="120" t="b">
        <v>0</v>
      </c>
      <c r="E1402" s="120" t="b">
        <v>0</v>
      </c>
      <c r="F1402" s="120" t="b">
        <v>1</v>
      </c>
      <c r="G1402" s="120" t="b">
        <v>0</v>
      </c>
      <c r="H1402" s="120" t="b">
        <v>0</v>
      </c>
      <c r="I1402" s="120" t="b">
        <v>0</v>
      </c>
      <c r="J1402" s="120" t="b">
        <v>0</v>
      </c>
      <c r="K1402" s="120" t="b">
        <v>0</v>
      </c>
      <c r="L1402" s="120" t="b">
        <v>0</v>
      </c>
      <c r="M1402" s="120" t="b">
        <v>0</v>
      </c>
    </row>
    <row r="1403" spans="1:34" x14ac:dyDescent="0.4">
      <c r="A1403" s="120" t="s">
        <v>5642</v>
      </c>
      <c r="B1403" s="120" t="s">
        <v>928</v>
      </c>
      <c r="C1403" s="120">
        <v>35021</v>
      </c>
      <c r="D1403" s="120" t="b">
        <v>1</v>
      </c>
      <c r="E1403" s="120" t="b">
        <v>0</v>
      </c>
      <c r="F1403" s="120" t="b">
        <v>1</v>
      </c>
      <c r="G1403" s="120" t="b">
        <v>0</v>
      </c>
      <c r="H1403" s="120" t="b">
        <v>0</v>
      </c>
      <c r="I1403" s="120" t="b">
        <v>0</v>
      </c>
      <c r="J1403" s="120" t="b">
        <v>0</v>
      </c>
      <c r="K1403" s="120" t="b">
        <v>0</v>
      </c>
      <c r="L1403" s="120" t="b">
        <v>0</v>
      </c>
      <c r="M1403" s="120" t="b">
        <v>0</v>
      </c>
      <c r="N1403" s="120" t="s">
        <v>842</v>
      </c>
      <c r="O1403" s="120" t="s">
        <v>5643</v>
      </c>
      <c r="P1403" s="120" t="s">
        <v>5644</v>
      </c>
      <c r="Q1403" s="120" t="s">
        <v>5645</v>
      </c>
      <c r="R1403" s="120" t="s">
        <v>5646</v>
      </c>
      <c r="S1403" s="120" t="s">
        <v>5647</v>
      </c>
      <c r="T1403" s="120" t="s">
        <v>5648</v>
      </c>
      <c r="U1403" s="120" t="s">
        <v>5649</v>
      </c>
      <c r="V1403" s="120" t="s">
        <v>5650</v>
      </c>
      <c r="W1403" s="120" t="s">
        <v>5651</v>
      </c>
      <c r="X1403" s="120" t="s">
        <v>5652</v>
      </c>
      <c r="Y1403" s="120" t="s">
        <v>5653</v>
      </c>
      <c r="Z1403" s="120" t="s">
        <v>5654</v>
      </c>
    </row>
    <row r="1404" spans="1:34" x14ac:dyDescent="0.4">
      <c r="A1404" s="120" t="s">
        <v>5655</v>
      </c>
      <c r="B1404" s="120" t="s">
        <v>900</v>
      </c>
      <c r="C1404" s="120">
        <v>35033</v>
      </c>
      <c r="D1404" s="120" t="b">
        <v>1</v>
      </c>
      <c r="E1404" s="120" t="b">
        <v>1</v>
      </c>
      <c r="F1404" s="120" t="b">
        <v>0</v>
      </c>
      <c r="G1404" s="120" t="b">
        <v>0</v>
      </c>
      <c r="H1404" s="120" t="b">
        <v>0</v>
      </c>
      <c r="I1404" s="120" t="b">
        <v>0</v>
      </c>
      <c r="J1404" s="120" t="b">
        <v>0</v>
      </c>
      <c r="K1404" s="120" t="b">
        <v>0</v>
      </c>
      <c r="L1404" s="120" t="b">
        <v>0</v>
      </c>
      <c r="M1404" s="120" t="b">
        <v>1</v>
      </c>
      <c r="N1404" s="120" t="s">
        <v>5656</v>
      </c>
      <c r="O1404" s="120" t="s">
        <v>5657</v>
      </c>
      <c r="P1404" s="120" t="s">
        <v>5658</v>
      </c>
      <c r="Q1404" s="120" t="s">
        <v>5659</v>
      </c>
      <c r="R1404" s="120" t="s">
        <v>5660</v>
      </c>
      <c r="S1404" s="120" t="s">
        <v>5661</v>
      </c>
      <c r="T1404" s="120" t="s">
        <v>5662</v>
      </c>
      <c r="U1404" s="120" t="s">
        <v>5663</v>
      </c>
      <c r="V1404" s="120" t="s">
        <v>5664</v>
      </c>
    </row>
    <row r="1405" spans="1:34" x14ac:dyDescent="0.4">
      <c r="A1405" s="120" t="s">
        <v>5665</v>
      </c>
      <c r="B1405" s="120" t="s">
        <v>928</v>
      </c>
      <c r="C1405" s="120">
        <v>35007</v>
      </c>
      <c r="D1405" s="120" t="b">
        <v>0</v>
      </c>
      <c r="E1405" s="120" t="b">
        <v>0</v>
      </c>
      <c r="F1405" s="120" t="b">
        <v>0</v>
      </c>
      <c r="G1405" s="120" t="b">
        <v>0</v>
      </c>
      <c r="H1405" s="120" t="b">
        <v>0</v>
      </c>
      <c r="I1405" s="120" t="b">
        <v>0</v>
      </c>
      <c r="J1405" s="120" t="b">
        <v>0</v>
      </c>
      <c r="K1405" s="120" t="b">
        <v>0</v>
      </c>
      <c r="L1405" s="120" t="b">
        <v>0</v>
      </c>
      <c r="M1405" s="120" t="b">
        <v>0</v>
      </c>
    </row>
    <row r="1406" spans="1:34" x14ac:dyDescent="0.4">
      <c r="A1406" s="120" t="s">
        <v>3705</v>
      </c>
      <c r="B1406" s="120" t="s">
        <v>1115</v>
      </c>
      <c r="C1406" s="120">
        <v>34849</v>
      </c>
      <c r="D1406" s="120" t="b">
        <v>0</v>
      </c>
      <c r="E1406" s="120" t="b">
        <v>0</v>
      </c>
      <c r="F1406" s="120" t="b">
        <v>0</v>
      </c>
      <c r="G1406" s="120" t="b">
        <v>0</v>
      </c>
      <c r="H1406" s="120" t="b">
        <v>0</v>
      </c>
      <c r="I1406" s="120" t="b">
        <v>0</v>
      </c>
      <c r="J1406" s="120" t="b">
        <v>0</v>
      </c>
      <c r="K1406" s="120" t="b">
        <v>0</v>
      </c>
      <c r="L1406" s="120" t="b">
        <v>0</v>
      </c>
      <c r="M1406" s="120" t="b">
        <v>1</v>
      </c>
      <c r="N1406" s="120" t="s">
        <v>5666</v>
      </c>
      <c r="O1406" s="120" t="s">
        <v>5667</v>
      </c>
      <c r="P1406" s="120" t="s">
        <v>5668</v>
      </c>
      <c r="Q1406" s="120" t="s">
        <v>5669</v>
      </c>
      <c r="R1406" s="120" t="s">
        <v>5670</v>
      </c>
    </row>
    <row r="1407" spans="1:34" x14ac:dyDescent="0.4">
      <c r="A1407" s="120" t="s">
        <v>5671</v>
      </c>
      <c r="B1407" s="120" t="s">
        <v>852</v>
      </c>
      <c r="C1407" s="120">
        <v>34794</v>
      </c>
      <c r="D1407" s="120" t="b">
        <v>0</v>
      </c>
      <c r="E1407" s="120" t="b">
        <v>1</v>
      </c>
      <c r="F1407" s="120" t="b">
        <v>0</v>
      </c>
      <c r="G1407" s="120" t="b">
        <v>0</v>
      </c>
      <c r="H1407" s="120" t="b">
        <v>1</v>
      </c>
      <c r="I1407" s="120" t="b">
        <v>0</v>
      </c>
      <c r="J1407" s="120" t="b">
        <v>0</v>
      </c>
      <c r="K1407" s="120" t="b">
        <v>0</v>
      </c>
      <c r="L1407" s="120" t="b">
        <v>0</v>
      </c>
      <c r="M1407" s="120" t="b">
        <v>0</v>
      </c>
      <c r="N1407" s="120" t="s">
        <v>842</v>
      </c>
      <c r="O1407" s="120" t="s">
        <v>5672</v>
      </c>
      <c r="P1407" s="120" t="s">
        <v>5673</v>
      </c>
      <c r="Q1407" s="120" t="s">
        <v>5674</v>
      </c>
      <c r="R1407" s="120" t="s">
        <v>5675</v>
      </c>
      <c r="S1407" s="120" t="s">
        <v>5676</v>
      </c>
      <c r="T1407" s="120" t="s">
        <v>5677</v>
      </c>
      <c r="U1407" s="120" t="s">
        <v>5678</v>
      </c>
      <c r="V1407" s="120" t="s">
        <v>5679</v>
      </c>
    </row>
    <row r="1408" spans="1:34" x14ac:dyDescent="0.4">
      <c r="A1408" s="120" t="s">
        <v>5680</v>
      </c>
      <c r="B1408" s="120" t="s">
        <v>872</v>
      </c>
      <c r="C1408" s="120">
        <v>34848</v>
      </c>
      <c r="D1408" s="120" t="b">
        <v>0</v>
      </c>
      <c r="E1408" s="120" t="b">
        <v>0</v>
      </c>
      <c r="F1408" s="120" t="b">
        <v>1</v>
      </c>
      <c r="G1408" s="120" t="b">
        <v>0</v>
      </c>
      <c r="H1408" s="120" t="b">
        <v>0</v>
      </c>
      <c r="I1408" s="120" t="b">
        <v>0</v>
      </c>
      <c r="J1408" s="120" t="b">
        <v>0</v>
      </c>
      <c r="K1408" s="120" t="b">
        <v>0</v>
      </c>
      <c r="L1408" s="120" t="b">
        <v>0</v>
      </c>
      <c r="M1408" s="120" t="b">
        <v>0</v>
      </c>
    </row>
    <row r="1409" spans="1:34" x14ac:dyDescent="0.4">
      <c r="A1409" s="120" t="s">
        <v>758</v>
      </c>
      <c r="B1409" s="120" t="s">
        <v>963</v>
      </c>
      <c r="C1409" s="120">
        <v>34624</v>
      </c>
      <c r="D1409" s="120" t="b">
        <v>0</v>
      </c>
      <c r="E1409" s="120" t="b">
        <v>1</v>
      </c>
      <c r="F1409" s="120" t="b">
        <v>0</v>
      </c>
      <c r="G1409" s="120" t="b">
        <v>0</v>
      </c>
      <c r="H1409" s="120" t="b">
        <v>0</v>
      </c>
      <c r="I1409" s="120" t="b">
        <v>0</v>
      </c>
      <c r="J1409" s="120" t="b">
        <v>0</v>
      </c>
      <c r="K1409" s="120" t="b">
        <v>0</v>
      </c>
      <c r="L1409" s="120" t="b">
        <v>0</v>
      </c>
      <c r="M1409" s="120" t="b">
        <v>1</v>
      </c>
      <c r="N1409" s="120" t="s">
        <v>5681</v>
      </c>
      <c r="O1409" s="120" t="s">
        <v>1383</v>
      </c>
      <c r="P1409" s="120" t="s">
        <v>2198</v>
      </c>
      <c r="Q1409" s="120" t="s">
        <v>528</v>
      </c>
      <c r="R1409" s="120" t="s">
        <v>5682</v>
      </c>
      <c r="S1409" s="120" t="s">
        <v>512</v>
      </c>
      <c r="T1409" s="120" t="s">
        <v>2125</v>
      </c>
      <c r="U1409" s="120" t="s">
        <v>5683</v>
      </c>
      <c r="V1409" s="120" t="s">
        <v>5684</v>
      </c>
      <c r="W1409" s="120" t="s">
        <v>5685</v>
      </c>
      <c r="X1409" s="120" t="s">
        <v>5686</v>
      </c>
    </row>
    <row r="1410" spans="1:34" x14ac:dyDescent="0.4">
      <c r="A1410" s="120" t="s">
        <v>5687</v>
      </c>
      <c r="B1410" s="120" t="s">
        <v>963</v>
      </c>
      <c r="C1410" s="120">
        <v>34519</v>
      </c>
      <c r="D1410" s="120" t="b">
        <v>0</v>
      </c>
      <c r="E1410" s="120" t="b">
        <v>1</v>
      </c>
      <c r="F1410" s="120" t="b">
        <v>0</v>
      </c>
      <c r="G1410" s="120" t="b">
        <v>0</v>
      </c>
      <c r="H1410" s="120" t="b">
        <v>0</v>
      </c>
      <c r="I1410" s="120" t="b">
        <v>0</v>
      </c>
      <c r="J1410" s="120" t="b">
        <v>0</v>
      </c>
      <c r="K1410" s="120" t="b">
        <v>0</v>
      </c>
      <c r="L1410" s="120" t="b">
        <v>0</v>
      </c>
      <c r="M1410" s="120" t="b">
        <v>0</v>
      </c>
    </row>
    <row r="1411" spans="1:34" x14ac:dyDescent="0.4">
      <c r="A1411" s="120" t="s">
        <v>5688</v>
      </c>
      <c r="B1411" s="120" t="s">
        <v>852</v>
      </c>
      <c r="C1411" s="120">
        <v>34399</v>
      </c>
      <c r="D1411" s="120" t="b">
        <v>1</v>
      </c>
      <c r="E1411" s="120" t="b">
        <v>1</v>
      </c>
      <c r="F1411" s="120" t="b">
        <v>1</v>
      </c>
      <c r="G1411" s="120" t="b">
        <v>0</v>
      </c>
      <c r="H1411" s="120" t="b">
        <v>0</v>
      </c>
      <c r="I1411" s="120" t="b">
        <v>0</v>
      </c>
      <c r="J1411" s="120" t="b">
        <v>0</v>
      </c>
      <c r="K1411" s="120" t="b">
        <v>0</v>
      </c>
      <c r="L1411" s="120" t="b">
        <v>0</v>
      </c>
      <c r="M1411" s="120" t="b">
        <v>1</v>
      </c>
      <c r="N1411" s="120" t="s">
        <v>5689</v>
      </c>
      <c r="O1411" s="120" t="s">
        <v>5690</v>
      </c>
      <c r="P1411" s="120" t="s">
        <v>5691</v>
      </c>
      <c r="Q1411" s="120" t="s">
        <v>5692</v>
      </c>
      <c r="R1411" s="120" t="s">
        <v>5693</v>
      </c>
      <c r="S1411" s="120" t="s">
        <v>5694</v>
      </c>
      <c r="T1411" s="120" t="s">
        <v>5695</v>
      </c>
      <c r="U1411" s="120" t="s">
        <v>5696</v>
      </c>
      <c r="V1411" s="120" t="s">
        <v>5697</v>
      </c>
      <c r="W1411" s="120" t="s">
        <v>5698</v>
      </c>
      <c r="X1411" s="120" t="s">
        <v>5699</v>
      </c>
      <c r="Y1411" s="120" t="s">
        <v>5700</v>
      </c>
      <c r="Z1411" s="120" t="s">
        <v>5701</v>
      </c>
      <c r="AA1411" s="120" t="s">
        <v>5702</v>
      </c>
      <c r="AB1411" s="120" t="s">
        <v>5703</v>
      </c>
      <c r="AC1411" s="120" t="s">
        <v>5704</v>
      </c>
      <c r="AD1411" s="120" t="s">
        <v>5705</v>
      </c>
      <c r="AE1411" s="120" t="s">
        <v>5706</v>
      </c>
      <c r="AF1411" s="120" t="s">
        <v>5707</v>
      </c>
      <c r="AG1411" s="120" t="s">
        <v>5708</v>
      </c>
      <c r="AH1411" s="120" t="s">
        <v>5709</v>
      </c>
    </row>
    <row r="1412" spans="1:34" x14ac:dyDescent="0.4">
      <c r="A1412" s="120" t="s">
        <v>651</v>
      </c>
      <c r="B1412" s="120" t="s">
        <v>852</v>
      </c>
      <c r="C1412" s="120">
        <v>34393</v>
      </c>
      <c r="D1412" s="120" t="b">
        <v>0</v>
      </c>
      <c r="E1412" s="120" t="b">
        <v>1</v>
      </c>
      <c r="F1412" s="120" t="b">
        <v>0</v>
      </c>
      <c r="G1412" s="120" t="b">
        <v>0</v>
      </c>
      <c r="H1412" s="120" t="b">
        <v>0</v>
      </c>
      <c r="I1412" s="120" t="b">
        <v>0</v>
      </c>
      <c r="J1412" s="120" t="b">
        <v>0</v>
      </c>
      <c r="K1412" s="120" t="b">
        <v>1</v>
      </c>
      <c r="L1412" s="120" t="b">
        <v>0</v>
      </c>
      <c r="M1412" s="120" t="b">
        <v>1</v>
      </c>
      <c r="N1412" s="120" t="s">
        <v>5710</v>
      </c>
      <c r="O1412" s="120" t="s">
        <v>577</v>
      </c>
      <c r="P1412" s="120" t="s">
        <v>2151</v>
      </c>
      <c r="Q1412" s="120" t="s">
        <v>578</v>
      </c>
      <c r="R1412" s="120" t="s">
        <v>3852</v>
      </c>
      <c r="S1412" s="120" t="s">
        <v>3855</v>
      </c>
      <c r="T1412" s="120" t="s">
        <v>3856</v>
      </c>
      <c r="U1412" s="120" t="s">
        <v>3853</v>
      </c>
      <c r="V1412" s="120" t="s">
        <v>3854</v>
      </c>
    </row>
    <row r="1413" spans="1:34" x14ac:dyDescent="0.4">
      <c r="A1413" s="120" t="s">
        <v>5711</v>
      </c>
      <c r="B1413" s="120" t="s">
        <v>963</v>
      </c>
      <c r="C1413" s="120">
        <v>34381</v>
      </c>
      <c r="D1413" s="120" t="b">
        <v>0</v>
      </c>
      <c r="E1413" s="120" t="b">
        <v>0</v>
      </c>
      <c r="F1413" s="120" t="b">
        <v>1</v>
      </c>
      <c r="G1413" s="120" t="b">
        <v>0</v>
      </c>
      <c r="H1413" s="120" t="b">
        <v>0</v>
      </c>
      <c r="I1413" s="120" t="b">
        <v>0</v>
      </c>
      <c r="J1413" s="120" t="b">
        <v>0</v>
      </c>
      <c r="K1413" s="120" t="b">
        <v>0</v>
      </c>
      <c r="L1413" s="120" t="b">
        <v>0</v>
      </c>
      <c r="M1413" s="120" t="b">
        <v>0</v>
      </c>
    </row>
    <row r="1414" spans="1:34" x14ac:dyDescent="0.4">
      <c r="A1414" s="120" t="s">
        <v>5712</v>
      </c>
      <c r="B1414" s="120" t="s">
        <v>924</v>
      </c>
      <c r="C1414" s="120">
        <v>34377</v>
      </c>
      <c r="D1414" s="120" t="b">
        <v>0</v>
      </c>
      <c r="E1414" s="120" t="b">
        <v>0</v>
      </c>
      <c r="F1414" s="120" t="b">
        <v>0</v>
      </c>
      <c r="G1414" s="120" t="b">
        <v>0</v>
      </c>
      <c r="H1414" s="120" t="b">
        <v>0</v>
      </c>
      <c r="I1414" s="120" t="b">
        <v>0</v>
      </c>
      <c r="J1414" s="120" t="b">
        <v>0</v>
      </c>
      <c r="K1414" s="120" t="b">
        <v>0</v>
      </c>
      <c r="L1414" s="120" t="b">
        <v>0</v>
      </c>
      <c r="M1414" s="120" t="b">
        <v>0</v>
      </c>
    </row>
    <row r="1415" spans="1:34" x14ac:dyDescent="0.4">
      <c r="A1415" s="120" t="s">
        <v>467</v>
      </c>
      <c r="B1415" s="120" t="s">
        <v>935</v>
      </c>
      <c r="C1415" s="120">
        <v>34279</v>
      </c>
      <c r="D1415" s="120" t="b">
        <v>1</v>
      </c>
      <c r="E1415" s="120" t="b">
        <v>0</v>
      </c>
      <c r="F1415" s="120" t="b">
        <v>0</v>
      </c>
      <c r="G1415" s="120" t="b">
        <v>0</v>
      </c>
      <c r="H1415" s="120" t="b">
        <v>0</v>
      </c>
      <c r="I1415" s="120" t="b">
        <v>0</v>
      </c>
      <c r="J1415" s="120" t="b">
        <v>0</v>
      </c>
      <c r="K1415" s="120" t="b">
        <v>0</v>
      </c>
      <c r="L1415" s="120" t="b">
        <v>0</v>
      </c>
      <c r="M1415" s="120" t="b">
        <v>0</v>
      </c>
      <c r="N1415" s="120" t="s">
        <v>5713</v>
      </c>
      <c r="O1415" s="120" t="s">
        <v>357</v>
      </c>
      <c r="P1415" s="120" t="s">
        <v>4086</v>
      </c>
      <c r="Q1415" s="120" t="s">
        <v>398</v>
      </c>
      <c r="R1415" s="120" t="s">
        <v>1747</v>
      </c>
      <c r="S1415" s="120" t="s">
        <v>452</v>
      </c>
      <c r="T1415" s="120" t="s">
        <v>1750</v>
      </c>
      <c r="U1415" s="120" t="s">
        <v>358</v>
      </c>
      <c r="V1415" s="120" t="s">
        <v>1746</v>
      </c>
      <c r="W1415" s="120" t="s">
        <v>1748</v>
      </c>
      <c r="X1415" s="120" t="s">
        <v>1749</v>
      </c>
    </row>
    <row r="1416" spans="1:34" x14ac:dyDescent="0.4">
      <c r="A1416" s="120" t="s">
        <v>5714</v>
      </c>
      <c r="B1416" s="120" t="s">
        <v>928</v>
      </c>
      <c r="C1416" s="120">
        <v>34200</v>
      </c>
      <c r="D1416" s="120" t="b">
        <v>1</v>
      </c>
      <c r="E1416" s="120" t="b">
        <v>0</v>
      </c>
      <c r="F1416" s="120" t="b">
        <v>0</v>
      </c>
      <c r="G1416" s="120" t="b">
        <v>0</v>
      </c>
      <c r="H1416" s="120" t="b">
        <v>0</v>
      </c>
      <c r="I1416" s="120" t="b">
        <v>0</v>
      </c>
      <c r="J1416" s="120" t="b">
        <v>0</v>
      </c>
      <c r="K1416" s="120" t="b">
        <v>0</v>
      </c>
      <c r="L1416" s="120" t="b">
        <v>0</v>
      </c>
      <c r="M1416" s="120" t="b">
        <v>0</v>
      </c>
      <c r="N1416" s="120" t="s">
        <v>5715</v>
      </c>
      <c r="O1416" s="120" t="s">
        <v>5716</v>
      </c>
      <c r="P1416" s="120" t="s">
        <v>5717</v>
      </c>
      <c r="Q1416" s="120" t="s">
        <v>5718</v>
      </c>
      <c r="R1416" s="120" t="s">
        <v>5719</v>
      </c>
      <c r="S1416" s="120" t="s">
        <v>5720</v>
      </c>
      <c r="T1416" s="120" t="s">
        <v>5721</v>
      </c>
      <c r="U1416" s="120" t="s">
        <v>3676</v>
      </c>
      <c r="V1416" s="120" t="s">
        <v>3677</v>
      </c>
      <c r="W1416" s="120" t="s">
        <v>5722</v>
      </c>
      <c r="X1416" s="120" t="s">
        <v>5723</v>
      </c>
    </row>
    <row r="1417" spans="1:34" x14ac:dyDescent="0.4">
      <c r="A1417" s="120" t="s">
        <v>5724</v>
      </c>
      <c r="B1417" s="120" t="s">
        <v>1446</v>
      </c>
      <c r="C1417" s="120">
        <v>34235</v>
      </c>
      <c r="D1417" s="120" t="b">
        <v>0</v>
      </c>
      <c r="E1417" s="120" t="b">
        <v>0</v>
      </c>
      <c r="F1417" s="120" t="b">
        <v>1</v>
      </c>
      <c r="G1417" s="120" t="b">
        <v>0</v>
      </c>
      <c r="H1417" s="120" t="b">
        <v>0</v>
      </c>
      <c r="I1417" s="120" t="b">
        <v>0</v>
      </c>
      <c r="J1417" s="120" t="b">
        <v>0</v>
      </c>
      <c r="K1417" s="120" t="b">
        <v>0</v>
      </c>
      <c r="L1417" s="120" t="b">
        <v>0</v>
      </c>
      <c r="M1417" s="120" t="b">
        <v>0</v>
      </c>
    </row>
    <row r="1418" spans="1:34" x14ac:dyDescent="0.4">
      <c r="A1418" s="120" t="s">
        <v>652</v>
      </c>
      <c r="B1418" s="120" t="s">
        <v>843</v>
      </c>
      <c r="C1418" s="120">
        <v>34275</v>
      </c>
      <c r="D1418" s="120" t="b">
        <v>0</v>
      </c>
      <c r="E1418" s="120" t="b">
        <v>1</v>
      </c>
      <c r="F1418" s="120" t="b">
        <v>0</v>
      </c>
      <c r="G1418" s="120" t="b">
        <v>0</v>
      </c>
      <c r="H1418" s="120" t="b">
        <v>0</v>
      </c>
      <c r="I1418" s="120" t="b">
        <v>0</v>
      </c>
      <c r="J1418" s="120" t="b">
        <v>0</v>
      </c>
      <c r="K1418" s="120" t="b">
        <v>0</v>
      </c>
      <c r="L1418" s="120" t="b">
        <v>0</v>
      </c>
      <c r="M1418" s="120" t="b">
        <v>0</v>
      </c>
      <c r="N1418" s="120" t="s">
        <v>5725</v>
      </c>
      <c r="O1418" s="120" t="s">
        <v>585</v>
      </c>
      <c r="P1418" s="120" t="s">
        <v>5515</v>
      </c>
      <c r="Q1418" s="120" t="s">
        <v>1720</v>
      </c>
      <c r="R1418" s="120" t="s">
        <v>1721</v>
      </c>
      <c r="S1418" s="120" t="s">
        <v>1145</v>
      </c>
      <c r="T1418" s="120" t="s">
        <v>1146</v>
      </c>
      <c r="U1418" s="120" t="s">
        <v>804</v>
      </c>
      <c r="V1418" s="120" t="s">
        <v>4244</v>
      </c>
      <c r="W1418" s="120" t="s">
        <v>795</v>
      </c>
      <c r="X1418" s="120" t="s">
        <v>5066</v>
      </c>
    </row>
    <row r="1419" spans="1:34" x14ac:dyDescent="0.4">
      <c r="A1419" s="120" t="s">
        <v>653</v>
      </c>
      <c r="B1419" s="120" t="s">
        <v>963</v>
      </c>
      <c r="C1419" s="120">
        <v>34120</v>
      </c>
      <c r="D1419" s="120" t="b">
        <v>0</v>
      </c>
      <c r="E1419" s="120" t="b">
        <v>0</v>
      </c>
      <c r="F1419" s="120" t="b">
        <v>1</v>
      </c>
      <c r="G1419" s="120" t="b">
        <v>0</v>
      </c>
      <c r="H1419" s="120" t="b">
        <v>0</v>
      </c>
      <c r="I1419" s="120" t="b">
        <v>0</v>
      </c>
      <c r="J1419" s="120" t="b">
        <v>0</v>
      </c>
      <c r="K1419" s="120" t="b">
        <v>1</v>
      </c>
      <c r="L1419" s="120" t="b">
        <v>0</v>
      </c>
      <c r="M1419" s="120" t="b">
        <v>1</v>
      </c>
      <c r="N1419" s="120" t="s">
        <v>842</v>
      </c>
      <c r="O1419" s="120" t="s">
        <v>227</v>
      </c>
      <c r="P1419" s="120" t="s">
        <v>4472</v>
      </c>
      <c r="Q1419" s="120" t="s">
        <v>273</v>
      </c>
      <c r="R1419" s="120" t="s">
        <v>3249</v>
      </c>
      <c r="S1419" s="120" t="s">
        <v>274</v>
      </c>
      <c r="T1419" s="120" t="s">
        <v>1831</v>
      </c>
      <c r="U1419" s="120" t="s">
        <v>747</v>
      </c>
      <c r="V1419" s="120" t="s">
        <v>3243</v>
      </c>
      <c r="W1419" s="120" t="s">
        <v>237</v>
      </c>
      <c r="X1419" s="120" t="s">
        <v>2350</v>
      </c>
      <c r="Y1419" s="120" t="s">
        <v>1639</v>
      </c>
      <c r="Z1419" s="120" t="s">
        <v>1640</v>
      </c>
      <c r="AA1419" s="120" t="s">
        <v>348</v>
      </c>
      <c r="AB1419" s="120" t="s">
        <v>1373</v>
      </c>
      <c r="AC1419" s="120" t="s">
        <v>5726</v>
      </c>
      <c r="AD1419" s="120" t="s">
        <v>5727</v>
      </c>
      <c r="AE1419" s="120" t="s">
        <v>370</v>
      </c>
      <c r="AF1419" s="120" t="s">
        <v>1239</v>
      </c>
    </row>
    <row r="1420" spans="1:34" x14ac:dyDescent="0.4">
      <c r="A1420" s="120" t="s">
        <v>5728</v>
      </c>
      <c r="B1420" s="120" t="s">
        <v>935</v>
      </c>
      <c r="C1420" s="120">
        <v>34116</v>
      </c>
      <c r="D1420" s="120" t="b">
        <v>1</v>
      </c>
      <c r="E1420" s="120" t="b">
        <v>0</v>
      </c>
      <c r="F1420" s="120" t="b">
        <v>1</v>
      </c>
      <c r="G1420" s="120" t="b">
        <v>0</v>
      </c>
      <c r="H1420" s="120" t="b">
        <v>1</v>
      </c>
      <c r="I1420" s="120" t="b">
        <v>0</v>
      </c>
      <c r="J1420" s="120" t="b">
        <v>0</v>
      </c>
      <c r="K1420" s="120" t="b">
        <v>0</v>
      </c>
      <c r="L1420" s="120" t="b">
        <v>0</v>
      </c>
      <c r="M1420" s="120" t="b">
        <v>1</v>
      </c>
    </row>
    <row r="1421" spans="1:34" x14ac:dyDescent="0.4">
      <c r="A1421" s="120" t="s">
        <v>759</v>
      </c>
      <c r="B1421" s="120" t="s">
        <v>852</v>
      </c>
      <c r="C1421" s="120">
        <v>34156</v>
      </c>
      <c r="D1421" s="120" t="b">
        <v>0</v>
      </c>
      <c r="E1421" s="120" t="b">
        <v>0</v>
      </c>
      <c r="F1421" s="120" t="b">
        <v>0</v>
      </c>
      <c r="G1421" s="120" t="b">
        <v>0</v>
      </c>
      <c r="H1421" s="120" t="b">
        <v>0</v>
      </c>
      <c r="I1421" s="120" t="b">
        <v>0</v>
      </c>
      <c r="J1421" s="120" t="b">
        <v>1</v>
      </c>
      <c r="K1421" s="120" t="b">
        <v>0</v>
      </c>
      <c r="L1421" s="120" t="b">
        <v>0</v>
      </c>
      <c r="M1421" s="120" t="b">
        <v>0</v>
      </c>
      <c r="N1421" s="120" t="s">
        <v>842</v>
      </c>
      <c r="O1421" s="120" t="s">
        <v>5729</v>
      </c>
      <c r="P1421" s="120" t="s">
        <v>5730</v>
      </c>
      <c r="Q1421" s="120" t="s">
        <v>648</v>
      </c>
      <c r="R1421" s="120" t="s">
        <v>4009</v>
      </c>
      <c r="S1421" s="120" t="s">
        <v>5731</v>
      </c>
      <c r="T1421" s="120" t="s">
        <v>5732</v>
      </c>
    </row>
    <row r="1422" spans="1:34" x14ac:dyDescent="0.4">
      <c r="A1422" s="120" t="s">
        <v>654</v>
      </c>
      <c r="B1422" s="120" t="s">
        <v>1334</v>
      </c>
      <c r="C1422" s="120">
        <v>33891</v>
      </c>
      <c r="D1422" s="120" t="b">
        <v>1</v>
      </c>
      <c r="E1422" s="120" t="b">
        <v>0</v>
      </c>
      <c r="F1422" s="120" t="b">
        <v>1</v>
      </c>
      <c r="G1422" s="120" t="b">
        <v>0</v>
      </c>
      <c r="H1422" s="120" t="b">
        <v>0</v>
      </c>
      <c r="I1422" s="120" t="b">
        <v>0</v>
      </c>
      <c r="J1422" s="120" t="b">
        <v>0</v>
      </c>
      <c r="K1422" s="120" t="b">
        <v>1</v>
      </c>
      <c r="L1422" s="120" t="b">
        <v>0</v>
      </c>
      <c r="M1422" s="120" t="b">
        <v>1</v>
      </c>
      <c r="N1422" s="120" t="s">
        <v>2620</v>
      </c>
      <c r="O1422" s="120" t="s">
        <v>178</v>
      </c>
      <c r="P1422" s="120" t="s">
        <v>984</v>
      </c>
      <c r="Q1422" s="120" t="s">
        <v>492</v>
      </c>
      <c r="R1422" s="120" t="s">
        <v>2091</v>
      </c>
      <c r="S1422" s="120" t="s">
        <v>515</v>
      </c>
      <c r="T1422" s="120" t="s">
        <v>2373</v>
      </c>
      <c r="U1422" s="120" t="s">
        <v>191</v>
      </c>
      <c r="V1422" s="120" t="s">
        <v>5733</v>
      </c>
      <c r="W1422" s="120" t="s">
        <v>1896</v>
      </c>
      <c r="X1422" s="120" t="s">
        <v>1897</v>
      </c>
      <c r="Y1422" s="120" t="s">
        <v>499</v>
      </c>
      <c r="Z1422" s="120" t="s">
        <v>2051</v>
      </c>
      <c r="AA1422" s="120" t="s">
        <v>465</v>
      </c>
      <c r="AB1422" s="120" t="s">
        <v>1241</v>
      </c>
      <c r="AC1422" s="120" t="s">
        <v>469</v>
      </c>
      <c r="AD1422" s="120" t="s">
        <v>1840</v>
      </c>
      <c r="AE1422" s="120" t="s">
        <v>327</v>
      </c>
      <c r="AF1422" s="120" t="s">
        <v>1340</v>
      </c>
    </row>
    <row r="1423" spans="1:34" x14ac:dyDescent="0.4">
      <c r="A1423" s="120" t="s">
        <v>5734</v>
      </c>
      <c r="B1423" s="120" t="s">
        <v>900</v>
      </c>
      <c r="C1423" s="120">
        <v>33820</v>
      </c>
      <c r="D1423" s="120" t="b">
        <v>1</v>
      </c>
      <c r="E1423" s="120" t="b">
        <v>0</v>
      </c>
      <c r="F1423" s="120" t="b">
        <v>0</v>
      </c>
      <c r="G1423" s="120" t="b">
        <v>0</v>
      </c>
      <c r="H1423" s="120" t="b">
        <v>0</v>
      </c>
      <c r="I1423" s="120" t="b">
        <v>0</v>
      </c>
      <c r="J1423" s="120" t="b">
        <v>0</v>
      </c>
      <c r="K1423" s="120" t="b">
        <v>0</v>
      </c>
      <c r="L1423" s="120" t="b">
        <v>0</v>
      </c>
      <c r="M1423" s="120" t="b">
        <v>1</v>
      </c>
    </row>
    <row r="1424" spans="1:34" x14ac:dyDescent="0.4">
      <c r="A1424" s="120" t="s">
        <v>5735</v>
      </c>
      <c r="B1424" s="120" t="s">
        <v>1727</v>
      </c>
      <c r="C1424" s="120">
        <v>33688</v>
      </c>
      <c r="D1424" s="120" t="b">
        <v>0</v>
      </c>
      <c r="E1424" s="120" t="b">
        <v>0</v>
      </c>
      <c r="F1424" s="120" t="b">
        <v>0</v>
      </c>
      <c r="G1424" s="120" t="b">
        <v>0</v>
      </c>
      <c r="H1424" s="120" t="b">
        <v>1</v>
      </c>
      <c r="I1424" s="120" t="b">
        <v>0</v>
      </c>
      <c r="J1424" s="120" t="b">
        <v>0</v>
      </c>
      <c r="K1424" s="120" t="b">
        <v>0</v>
      </c>
      <c r="L1424" s="120" t="b">
        <v>0</v>
      </c>
      <c r="M1424" s="120" t="b">
        <v>0</v>
      </c>
      <c r="N1424" s="120" t="s">
        <v>842</v>
      </c>
      <c r="O1424" s="120" t="s">
        <v>3668</v>
      </c>
      <c r="P1424" s="120" t="s">
        <v>3669</v>
      </c>
      <c r="Q1424" s="120" t="s">
        <v>5736</v>
      </c>
      <c r="R1424" s="120" t="s">
        <v>5737</v>
      </c>
    </row>
    <row r="1425" spans="1:34" x14ac:dyDescent="0.4">
      <c r="A1425" s="120" t="s">
        <v>655</v>
      </c>
      <c r="B1425" s="120" t="s">
        <v>935</v>
      </c>
      <c r="C1425" s="120">
        <v>33729</v>
      </c>
      <c r="D1425" s="120" t="b">
        <v>0</v>
      </c>
      <c r="E1425" s="120" t="b">
        <v>0</v>
      </c>
      <c r="F1425" s="120" t="b">
        <v>0</v>
      </c>
      <c r="G1425" s="120" t="b">
        <v>0</v>
      </c>
      <c r="H1425" s="120" t="b">
        <v>0</v>
      </c>
      <c r="I1425" s="120" t="b">
        <v>0</v>
      </c>
      <c r="J1425" s="120" t="b">
        <v>0</v>
      </c>
      <c r="K1425" s="120" t="b">
        <v>0</v>
      </c>
      <c r="L1425" s="120" t="b">
        <v>0</v>
      </c>
      <c r="M1425" s="120" t="b">
        <v>1</v>
      </c>
      <c r="N1425" s="120" t="s">
        <v>5738</v>
      </c>
      <c r="O1425" s="120" t="s">
        <v>389</v>
      </c>
      <c r="P1425" s="120" t="s">
        <v>3688</v>
      </c>
      <c r="Q1425" s="120" t="s">
        <v>547</v>
      </c>
      <c r="R1425" s="120" t="s">
        <v>2990</v>
      </c>
      <c r="S1425" s="120" t="s">
        <v>3703</v>
      </c>
      <c r="T1425" s="120" t="s">
        <v>3704</v>
      </c>
      <c r="U1425" s="120" t="s">
        <v>698</v>
      </c>
      <c r="V1425" s="120" t="s">
        <v>5739</v>
      </c>
      <c r="W1425" s="120" t="s">
        <v>3846</v>
      </c>
      <c r="X1425" s="120" t="s">
        <v>3847</v>
      </c>
      <c r="Y1425" s="120" t="s">
        <v>612</v>
      </c>
      <c r="Z1425" s="120" t="s">
        <v>5740</v>
      </c>
      <c r="AA1425" s="120" t="s">
        <v>3842</v>
      </c>
      <c r="AB1425" s="120" t="s">
        <v>3843</v>
      </c>
      <c r="AC1425" s="120" t="s">
        <v>766</v>
      </c>
      <c r="AD1425" s="120" t="s">
        <v>5741</v>
      </c>
      <c r="AE1425" s="120" t="s">
        <v>5204</v>
      </c>
      <c r="AF1425" s="120" t="s">
        <v>5742</v>
      </c>
      <c r="AG1425" s="120" t="s">
        <v>5743</v>
      </c>
      <c r="AH1425" s="120" t="s">
        <v>5744</v>
      </c>
    </row>
    <row r="1426" spans="1:34" x14ac:dyDescent="0.4">
      <c r="A1426" s="120" t="s">
        <v>5745</v>
      </c>
      <c r="B1426" s="120" t="s">
        <v>928</v>
      </c>
      <c r="C1426" s="120">
        <v>33842</v>
      </c>
      <c r="D1426" s="120" t="b">
        <v>0</v>
      </c>
      <c r="E1426" s="120" t="b">
        <v>1</v>
      </c>
      <c r="F1426" s="120" t="b">
        <v>0</v>
      </c>
      <c r="G1426" s="120" t="b">
        <v>0</v>
      </c>
      <c r="H1426" s="120" t="b">
        <v>0</v>
      </c>
      <c r="I1426" s="120" t="b">
        <v>0</v>
      </c>
      <c r="J1426" s="120" t="b">
        <v>1</v>
      </c>
      <c r="K1426" s="120" t="b">
        <v>1</v>
      </c>
      <c r="L1426" s="120" t="b">
        <v>0</v>
      </c>
      <c r="M1426" s="120" t="b">
        <v>1</v>
      </c>
      <c r="N1426" s="120" t="s">
        <v>5746</v>
      </c>
      <c r="O1426" s="120" t="s">
        <v>5747</v>
      </c>
      <c r="P1426" s="120" t="s">
        <v>5748</v>
      </c>
    </row>
    <row r="1427" spans="1:34" x14ac:dyDescent="0.4">
      <c r="A1427" s="120" t="s">
        <v>5749</v>
      </c>
      <c r="B1427" s="120" t="s">
        <v>963</v>
      </c>
      <c r="C1427" s="120">
        <v>33641</v>
      </c>
      <c r="D1427" s="120" t="b">
        <v>0</v>
      </c>
      <c r="E1427" s="120" t="b">
        <v>1</v>
      </c>
      <c r="F1427" s="120" t="b">
        <v>1</v>
      </c>
      <c r="G1427" s="120" t="b">
        <v>0</v>
      </c>
      <c r="H1427" s="120" t="b">
        <v>0</v>
      </c>
      <c r="I1427" s="120" t="b">
        <v>0</v>
      </c>
      <c r="J1427" s="120" t="b">
        <v>0</v>
      </c>
      <c r="K1427" s="120" t="b">
        <v>0</v>
      </c>
      <c r="L1427" s="120" t="b">
        <v>0</v>
      </c>
      <c r="M1427" s="120" t="b">
        <v>1</v>
      </c>
      <c r="N1427" s="120" t="s">
        <v>842</v>
      </c>
      <c r="O1427" s="120" t="s">
        <v>5750</v>
      </c>
      <c r="P1427" s="120" t="s">
        <v>5751</v>
      </c>
      <c r="Q1427" s="120" t="s">
        <v>5752</v>
      </c>
      <c r="R1427" s="120" t="s">
        <v>5753</v>
      </c>
      <c r="S1427" s="120" t="s">
        <v>5754</v>
      </c>
      <c r="T1427" s="120" t="s">
        <v>5755</v>
      </c>
      <c r="U1427" s="120" t="s">
        <v>5756</v>
      </c>
      <c r="V1427" s="120" t="s">
        <v>5757</v>
      </c>
      <c r="W1427" s="120" t="s">
        <v>5758</v>
      </c>
      <c r="X1427" s="120" t="s">
        <v>5759</v>
      </c>
      <c r="Y1427" s="120" t="s">
        <v>5760</v>
      </c>
      <c r="Z1427" s="120" t="s">
        <v>5761</v>
      </c>
      <c r="AA1427" s="120" t="s">
        <v>5762</v>
      </c>
      <c r="AB1427" s="120" t="s">
        <v>5763</v>
      </c>
    </row>
    <row r="1428" spans="1:34" x14ac:dyDescent="0.4">
      <c r="A1428" s="120" t="s">
        <v>5764</v>
      </c>
      <c r="B1428" s="120" t="s">
        <v>935</v>
      </c>
      <c r="C1428" s="120">
        <v>33446</v>
      </c>
      <c r="D1428" s="120" t="b">
        <v>0</v>
      </c>
      <c r="E1428" s="120" t="b">
        <v>1</v>
      </c>
      <c r="F1428" s="120" t="b">
        <v>0</v>
      </c>
      <c r="G1428" s="120" t="b">
        <v>0</v>
      </c>
      <c r="H1428" s="120" t="b">
        <v>0</v>
      </c>
      <c r="I1428" s="120" t="b">
        <v>0</v>
      </c>
      <c r="J1428" s="120" t="b">
        <v>0</v>
      </c>
      <c r="K1428" s="120" t="b">
        <v>0</v>
      </c>
      <c r="L1428" s="120" t="b">
        <v>0</v>
      </c>
      <c r="M1428" s="120" t="b">
        <v>1</v>
      </c>
      <c r="N1428" s="120" t="s">
        <v>842</v>
      </c>
      <c r="O1428" s="120" t="s">
        <v>5765</v>
      </c>
      <c r="P1428" s="120" t="s">
        <v>5766</v>
      </c>
    </row>
    <row r="1429" spans="1:34" x14ac:dyDescent="0.4">
      <c r="A1429" s="120" t="s">
        <v>656</v>
      </c>
      <c r="B1429" s="120" t="s">
        <v>852</v>
      </c>
      <c r="C1429" s="120">
        <v>33401</v>
      </c>
      <c r="D1429" s="120" t="b">
        <v>0</v>
      </c>
      <c r="E1429" s="120" t="b">
        <v>0</v>
      </c>
      <c r="F1429" s="120" t="b">
        <v>0</v>
      </c>
      <c r="G1429" s="120" t="b">
        <v>0</v>
      </c>
      <c r="H1429" s="120" t="b">
        <v>0</v>
      </c>
      <c r="I1429" s="120" t="b">
        <v>0</v>
      </c>
      <c r="J1429" s="120" t="b">
        <v>0</v>
      </c>
      <c r="K1429" s="120" t="b">
        <v>0</v>
      </c>
      <c r="L1429" s="120" t="b">
        <v>0</v>
      </c>
      <c r="M1429" s="120" t="b">
        <v>0</v>
      </c>
      <c r="N1429" s="120" t="s">
        <v>842</v>
      </c>
      <c r="O1429" s="120" t="s">
        <v>479</v>
      </c>
      <c r="P1429" s="120" t="s">
        <v>1374</v>
      </c>
      <c r="Q1429" s="120" t="s">
        <v>2323</v>
      </c>
      <c r="R1429" s="120" t="s">
        <v>2324</v>
      </c>
      <c r="S1429" s="120" t="s">
        <v>2321</v>
      </c>
      <c r="T1429" s="120" t="s">
        <v>2322</v>
      </c>
    </row>
    <row r="1430" spans="1:34" x14ac:dyDescent="0.4">
      <c r="A1430" s="120" t="s">
        <v>5767</v>
      </c>
      <c r="B1430" s="120" t="s">
        <v>852</v>
      </c>
      <c r="C1430" s="120">
        <v>33300</v>
      </c>
      <c r="D1430" s="120" t="b">
        <v>0</v>
      </c>
      <c r="E1430" s="120" t="b">
        <v>1</v>
      </c>
      <c r="F1430" s="120" t="b">
        <v>0</v>
      </c>
      <c r="G1430" s="120" t="b">
        <v>0</v>
      </c>
      <c r="H1430" s="120" t="b">
        <v>0</v>
      </c>
      <c r="I1430" s="120" t="b">
        <v>0</v>
      </c>
      <c r="J1430" s="120" t="b">
        <v>0</v>
      </c>
      <c r="K1430" s="120" t="b">
        <v>0</v>
      </c>
      <c r="L1430" s="120" t="b">
        <v>0</v>
      </c>
      <c r="M1430" s="120" t="b">
        <v>1</v>
      </c>
    </row>
    <row r="1431" spans="1:34" x14ac:dyDescent="0.4">
      <c r="A1431" s="120" t="s">
        <v>5768</v>
      </c>
      <c r="B1431" s="120" t="s">
        <v>928</v>
      </c>
      <c r="C1431" s="120">
        <v>33929</v>
      </c>
      <c r="D1431" s="120" t="b">
        <v>1</v>
      </c>
      <c r="E1431" s="120" t="b">
        <v>1</v>
      </c>
      <c r="F1431" s="120" t="b">
        <v>0</v>
      </c>
      <c r="G1431" s="120" t="b">
        <v>0</v>
      </c>
      <c r="H1431" s="120" t="b">
        <v>0</v>
      </c>
      <c r="I1431" s="120" t="b">
        <v>0</v>
      </c>
      <c r="J1431" s="120" t="b">
        <v>0</v>
      </c>
      <c r="K1431" s="120" t="b">
        <v>0</v>
      </c>
      <c r="L1431" s="120" t="b">
        <v>0</v>
      </c>
      <c r="M1431" s="120" t="b">
        <v>0</v>
      </c>
    </row>
    <row r="1432" spans="1:34" x14ac:dyDescent="0.4">
      <c r="A1432" s="120" t="s">
        <v>5769</v>
      </c>
      <c r="B1432" s="120" t="s">
        <v>852</v>
      </c>
      <c r="C1432" s="120">
        <v>33375</v>
      </c>
      <c r="D1432" s="120" t="b">
        <v>1</v>
      </c>
      <c r="E1432" s="120" t="b">
        <v>0</v>
      </c>
      <c r="F1432" s="120" t="b">
        <v>0</v>
      </c>
      <c r="G1432" s="120" t="b">
        <v>0</v>
      </c>
      <c r="H1432" s="120" t="b">
        <v>0</v>
      </c>
      <c r="I1432" s="120" t="b">
        <v>0</v>
      </c>
      <c r="J1432" s="120" t="b">
        <v>0</v>
      </c>
      <c r="K1432" s="120" t="b">
        <v>0</v>
      </c>
      <c r="L1432" s="120" t="b">
        <v>0</v>
      </c>
      <c r="M1432" s="120" t="b">
        <v>0</v>
      </c>
    </row>
    <row r="1433" spans="1:34" x14ac:dyDescent="0.4">
      <c r="A1433" s="120" t="s">
        <v>5770</v>
      </c>
      <c r="B1433" s="120" t="s">
        <v>1278</v>
      </c>
      <c r="C1433" s="120">
        <v>33199</v>
      </c>
      <c r="D1433" s="120" t="b">
        <v>1</v>
      </c>
      <c r="E1433" s="120" t="b">
        <v>1</v>
      </c>
      <c r="F1433" s="120" t="b">
        <v>0</v>
      </c>
      <c r="G1433" s="120" t="b">
        <v>0</v>
      </c>
      <c r="H1433" s="120" t="b">
        <v>1</v>
      </c>
      <c r="I1433" s="120" t="b">
        <v>0</v>
      </c>
      <c r="J1433" s="120" t="b">
        <v>0</v>
      </c>
      <c r="K1433" s="120" t="b">
        <v>0</v>
      </c>
      <c r="L1433" s="120" t="b">
        <v>0</v>
      </c>
      <c r="M1433" s="120" t="b">
        <v>1</v>
      </c>
      <c r="N1433" s="120" t="s">
        <v>5771</v>
      </c>
      <c r="O1433" s="120" t="s">
        <v>5771</v>
      </c>
      <c r="P1433" s="120" t="s">
        <v>5772</v>
      </c>
      <c r="Q1433" s="120" t="s">
        <v>5773</v>
      </c>
      <c r="R1433" s="120" t="s">
        <v>5774</v>
      </c>
      <c r="S1433" s="120" t="s">
        <v>5775</v>
      </c>
      <c r="T1433" s="120" t="s">
        <v>5776</v>
      </c>
      <c r="U1433" s="120" t="s">
        <v>5777</v>
      </c>
      <c r="V1433" s="120" t="s">
        <v>5778</v>
      </c>
      <c r="W1433" s="120" t="s">
        <v>5779</v>
      </c>
      <c r="X1433" s="120" t="s">
        <v>5780</v>
      </c>
      <c r="Y1433" s="120" t="s">
        <v>5781</v>
      </c>
      <c r="Z1433" s="120" t="s">
        <v>5782</v>
      </c>
      <c r="AA1433" s="120" t="s">
        <v>5783</v>
      </c>
      <c r="AB1433" s="120" t="s">
        <v>5784</v>
      </c>
    </row>
    <row r="1434" spans="1:34" x14ac:dyDescent="0.4">
      <c r="A1434" s="120" t="s">
        <v>5785</v>
      </c>
      <c r="B1434" s="120" t="s">
        <v>928</v>
      </c>
      <c r="C1434" s="120">
        <v>33175</v>
      </c>
      <c r="D1434" s="120" t="b">
        <v>0</v>
      </c>
      <c r="E1434" s="120" t="b">
        <v>0</v>
      </c>
      <c r="F1434" s="120" t="b">
        <v>1</v>
      </c>
      <c r="G1434" s="120" t="b">
        <v>0</v>
      </c>
      <c r="H1434" s="120" t="b">
        <v>0</v>
      </c>
      <c r="I1434" s="120" t="b">
        <v>0</v>
      </c>
      <c r="J1434" s="120" t="b">
        <v>0</v>
      </c>
      <c r="K1434" s="120" t="b">
        <v>0</v>
      </c>
      <c r="L1434" s="120" t="b">
        <v>0</v>
      </c>
      <c r="M1434" s="120" t="b">
        <v>0</v>
      </c>
    </row>
    <row r="1435" spans="1:34" x14ac:dyDescent="0.4">
      <c r="A1435" s="120" t="s">
        <v>3844</v>
      </c>
      <c r="B1435" s="120" t="s">
        <v>1278</v>
      </c>
      <c r="C1435" s="120">
        <v>33099</v>
      </c>
      <c r="D1435" s="120" t="b">
        <v>0</v>
      </c>
      <c r="E1435" s="120" t="b">
        <v>1</v>
      </c>
      <c r="F1435" s="120" t="b">
        <v>1</v>
      </c>
      <c r="G1435" s="120" t="b">
        <v>0</v>
      </c>
      <c r="H1435" s="120" t="b">
        <v>0</v>
      </c>
      <c r="I1435" s="120" t="b">
        <v>0</v>
      </c>
      <c r="J1435" s="120" t="b">
        <v>0</v>
      </c>
      <c r="K1435" s="120" t="b">
        <v>0</v>
      </c>
      <c r="L1435" s="120" t="b">
        <v>0</v>
      </c>
      <c r="M1435" s="120" t="b">
        <v>1</v>
      </c>
      <c r="N1435" s="120" t="s">
        <v>5786</v>
      </c>
      <c r="O1435" s="120" t="s">
        <v>5787</v>
      </c>
      <c r="P1435" s="120" t="s">
        <v>5788</v>
      </c>
    </row>
    <row r="1436" spans="1:34" x14ac:dyDescent="0.4">
      <c r="A1436" s="120" t="s">
        <v>5789</v>
      </c>
      <c r="B1436" s="120" t="s">
        <v>1278</v>
      </c>
      <c r="C1436" s="120">
        <v>32995</v>
      </c>
      <c r="D1436" s="120" t="b">
        <v>1</v>
      </c>
      <c r="E1436" s="120" t="b">
        <v>1</v>
      </c>
      <c r="F1436" s="120" t="b">
        <v>1</v>
      </c>
      <c r="G1436" s="120" t="b">
        <v>0</v>
      </c>
      <c r="H1436" s="120" t="b">
        <v>0</v>
      </c>
      <c r="I1436" s="120" t="b">
        <v>0</v>
      </c>
      <c r="J1436" s="120" t="b">
        <v>0</v>
      </c>
      <c r="K1436" s="120" t="b">
        <v>0</v>
      </c>
      <c r="L1436" s="120" t="b">
        <v>0</v>
      </c>
      <c r="M1436" s="120" t="b">
        <v>0</v>
      </c>
    </row>
    <row r="1437" spans="1:34" x14ac:dyDescent="0.4">
      <c r="A1437" s="120" t="s">
        <v>5790</v>
      </c>
      <c r="B1437" s="120" t="s">
        <v>900</v>
      </c>
      <c r="C1437" s="120">
        <v>32995</v>
      </c>
      <c r="D1437" s="120" t="b">
        <v>0</v>
      </c>
      <c r="E1437" s="120" t="b">
        <v>0</v>
      </c>
      <c r="F1437" s="120" t="b">
        <v>1</v>
      </c>
      <c r="G1437" s="120" t="b">
        <v>0</v>
      </c>
      <c r="H1437" s="120" t="b">
        <v>0</v>
      </c>
      <c r="I1437" s="120" t="b">
        <v>0</v>
      </c>
      <c r="J1437" s="120" t="b">
        <v>0</v>
      </c>
      <c r="K1437" s="120" t="b">
        <v>0</v>
      </c>
      <c r="L1437" s="120" t="b">
        <v>0</v>
      </c>
      <c r="M1437" s="120" t="b">
        <v>0</v>
      </c>
    </row>
    <row r="1438" spans="1:34" x14ac:dyDescent="0.4">
      <c r="A1438" s="120" t="s">
        <v>5791</v>
      </c>
      <c r="B1438" s="120" t="s">
        <v>963</v>
      </c>
      <c r="C1438" s="120">
        <v>32897</v>
      </c>
      <c r="D1438" s="120" t="b">
        <v>0</v>
      </c>
      <c r="E1438" s="120" t="b">
        <v>0</v>
      </c>
      <c r="F1438" s="120" t="b">
        <v>1</v>
      </c>
      <c r="G1438" s="120" t="b">
        <v>1</v>
      </c>
      <c r="H1438" s="120" t="b">
        <v>0</v>
      </c>
      <c r="I1438" s="120" t="b">
        <v>0</v>
      </c>
      <c r="J1438" s="120" t="b">
        <v>0</v>
      </c>
      <c r="K1438" s="120" t="b">
        <v>0</v>
      </c>
      <c r="L1438" s="120" t="b">
        <v>0</v>
      </c>
      <c r="M1438" s="120" t="b">
        <v>0</v>
      </c>
    </row>
    <row r="1439" spans="1:34" x14ac:dyDescent="0.4">
      <c r="A1439" s="120" t="s">
        <v>5792</v>
      </c>
      <c r="B1439" s="120" t="s">
        <v>900</v>
      </c>
      <c r="C1439" s="120">
        <v>33553</v>
      </c>
      <c r="D1439" s="120" t="b">
        <v>0</v>
      </c>
      <c r="E1439" s="120" t="b">
        <v>1</v>
      </c>
      <c r="F1439" s="120" t="b">
        <v>0</v>
      </c>
      <c r="G1439" s="120" t="b">
        <v>0</v>
      </c>
      <c r="H1439" s="120" t="b">
        <v>0</v>
      </c>
      <c r="I1439" s="120" t="b">
        <v>0</v>
      </c>
      <c r="J1439" s="120" t="b">
        <v>0</v>
      </c>
      <c r="K1439" s="120" t="b">
        <v>0</v>
      </c>
      <c r="L1439" s="120" t="b">
        <v>0</v>
      </c>
      <c r="M1439" s="120" t="b">
        <v>1</v>
      </c>
      <c r="N1439" s="120" t="s">
        <v>5793</v>
      </c>
      <c r="O1439" s="120" t="s">
        <v>5794</v>
      </c>
      <c r="P1439" s="120" t="s">
        <v>5795</v>
      </c>
      <c r="Q1439" s="120" t="s">
        <v>5796</v>
      </c>
      <c r="R1439" s="120" t="s">
        <v>5797</v>
      </c>
    </row>
    <row r="1440" spans="1:34" x14ac:dyDescent="0.4">
      <c r="A1440" s="120" t="s">
        <v>5798</v>
      </c>
      <c r="B1440" s="120" t="s">
        <v>935</v>
      </c>
      <c r="C1440" s="120">
        <v>32852</v>
      </c>
      <c r="D1440" s="120" t="b">
        <v>1</v>
      </c>
      <c r="E1440" s="120" t="b">
        <v>1</v>
      </c>
      <c r="F1440" s="120" t="b">
        <v>0</v>
      </c>
      <c r="G1440" s="120" t="b">
        <v>1</v>
      </c>
      <c r="H1440" s="120" t="b">
        <v>0</v>
      </c>
      <c r="I1440" s="120" t="b">
        <v>0</v>
      </c>
      <c r="J1440" s="120" t="b">
        <v>0</v>
      </c>
      <c r="K1440" s="120" t="b">
        <v>0</v>
      </c>
      <c r="L1440" s="120" t="b">
        <v>0</v>
      </c>
      <c r="M1440" s="120" t="b">
        <v>1</v>
      </c>
    </row>
    <row r="1441" spans="1:22" x14ac:dyDescent="0.4">
      <c r="A1441" s="120" t="s">
        <v>5799</v>
      </c>
      <c r="B1441" s="120" t="s">
        <v>852</v>
      </c>
      <c r="C1441" s="120">
        <v>32742</v>
      </c>
      <c r="D1441" s="120" t="b">
        <v>0</v>
      </c>
      <c r="E1441" s="120" t="b">
        <v>0</v>
      </c>
      <c r="F1441" s="120" t="b">
        <v>0</v>
      </c>
      <c r="G1441" s="120" t="b">
        <v>0</v>
      </c>
      <c r="H1441" s="120" t="b">
        <v>0</v>
      </c>
      <c r="I1441" s="120" t="b">
        <v>0</v>
      </c>
      <c r="J1441" s="120" t="b">
        <v>0</v>
      </c>
      <c r="K1441" s="120" t="b">
        <v>0</v>
      </c>
      <c r="L1441" s="120" t="b">
        <v>0</v>
      </c>
      <c r="M1441" s="120" t="b">
        <v>0</v>
      </c>
    </row>
    <row r="1442" spans="1:22" x14ac:dyDescent="0.4">
      <c r="A1442" s="120" t="s">
        <v>5800</v>
      </c>
      <c r="B1442" s="120" t="s">
        <v>935</v>
      </c>
      <c r="C1442" s="120">
        <v>32738</v>
      </c>
      <c r="D1442" s="120" t="b">
        <v>0</v>
      </c>
      <c r="E1442" s="120" t="b">
        <v>1</v>
      </c>
      <c r="F1442" s="120" t="b">
        <v>0</v>
      </c>
      <c r="G1442" s="120" t="b">
        <v>0</v>
      </c>
      <c r="H1442" s="120" t="b">
        <v>0</v>
      </c>
      <c r="I1442" s="120" t="b">
        <v>0</v>
      </c>
      <c r="J1442" s="120" t="b">
        <v>0</v>
      </c>
      <c r="K1442" s="120" t="b">
        <v>0</v>
      </c>
      <c r="L1442" s="120" t="b">
        <v>0</v>
      </c>
      <c r="M1442" s="120" t="b">
        <v>1</v>
      </c>
    </row>
    <row r="1443" spans="1:22" x14ac:dyDescent="0.4">
      <c r="A1443" s="120" t="s">
        <v>5801</v>
      </c>
      <c r="B1443" s="120" t="s">
        <v>852</v>
      </c>
      <c r="C1443" s="120">
        <v>32693</v>
      </c>
      <c r="D1443" s="120" t="b">
        <v>0</v>
      </c>
      <c r="E1443" s="120" t="b">
        <v>0</v>
      </c>
      <c r="F1443" s="120" t="b">
        <v>1</v>
      </c>
      <c r="G1443" s="120" t="b">
        <v>0</v>
      </c>
      <c r="H1443" s="120" t="b">
        <v>0</v>
      </c>
      <c r="I1443" s="120" t="b">
        <v>0</v>
      </c>
      <c r="J1443" s="120" t="b">
        <v>0</v>
      </c>
      <c r="K1443" s="120" t="b">
        <v>0</v>
      </c>
      <c r="L1443" s="120" t="b">
        <v>0</v>
      </c>
      <c r="M1443" s="120" t="b">
        <v>0</v>
      </c>
    </row>
    <row r="1444" spans="1:22" x14ac:dyDescent="0.4">
      <c r="A1444" s="120" t="s">
        <v>657</v>
      </c>
      <c r="B1444" s="120" t="s">
        <v>935</v>
      </c>
      <c r="C1444" s="120">
        <v>32474</v>
      </c>
      <c r="D1444" s="120" t="b">
        <v>0</v>
      </c>
      <c r="E1444" s="120" t="b">
        <v>1</v>
      </c>
      <c r="F1444" s="120" t="b">
        <v>0</v>
      </c>
      <c r="G1444" s="120" t="b">
        <v>1</v>
      </c>
      <c r="H1444" s="120" t="b">
        <v>0</v>
      </c>
      <c r="I1444" s="120" t="b">
        <v>0</v>
      </c>
      <c r="J1444" s="120" t="b">
        <v>0</v>
      </c>
      <c r="K1444" s="120" t="b">
        <v>0</v>
      </c>
      <c r="L1444" s="120" t="b">
        <v>0</v>
      </c>
      <c r="M1444" s="120" t="b">
        <v>1</v>
      </c>
      <c r="N1444" s="120" t="s">
        <v>3413</v>
      </c>
      <c r="O1444" s="120" t="s">
        <v>478</v>
      </c>
      <c r="P1444" s="120" t="s">
        <v>1361</v>
      </c>
      <c r="Q1444" s="120" t="s">
        <v>512</v>
      </c>
      <c r="R1444" s="120" t="s">
        <v>2125</v>
      </c>
      <c r="S1444" s="120" t="s">
        <v>5802</v>
      </c>
      <c r="T1444" s="120" t="s">
        <v>5803</v>
      </c>
    </row>
    <row r="1445" spans="1:22" x14ac:dyDescent="0.4">
      <c r="A1445" s="120" t="s">
        <v>5804</v>
      </c>
      <c r="B1445" s="120" t="s">
        <v>963</v>
      </c>
      <c r="C1445" s="120">
        <v>32311</v>
      </c>
      <c r="D1445" s="120" t="b">
        <v>0</v>
      </c>
      <c r="E1445" s="120" t="b">
        <v>0</v>
      </c>
      <c r="F1445" s="120" t="b">
        <v>0</v>
      </c>
      <c r="G1445" s="120" t="b">
        <v>0</v>
      </c>
      <c r="H1445" s="120" t="b">
        <v>0</v>
      </c>
      <c r="I1445" s="120" t="b">
        <v>0</v>
      </c>
      <c r="J1445" s="120" t="b">
        <v>0</v>
      </c>
      <c r="K1445" s="120" t="b">
        <v>0</v>
      </c>
      <c r="L1445" s="120" t="b">
        <v>0</v>
      </c>
      <c r="M1445" s="120" t="b">
        <v>1</v>
      </c>
    </row>
    <row r="1446" spans="1:22" x14ac:dyDescent="0.4">
      <c r="A1446" s="120" t="s">
        <v>5805</v>
      </c>
      <c r="B1446" s="120" t="s">
        <v>924</v>
      </c>
      <c r="C1446" s="120">
        <v>32271</v>
      </c>
      <c r="D1446" s="120" t="b">
        <v>1</v>
      </c>
      <c r="E1446" s="120" t="b">
        <v>0</v>
      </c>
      <c r="F1446" s="120" t="b">
        <v>1</v>
      </c>
      <c r="G1446" s="120" t="b">
        <v>0</v>
      </c>
      <c r="H1446" s="120" t="b">
        <v>1</v>
      </c>
      <c r="I1446" s="120" t="b">
        <v>0</v>
      </c>
      <c r="J1446" s="120" t="b">
        <v>0</v>
      </c>
      <c r="K1446" s="120" t="b">
        <v>0</v>
      </c>
      <c r="L1446" s="120" t="b">
        <v>0</v>
      </c>
      <c r="M1446" s="120" t="b">
        <v>1</v>
      </c>
    </row>
    <row r="1447" spans="1:22" x14ac:dyDescent="0.4">
      <c r="A1447" s="120" t="s">
        <v>5806</v>
      </c>
      <c r="B1447" s="120" t="s">
        <v>935</v>
      </c>
      <c r="C1447" s="120">
        <v>32297</v>
      </c>
      <c r="D1447" s="120" t="b">
        <v>1</v>
      </c>
      <c r="E1447" s="120" t="b">
        <v>0</v>
      </c>
      <c r="F1447" s="120" t="b">
        <v>0</v>
      </c>
      <c r="G1447" s="120" t="b">
        <v>0</v>
      </c>
      <c r="H1447" s="120" t="b">
        <v>0</v>
      </c>
      <c r="I1447" s="120" t="b">
        <v>0</v>
      </c>
      <c r="J1447" s="120" t="b">
        <v>0</v>
      </c>
      <c r="K1447" s="120" t="b">
        <v>1</v>
      </c>
      <c r="L1447" s="120" t="b">
        <v>0</v>
      </c>
      <c r="M1447" s="120" t="b">
        <v>1</v>
      </c>
      <c r="N1447" s="120" t="s">
        <v>842</v>
      </c>
      <c r="O1447" s="120" t="s">
        <v>5807</v>
      </c>
      <c r="P1447" s="120" t="s">
        <v>5808</v>
      </c>
    </row>
    <row r="1448" spans="1:22" x14ac:dyDescent="0.4">
      <c r="A1448" s="120" t="s">
        <v>658</v>
      </c>
      <c r="B1448" s="120" t="s">
        <v>935</v>
      </c>
      <c r="C1448" s="120">
        <v>32222</v>
      </c>
      <c r="D1448" s="120" t="b">
        <v>0</v>
      </c>
      <c r="E1448" s="120" t="b">
        <v>0</v>
      </c>
      <c r="F1448" s="120" t="b">
        <v>0</v>
      </c>
      <c r="G1448" s="120" t="b">
        <v>1</v>
      </c>
      <c r="H1448" s="120" t="b">
        <v>0</v>
      </c>
      <c r="I1448" s="120" t="b">
        <v>0</v>
      </c>
      <c r="J1448" s="120" t="b">
        <v>0</v>
      </c>
      <c r="K1448" s="120" t="b">
        <v>1</v>
      </c>
      <c r="L1448" s="120" t="b">
        <v>0</v>
      </c>
      <c r="M1448" s="120" t="b">
        <v>1</v>
      </c>
      <c r="N1448" s="120" t="s">
        <v>5563</v>
      </c>
      <c r="O1448" s="120" t="s">
        <v>585</v>
      </c>
      <c r="P1448" s="120" t="s">
        <v>5515</v>
      </c>
      <c r="Q1448" s="120" t="s">
        <v>644</v>
      </c>
      <c r="R1448" s="120" t="s">
        <v>3965</v>
      </c>
      <c r="S1448" s="120" t="s">
        <v>586</v>
      </c>
      <c r="T1448" s="120" t="s">
        <v>3964</v>
      </c>
      <c r="U1448" s="120" t="s">
        <v>789</v>
      </c>
      <c r="V1448" s="120" t="s">
        <v>5516</v>
      </c>
    </row>
    <row r="1449" spans="1:22" x14ac:dyDescent="0.4">
      <c r="A1449" s="120" t="s">
        <v>5809</v>
      </c>
      <c r="B1449" s="120" t="s">
        <v>963</v>
      </c>
      <c r="C1449" s="120">
        <v>32029</v>
      </c>
      <c r="D1449" s="120" t="b">
        <v>1</v>
      </c>
      <c r="E1449" s="120" t="b">
        <v>0</v>
      </c>
      <c r="F1449" s="120" t="b">
        <v>0</v>
      </c>
      <c r="G1449" s="120" t="b">
        <v>0</v>
      </c>
      <c r="H1449" s="120" t="b">
        <v>0</v>
      </c>
      <c r="I1449" s="120" t="b">
        <v>0</v>
      </c>
      <c r="J1449" s="120" t="b">
        <v>0</v>
      </c>
      <c r="K1449" s="120" t="b">
        <v>0</v>
      </c>
      <c r="L1449" s="120" t="b">
        <v>0</v>
      </c>
      <c r="M1449" s="120" t="b">
        <v>1</v>
      </c>
      <c r="N1449" s="120" t="s">
        <v>5810</v>
      </c>
      <c r="O1449" s="120" t="s">
        <v>5811</v>
      </c>
      <c r="P1449" s="120" t="s">
        <v>5812</v>
      </c>
      <c r="Q1449" s="120" t="s">
        <v>3411</v>
      </c>
      <c r="R1449" s="120" t="s">
        <v>3412</v>
      </c>
      <c r="S1449" s="120" t="s">
        <v>5813</v>
      </c>
      <c r="T1449" s="120" t="s">
        <v>5814</v>
      </c>
      <c r="U1449" s="120" t="s">
        <v>5815</v>
      </c>
      <c r="V1449" s="120" t="s">
        <v>5816</v>
      </c>
    </row>
    <row r="1450" spans="1:22" x14ac:dyDescent="0.4">
      <c r="A1450" s="120" t="s">
        <v>5817</v>
      </c>
      <c r="B1450" s="120" t="s">
        <v>928</v>
      </c>
      <c r="C1450" s="120">
        <v>31999</v>
      </c>
      <c r="D1450" s="120" t="b">
        <v>1</v>
      </c>
      <c r="E1450" s="120" t="b">
        <v>1</v>
      </c>
      <c r="F1450" s="120" t="b">
        <v>1</v>
      </c>
      <c r="G1450" s="120" t="b">
        <v>0</v>
      </c>
      <c r="H1450" s="120" t="b">
        <v>0</v>
      </c>
      <c r="I1450" s="120" t="b">
        <v>0</v>
      </c>
      <c r="J1450" s="120" t="b">
        <v>0</v>
      </c>
      <c r="K1450" s="120" t="b">
        <v>0</v>
      </c>
      <c r="L1450" s="120" t="b">
        <v>0</v>
      </c>
      <c r="M1450" s="120" t="b">
        <v>1</v>
      </c>
    </row>
    <row r="1451" spans="1:22" x14ac:dyDescent="0.4">
      <c r="A1451" s="120" t="s">
        <v>5818</v>
      </c>
      <c r="B1451" s="120" t="s">
        <v>872</v>
      </c>
      <c r="C1451" s="120">
        <v>31954</v>
      </c>
      <c r="D1451" s="120" t="b">
        <v>1</v>
      </c>
      <c r="E1451" s="120" t="b">
        <v>1</v>
      </c>
      <c r="F1451" s="120" t="b">
        <v>0</v>
      </c>
      <c r="G1451" s="120" t="b">
        <v>1</v>
      </c>
      <c r="H1451" s="120" t="b">
        <v>0</v>
      </c>
      <c r="I1451" s="120" t="b">
        <v>0</v>
      </c>
      <c r="J1451" s="120" t="b">
        <v>0</v>
      </c>
      <c r="K1451" s="120" t="b">
        <v>0</v>
      </c>
      <c r="L1451" s="120" t="b">
        <v>0</v>
      </c>
      <c r="M1451" s="120" t="b">
        <v>1</v>
      </c>
      <c r="N1451" s="120" t="s">
        <v>842</v>
      </c>
      <c r="O1451" s="120" t="s">
        <v>5819</v>
      </c>
      <c r="P1451" s="120" t="s">
        <v>5820</v>
      </c>
    </row>
    <row r="1452" spans="1:22" x14ac:dyDescent="0.4">
      <c r="A1452" s="120" t="s">
        <v>5821</v>
      </c>
      <c r="B1452" s="120" t="s">
        <v>935</v>
      </c>
      <c r="C1452" s="120">
        <v>31813</v>
      </c>
      <c r="D1452" s="120" t="b">
        <v>0</v>
      </c>
      <c r="E1452" s="120" t="b">
        <v>0</v>
      </c>
      <c r="F1452" s="120" t="b">
        <v>0</v>
      </c>
      <c r="G1452" s="120" t="b">
        <v>0</v>
      </c>
      <c r="H1452" s="120" t="b">
        <v>0</v>
      </c>
      <c r="I1452" s="120" t="b">
        <v>0</v>
      </c>
      <c r="J1452" s="120" t="b">
        <v>0</v>
      </c>
      <c r="K1452" s="120" t="b">
        <v>0</v>
      </c>
      <c r="L1452" s="120" t="b">
        <v>0</v>
      </c>
      <c r="M1452" s="120" t="b">
        <v>1</v>
      </c>
    </row>
    <row r="1453" spans="1:22" x14ac:dyDescent="0.4">
      <c r="A1453" s="120" t="s">
        <v>668</v>
      </c>
      <c r="B1453" s="120" t="s">
        <v>1446</v>
      </c>
      <c r="C1453" s="120">
        <v>31649</v>
      </c>
      <c r="D1453" s="120" t="b">
        <v>0</v>
      </c>
      <c r="E1453" s="120" t="b">
        <v>1</v>
      </c>
      <c r="F1453" s="120" t="b">
        <v>0</v>
      </c>
      <c r="G1453" s="120" t="b">
        <v>0</v>
      </c>
      <c r="H1453" s="120" t="b">
        <v>0</v>
      </c>
      <c r="I1453" s="120" t="b">
        <v>0</v>
      </c>
      <c r="J1453" s="120" t="b">
        <v>0</v>
      </c>
      <c r="K1453" s="120" t="b">
        <v>0</v>
      </c>
      <c r="L1453" s="120" t="b">
        <v>0</v>
      </c>
      <c r="M1453" s="120" t="b">
        <v>1</v>
      </c>
      <c r="N1453" s="120" t="s">
        <v>5822</v>
      </c>
      <c r="O1453" s="120" t="s">
        <v>5003</v>
      </c>
      <c r="P1453" s="120" t="s">
        <v>5004</v>
      </c>
      <c r="Q1453" s="120" t="s">
        <v>5823</v>
      </c>
      <c r="R1453" s="120" t="s">
        <v>5824</v>
      </c>
      <c r="S1453" s="120" t="s">
        <v>5825</v>
      </c>
      <c r="T1453" s="120" t="s">
        <v>5826</v>
      </c>
    </row>
    <row r="1454" spans="1:22" x14ac:dyDescent="0.4">
      <c r="A1454" s="120" t="s">
        <v>5827</v>
      </c>
      <c r="B1454" s="120" t="s">
        <v>1446</v>
      </c>
      <c r="C1454" s="120">
        <v>31641</v>
      </c>
      <c r="D1454" s="120" t="b">
        <v>0</v>
      </c>
      <c r="E1454" s="120" t="b">
        <v>1</v>
      </c>
      <c r="F1454" s="120" t="b">
        <v>0</v>
      </c>
      <c r="G1454" s="120" t="b">
        <v>0</v>
      </c>
      <c r="H1454" s="120" t="b">
        <v>0</v>
      </c>
      <c r="I1454" s="120" t="b">
        <v>0</v>
      </c>
      <c r="J1454" s="120" t="b">
        <v>0</v>
      </c>
      <c r="K1454" s="120" t="b">
        <v>1</v>
      </c>
      <c r="L1454" s="120" t="b">
        <v>0</v>
      </c>
      <c r="M1454" s="120" t="b">
        <v>1</v>
      </c>
    </row>
    <row r="1455" spans="1:22" x14ac:dyDescent="0.4">
      <c r="A1455" s="120" t="s">
        <v>810</v>
      </c>
      <c r="B1455" s="120" t="s">
        <v>935</v>
      </c>
      <c r="C1455" s="120">
        <v>31565</v>
      </c>
      <c r="D1455" s="120" t="b">
        <v>1</v>
      </c>
      <c r="E1455" s="120" t="b">
        <v>1</v>
      </c>
      <c r="F1455" s="120" t="b">
        <v>0</v>
      </c>
      <c r="G1455" s="120" t="b">
        <v>0</v>
      </c>
      <c r="H1455" s="120" t="b">
        <v>0</v>
      </c>
      <c r="I1455" s="120" t="b">
        <v>0</v>
      </c>
      <c r="J1455" s="120" t="b">
        <v>1</v>
      </c>
      <c r="K1455" s="120" t="b">
        <v>0</v>
      </c>
      <c r="L1455" s="120" t="b">
        <v>0</v>
      </c>
      <c r="M1455" s="120" t="b">
        <v>0</v>
      </c>
      <c r="N1455" s="120" t="s">
        <v>842</v>
      </c>
      <c r="O1455" s="120" t="s">
        <v>5828</v>
      </c>
      <c r="P1455" s="120" t="s">
        <v>5829</v>
      </c>
      <c r="Q1455" s="120" t="s">
        <v>4231</v>
      </c>
      <c r="R1455" s="120" t="s">
        <v>4232</v>
      </c>
      <c r="S1455" s="120" t="s">
        <v>3472</v>
      </c>
      <c r="T1455" s="120" t="s">
        <v>4237</v>
      </c>
      <c r="U1455" s="120" t="s">
        <v>594</v>
      </c>
      <c r="V1455" s="120" t="s">
        <v>5830</v>
      </c>
    </row>
    <row r="1456" spans="1:22" x14ac:dyDescent="0.4">
      <c r="A1456" s="120" t="s">
        <v>5831</v>
      </c>
      <c r="B1456" s="120" t="s">
        <v>1278</v>
      </c>
      <c r="C1456" s="120">
        <v>31462</v>
      </c>
      <c r="D1456" s="120" t="b">
        <v>0</v>
      </c>
      <c r="E1456" s="120" t="b">
        <v>0</v>
      </c>
      <c r="F1456" s="120" t="b">
        <v>0</v>
      </c>
      <c r="G1456" s="120" t="b">
        <v>0</v>
      </c>
      <c r="H1456" s="120" t="b">
        <v>0</v>
      </c>
      <c r="I1456" s="120" t="b">
        <v>0</v>
      </c>
      <c r="J1456" s="120" t="b">
        <v>0</v>
      </c>
      <c r="K1456" s="120" t="b">
        <v>1</v>
      </c>
      <c r="L1456" s="120" t="b">
        <v>0</v>
      </c>
      <c r="M1456" s="120" t="b">
        <v>0</v>
      </c>
    </row>
    <row r="1457" spans="1:34" x14ac:dyDescent="0.4">
      <c r="A1457" s="120" t="s">
        <v>5832</v>
      </c>
      <c r="B1457" s="120" t="s">
        <v>928</v>
      </c>
      <c r="C1457" s="120">
        <v>31349</v>
      </c>
      <c r="D1457" s="120" t="b">
        <v>1</v>
      </c>
      <c r="E1457" s="120" t="b">
        <v>0</v>
      </c>
      <c r="F1457" s="120" t="b">
        <v>0</v>
      </c>
      <c r="G1457" s="120" t="b">
        <v>0</v>
      </c>
      <c r="H1457" s="120" t="b">
        <v>0</v>
      </c>
      <c r="I1457" s="120" t="b">
        <v>0</v>
      </c>
      <c r="J1457" s="120" t="b">
        <v>0</v>
      </c>
      <c r="K1457" s="120" t="b">
        <v>0</v>
      </c>
      <c r="L1457" s="120" t="b">
        <v>0</v>
      </c>
      <c r="M1457" s="120" t="b">
        <v>1</v>
      </c>
    </row>
    <row r="1458" spans="1:34" x14ac:dyDescent="0.4">
      <c r="A1458" s="120" t="s">
        <v>5833</v>
      </c>
      <c r="B1458" s="120" t="s">
        <v>919</v>
      </c>
      <c r="C1458" s="120">
        <v>31270</v>
      </c>
      <c r="D1458" s="120" t="b">
        <v>1</v>
      </c>
      <c r="E1458" s="120" t="b">
        <v>1</v>
      </c>
      <c r="F1458" s="120" t="b">
        <v>1</v>
      </c>
      <c r="G1458" s="120" t="b">
        <v>0</v>
      </c>
      <c r="H1458" s="120" t="b">
        <v>0</v>
      </c>
      <c r="I1458" s="120" t="b">
        <v>0</v>
      </c>
      <c r="J1458" s="120" t="b">
        <v>1</v>
      </c>
      <c r="K1458" s="120" t="b">
        <v>0</v>
      </c>
      <c r="L1458" s="120" t="b">
        <v>0</v>
      </c>
      <c r="M1458" s="120" t="b">
        <v>0</v>
      </c>
    </row>
    <row r="1459" spans="1:34" x14ac:dyDescent="0.4">
      <c r="A1459" s="120" t="s">
        <v>5834</v>
      </c>
      <c r="B1459" s="120" t="s">
        <v>852</v>
      </c>
      <c r="C1459" s="120">
        <v>31259</v>
      </c>
      <c r="D1459" s="120" t="b">
        <v>1</v>
      </c>
      <c r="E1459" s="120" t="b">
        <v>1</v>
      </c>
      <c r="F1459" s="120" t="b">
        <v>0</v>
      </c>
      <c r="G1459" s="120" t="b">
        <v>0</v>
      </c>
      <c r="H1459" s="120" t="b">
        <v>0</v>
      </c>
      <c r="I1459" s="120" t="b">
        <v>0</v>
      </c>
      <c r="J1459" s="120" t="b">
        <v>0</v>
      </c>
      <c r="K1459" s="120" t="b">
        <v>0</v>
      </c>
      <c r="L1459" s="120" t="b">
        <v>0</v>
      </c>
      <c r="M1459" s="120" t="b">
        <v>0</v>
      </c>
      <c r="N1459" s="120" t="s">
        <v>5835</v>
      </c>
      <c r="O1459" s="120" t="s">
        <v>5836</v>
      </c>
      <c r="P1459" s="120" t="s">
        <v>5837</v>
      </c>
    </row>
    <row r="1460" spans="1:34" x14ac:dyDescent="0.4">
      <c r="A1460" s="120" t="s">
        <v>5838</v>
      </c>
      <c r="B1460" s="120" t="s">
        <v>1334</v>
      </c>
      <c r="C1460" s="120">
        <v>31216</v>
      </c>
      <c r="D1460" s="120" t="b">
        <v>1</v>
      </c>
      <c r="E1460" s="120" t="b">
        <v>1</v>
      </c>
      <c r="F1460" s="120" t="b">
        <v>0</v>
      </c>
      <c r="G1460" s="120" t="b">
        <v>1</v>
      </c>
      <c r="H1460" s="120" t="b">
        <v>0</v>
      </c>
      <c r="I1460" s="120" t="b">
        <v>0</v>
      </c>
      <c r="J1460" s="120" t="b">
        <v>0</v>
      </c>
      <c r="K1460" s="120" t="b">
        <v>0</v>
      </c>
      <c r="L1460" s="120" t="b">
        <v>0</v>
      </c>
      <c r="M1460" s="120" t="b">
        <v>0</v>
      </c>
      <c r="N1460" s="120" t="s">
        <v>5839</v>
      </c>
      <c r="O1460" s="120" t="s">
        <v>5840</v>
      </c>
      <c r="P1460" s="120" t="s">
        <v>5841</v>
      </c>
      <c r="Q1460" s="120" t="s">
        <v>5842</v>
      </c>
      <c r="R1460" s="120" t="s">
        <v>5843</v>
      </c>
    </row>
    <row r="1461" spans="1:34" x14ac:dyDescent="0.4">
      <c r="A1461" s="120" t="s">
        <v>782</v>
      </c>
      <c r="B1461" s="120" t="s">
        <v>852</v>
      </c>
      <c r="C1461" s="120">
        <v>31187</v>
      </c>
      <c r="D1461" s="120" t="b">
        <v>0</v>
      </c>
      <c r="E1461" s="120" t="b">
        <v>0</v>
      </c>
      <c r="F1461" s="120" t="b">
        <v>0</v>
      </c>
      <c r="G1461" s="120" t="b">
        <v>1</v>
      </c>
      <c r="H1461" s="120" t="b">
        <v>1</v>
      </c>
      <c r="I1461" s="120" t="b">
        <v>0</v>
      </c>
      <c r="J1461" s="120" t="b">
        <v>1</v>
      </c>
      <c r="K1461" s="120" t="b">
        <v>0</v>
      </c>
      <c r="L1461" s="120" t="b">
        <v>0</v>
      </c>
      <c r="M1461" s="120" t="b">
        <v>1</v>
      </c>
      <c r="N1461" s="120" t="s">
        <v>5844</v>
      </c>
      <c r="O1461" s="120" t="s">
        <v>5845</v>
      </c>
      <c r="P1461" s="120" t="s">
        <v>5846</v>
      </c>
      <c r="Q1461" s="120" t="s">
        <v>5495</v>
      </c>
      <c r="R1461" s="120" t="s">
        <v>5847</v>
      </c>
    </row>
    <row r="1462" spans="1:34" x14ac:dyDescent="0.4">
      <c r="A1462" s="120" t="s">
        <v>5848</v>
      </c>
      <c r="B1462" s="120" t="s">
        <v>963</v>
      </c>
      <c r="C1462" s="120">
        <v>32051</v>
      </c>
      <c r="D1462" s="120" t="b">
        <v>1</v>
      </c>
      <c r="E1462" s="120" t="b">
        <v>1</v>
      </c>
      <c r="F1462" s="120" t="b">
        <v>0</v>
      </c>
      <c r="G1462" s="120" t="b">
        <v>0</v>
      </c>
      <c r="H1462" s="120" t="b">
        <v>0</v>
      </c>
      <c r="I1462" s="120" t="b">
        <v>0</v>
      </c>
      <c r="J1462" s="120" t="b">
        <v>0</v>
      </c>
      <c r="K1462" s="120" t="b">
        <v>0</v>
      </c>
      <c r="L1462" s="120" t="b">
        <v>0</v>
      </c>
      <c r="M1462" s="120" t="b">
        <v>0</v>
      </c>
    </row>
    <row r="1463" spans="1:34" x14ac:dyDescent="0.4">
      <c r="A1463" s="120" t="s">
        <v>5849</v>
      </c>
      <c r="B1463" s="120" t="s">
        <v>928</v>
      </c>
      <c r="C1463" s="120">
        <v>31142</v>
      </c>
      <c r="D1463" s="120" t="b">
        <v>0</v>
      </c>
      <c r="E1463" s="120" t="b">
        <v>0</v>
      </c>
      <c r="F1463" s="120" t="b">
        <v>1</v>
      </c>
      <c r="G1463" s="120" t="b">
        <v>0</v>
      </c>
      <c r="H1463" s="120" t="b">
        <v>0</v>
      </c>
      <c r="I1463" s="120" t="b">
        <v>0</v>
      </c>
      <c r="J1463" s="120" t="b">
        <v>0</v>
      </c>
      <c r="K1463" s="120" t="b">
        <v>0</v>
      </c>
      <c r="L1463" s="120" t="b">
        <v>0</v>
      </c>
      <c r="M1463" s="120" t="b">
        <v>0</v>
      </c>
      <c r="N1463" s="120" t="s">
        <v>5850</v>
      </c>
      <c r="O1463" s="120" t="s">
        <v>5851</v>
      </c>
      <c r="P1463" s="120" t="s">
        <v>5852</v>
      </c>
    </row>
    <row r="1464" spans="1:34" x14ac:dyDescent="0.4">
      <c r="A1464" s="120" t="s">
        <v>643</v>
      </c>
      <c r="B1464" s="120" t="s">
        <v>935</v>
      </c>
      <c r="C1464" s="120">
        <v>31061</v>
      </c>
      <c r="D1464" s="120" t="b">
        <v>0</v>
      </c>
      <c r="E1464" s="120" t="b">
        <v>0</v>
      </c>
      <c r="F1464" s="120" t="b">
        <v>0</v>
      </c>
      <c r="G1464" s="120" t="b">
        <v>0</v>
      </c>
      <c r="H1464" s="120" t="b">
        <v>0</v>
      </c>
      <c r="I1464" s="120" t="b">
        <v>0</v>
      </c>
      <c r="J1464" s="120" t="b">
        <v>0</v>
      </c>
      <c r="K1464" s="120" t="b">
        <v>1</v>
      </c>
      <c r="L1464" s="120" t="b">
        <v>0</v>
      </c>
      <c r="M1464" s="120" t="b">
        <v>0</v>
      </c>
      <c r="N1464" s="120" t="s">
        <v>842</v>
      </c>
      <c r="O1464" s="120" t="s">
        <v>1659</v>
      </c>
      <c r="P1464" s="120" t="s">
        <v>3124</v>
      </c>
      <c r="Q1464" s="120" t="s">
        <v>642</v>
      </c>
      <c r="R1464" s="120" t="s">
        <v>5853</v>
      </c>
      <c r="S1464" s="120" t="s">
        <v>5521</v>
      </c>
      <c r="T1464" s="120" t="s">
        <v>5522</v>
      </c>
      <c r="U1464" s="120" t="s">
        <v>5854</v>
      </c>
      <c r="V1464" s="120" t="s">
        <v>5855</v>
      </c>
    </row>
    <row r="1465" spans="1:34" x14ac:dyDescent="0.4">
      <c r="A1465" s="120" t="s">
        <v>659</v>
      </c>
      <c r="B1465" s="120" t="s">
        <v>872</v>
      </c>
      <c r="C1465" s="120">
        <v>31032</v>
      </c>
      <c r="D1465" s="120" t="b">
        <v>0</v>
      </c>
      <c r="E1465" s="120" t="b">
        <v>1</v>
      </c>
      <c r="F1465" s="120" t="b">
        <v>1</v>
      </c>
      <c r="G1465" s="120" t="b">
        <v>0</v>
      </c>
      <c r="H1465" s="120" t="b">
        <v>0</v>
      </c>
      <c r="I1465" s="120" t="b">
        <v>0</v>
      </c>
      <c r="J1465" s="120" t="b">
        <v>0</v>
      </c>
      <c r="K1465" s="120" t="b">
        <v>0</v>
      </c>
      <c r="L1465" s="120" t="b">
        <v>0</v>
      </c>
      <c r="M1465" s="120" t="b">
        <v>0</v>
      </c>
      <c r="N1465" s="120" t="s">
        <v>4721</v>
      </c>
      <c r="O1465" s="120" t="s">
        <v>660</v>
      </c>
      <c r="P1465" s="120" t="s">
        <v>4726</v>
      </c>
      <c r="Q1465" s="120" t="s">
        <v>463</v>
      </c>
      <c r="R1465" s="120" t="s">
        <v>1421</v>
      </c>
      <c r="S1465" s="120" t="s">
        <v>421</v>
      </c>
      <c r="T1465" s="120" t="s">
        <v>1418</v>
      </c>
      <c r="U1465" s="120" t="s">
        <v>285</v>
      </c>
      <c r="V1465" s="120" t="s">
        <v>1423</v>
      </c>
      <c r="W1465" s="120" t="s">
        <v>614</v>
      </c>
      <c r="X1465" s="120" t="s">
        <v>4869</v>
      </c>
      <c r="Y1465" s="120" t="s">
        <v>335</v>
      </c>
      <c r="Z1465" s="120" t="s">
        <v>2750</v>
      </c>
      <c r="AA1465" s="120" t="s">
        <v>4267</v>
      </c>
      <c r="AB1465" s="120" t="s">
        <v>4724</v>
      </c>
      <c r="AC1465" s="120" t="s">
        <v>613</v>
      </c>
      <c r="AD1465" s="120" t="s">
        <v>5629</v>
      </c>
      <c r="AE1465" s="120" t="s">
        <v>2382</v>
      </c>
      <c r="AF1465" s="120" t="s">
        <v>4723</v>
      </c>
      <c r="AG1465" s="120" t="s">
        <v>2066</v>
      </c>
      <c r="AH1465" s="120" t="s">
        <v>4725</v>
      </c>
    </row>
    <row r="1466" spans="1:34" x14ac:dyDescent="0.4">
      <c r="A1466" s="120" t="s">
        <v>5856</v>
      </c>
      <c r="B1466" s="120" t="s">
        <v>872</v>
      </c>
      <c r="C1466" s="120">
        <v>31020</v>
      </c>
      <c r="D1466" s="120" t="b">
        <v>1</v>
      </c>
      <c r="E1466" s="120" t="b">
        <v>1</v>
      </c>
      <c r="F1466" s="120" t="b">
        <v>0</v>
      </c>
      <c r="G1466" s="120" t="b">
        <v>0</v>
      </c>
      <c r="H1466" s="120" t="b">
        <v>0</v>
      </c>
      <c r="I1466" s="120" t="b">
        <v>0</v>
      </c>
      <c r="J1466" s="120" t="b">
        <v>0</v>
      </c>
      <c r="K1466" s="120" t="b">
        <v>0</v>
      </c>
      <c r="L1466" s="120" t="b">
        <v>0</v>
      </c>
      <c r="M1466" s="120" t="b">
        <v>0</v>
      </c>
    </row>
    <row r="1467" spans="1:34" x14ac:dyDescent="0.4">
      <c r="A1467" s="120" t="s">
        <v>5857</v>
      </c>
      <c r="B1467" s="120" t="s">
        <v>900</v>
      </c>
      <c r="C1467" s="120">
        <v>30946</v>
      </c>
      <c r="D1467" s="120" t="b">
        <v>1</v>
      </c>
      <c r="E1467" s="120" t="b">
        <v>1</v>
      </c>
      <c r="F1467" s="120" t="b">
        <v>0</v>
      </c>
      <c r="G1467" s="120" t="b">
        <v>0</v>
      </c>
      <c r="H1467" s="120" t="b">
        <v>0</v>
      </c>
      <c r="I1467" s="120" t="b">
        <v>0</v>
      </c>
      <c r="J1467" s="120" t="b">
        <v>0</v>
      </c>
      <c r="K1467" s="120" t="b">
        <v>0</v>
      </c>
      <c r="L1467" s="120" t="b">
        <v>0</v>
      </c>
      <c r="M1467" s="120" t="b">
        <v>0</v>
      </c>
    </row>
    <row r="1468" spans="1:34" x14ac:dyDescent="0.4">
      <c r="A1468" s="120" t="s">
        <v>5858</v>
      </c>
      <c r="B1468" s="120" t="s">
        <v>928</v>
      </c>
      <c r="C1468" s="120">
        <v>30785</v>
      </c>
      <c r="D1468" s="120" t="b">
        <v>1</v>
      </c>
      <c r="E1468" s="120" t="b">
        <v>1</v>
      </c>
      <c r="F1468" s="120" t="b">
        <v>1</v>
      </c>
      <c r="G1468" s="120" t="b">
        <v>0</v>
      </c>
      <c r="H1468" s="120" t="b">
        <v>0</v>
      </c>
      <c r="I1468" s="120" t="b">
        <v>0</v>
      </c>
      <c r="J1468" s="120" t="b">
        <v>0</v>
      </c>
      <c r="K1468" s="120" t="b">
        <v>0</v>
      </c>
      <c r="L1468" s="120" t="b">
        <v>0</v>
      </c>
      <c r="M1468" s="120" t="b">
        <v>1</v>
      </c>
      <c r="N1468" s="120" t="s">
        <v>5859</v>
      </c>
      <c r="O1468" s="120" t="s">
        <v>5860</v>
      </c>
      <c r="P1468" s="120" t="s">
        <v>5861</v>
      </c>
    </row>
    <row r="1469" spans="1:34" x14ac:dyDescent="0.4">
      <c r="A1469" s="120" t="s">
        <v>5862</v>
      </c>
      <c r="B1469" s="120" t="s">
        <v>900</v>
      </c>
      <c r="C1469" s="120">
        <v>30715</v>
      </c>
      <c r="D1469" s="120" t="b">
        <v>1</v>
      </c>
      <c r="E1469" s="120" t="b">
        <v>0</v>
      </c>
      <c r="F1469" s="120" t="b">
        <v>0</v>
      </c>
      <c r="G1469" s="120" t="b">
        <v>0</v>
      </c>
      <c r="H1469" s="120" t="b">
        <v>0</v>
      </c>
      <c r="I1469" s="120" t="b">
        <v>0</v>
      </c>
      <c r="J1469" s="120" t="b">
        <v>0</v>
      </c>
      <c r="K1469" s="120" t="b">
        <v>0</v>
      </c>
      <c r="L1469" s="120" t="b">
        <v>0</v>
      </c>
      <c r="M1469" s="120" t="b">
        <v>0</v>
      </c>
    </row>
    <row r="1470" spans="1:34" x14ac:dyDescent="0.4">
      <c r="A1470" s="120" t="s">
        <v>5863</v>
      </c>
      <c r="B1470" s="120" t="s">
        <v>900</v>
      </c>
      <c r="C1470" s="120">
        <v>30612</v>
      </c>
      <c r="D1470" s="120" t="b">
        <v>1</v>
      </c>
      <c r="E1470" s="120" t="b">
        <v>0</v>
      </c>
      <c r="F1470" s="120" t="b">
        <v>0</v>
      </c>
      <c r="G1470" s="120" t="b">
        <v>0</v>
      </c>
      <c r="H1470" s="120" t="b">
        <v>0</v>
      </c>
      <c r="I1470" s="120" t="b">
        <v>0</v>
      </c>
      <c r="J1470" s="120" t="b">
        <v>0</v>
      </c>
      <c r="K1470" s="120" t="b">
        <v>0</v>
      </c>
      <c r="L1470" s="120" t="b">
        <v>0</v>
      </c>
      <c r="M1470" s="120" t="b">
        <v>0</v>
      </c>
    </row>
    <row r="1471" spans="1:34" x14ac:dyDescent="0.4">
      <c r="A1471" s="120" t="s">
        <v>5864</v>
      </c>
      <c r="B1471" s="120" t="s">
        <v>928</v>
      </c>
      <c r="C1471" s="120">
        <v>30598</v>
      </c>
      <c r="D1471" s="120" t="b">
        <v>0</v>
      </c>
      <c r="E1471" s="120" t="b">
        <v>0</v>
      </c>
      <c r="F1471" s="120" t="b">
        <v>0</v>
      </c>
      <c r="G1471" s="120" t="b">
        <v>0</v>
      </c>
      <c r="H1471" s="120" t="b">
        <v>0</v>
      </c>
      <c r="I1471" s="120" t="b">
        <v>0</v>
      </c>
      <c r="J1471" s="120" t="b">
        <v>0</v>
      </c>
      <c r="K1471" s="120" t="b">
        <v>0</v>
      </c>
      <c r="L1471" s="120" t="b">
        <v>0</v>
      </c>
      <c r="M1471" s="120" t="b">
        <v>0</v>
      </c>
    </row>
    <row r="1472" spans="1:34" x14ac:dyDescent="0.4">
      <c r="A1472" s="120" t="s">
        <v>661</v>
      </c>
      <c r="B1472" s="120" t="s">
        <v>852</v>
      </c>
      <c r="C1472" s="120">
        <v>30525</v>
      </c>
      <c r="D1472" s="120" t="b">
        <v>1</v>
      </c>
      <c r="E1472" s="120" t="b">
        <v>0</v>
      </c>
      <c r="F1472" s="120" t="b">
        <v>0</v>
      </c>
      <c r="G1472" s="120" t="b">
        <v>0</v>
      </c>
      <c r="H1472" s="120" t="b">
        <v>1</v>
      </c>
      <c r="I1472" s="120" t="b">
        <v>0</v>
      </c>
      <c r="J1472" s="120" t="b">
        <v>0</v>
      </c>
      <c r="K1472" s="120" t="b">
        <v>1</v>
      </c>
      <c r="L1472" s="120" t="b">
        <v>0</v>
      </c>
      <c r="M1472" s="120" t="b">
        <v>0</v>
      </c>
      <c r="N1472" s="120" t="s">
        <v>5865</v>
      </c>
      <c r="O1472" s="120" t="s">
        <v>662</v>
      </c>
      <c r="P1472" s="120" t="s">
        <v>5866</v>
      </c>
      <c r="Q1472" s="120" t="s">
        <v>5867</v>
      </c>
      <c r="R1472" s="120" t="s">
        <v>5868</v>
      </c>
      <c r="S1472" s="120" t="s">
        <v>4976</v>
      </c>
      <c r="T1472" s="120" t="s">
        <v>4977</v>
      </c>
    </row>
    <row r="1473" spans="1:34" x14ac:dyDescent="0.4">
      <c r="A1473" s="120" t="s">
        <v>5869</v>
      </c>
      <c r="B1473" s="120" t="s">
        <v>1278</v>
      </c>
      <c r="C1473" s="120">
        <v>30450</v>
      </c>
      <c r="D1473" s="120" t="b">
        <v>0</v>
      </c>
      <c r="E1473" s="120" t="b">
        <v>0</v>
      </c>
      <c r="F1473" s="120" t="b">
        <v>0</v>
      </c>
      <c r="G1473" s="120" t="b">
        <v>1</v>
      </c>
      <c r="H1473" s="120" t="b">
        <v>1</v>
      </c>
      <c r="I1473" s="120" t="b">
        <v>0</v>
      </c>
      <c r="J1473" s="120" t="b">
        <v>0</v>
      </c>
      <c r="K1473" s="120" t="b">
        <v>0</v>
      </c>
      <c r="L1473" s="120" t="b">
        <v>0</v>
      </c>
      <c r="M1473" s="120" t="b">
        <v>0</v>
      </c>
      <c r="N1473" s="120" t="s">
        <v>842</v>
      </c>
      <c r="O1473" s="120" t="s">
        <v>5870</v>
      </c>
      <c r="P1473" s="120" t="s">
        <v>5871</v>
      </c>
    </row>
    <row r="1474" spans="1:34" x14ac:dyDescent="0.4">
      <c r="A1474" s="120" t="s">
        <v>5872</v>
      </c>
      <c r="B1474" s="120" t="s">
        <v>935</v>
      </c>
      <c r="C1474" s="120">
        <v>30388</v>
      </c>
      <c r="D1474" s="120" t="b">
        <v>0</v>
      </c>
      <c r="E1474" s="120" t="b">
        <v>1</v>
      </c>
      <c r="F1474" s="120" t="b">
        <v>0</v>
      </c>
      <c r="G1474" s="120" t="b">
        <v>0</v>
      </c>
      <c r="H1474" s="120" t="b">
        <v>0</v>
      </c>
      <c r="I1474" s="120" t="b">
        <v>0</v>
      </c>
      <c r="J1474" s="120" t="b">
        <v>1</v>
      </c>
      <c r="K1474" s="120" t="b">
        <v>0</v>
      </c>
      <c r="L1474" s="120" t="b">
        <v>0</v>
      </c>
      <c r="M1474" s="120" t="b">
        <v>0</v>
      </c>
    </row>
    <row r="1475" spans="1:34" x14ac:dyDescent="0.4">
      <c r="A1475" s="120" t="s">
        <v>785</v>
      </c>
      <c r="B1475" s="120" t="s">
        <v>928</v>
      </c>
      <c r="C1475" s="120">
        <v>30309</v>
      </c>
      <c r="D1475" s="120" t="b">
        <v>1</v>
      </c>
      <c r="E1475" s="120" t="b">
        <v>0</v>
      </c>
      <c r="F1475" s="120" t="b">
        <v>1</v>
      </c>
      <c r="G1475" s="120" t="b">
        <v>0</v>
      </c>
      <c r="H1475" s="120" t="b">
        <v>1</v>
      </c>
      <c r="I1475" s="120" t="b">
        <v>0</v>
      </c>
      <c r="J1475" s="120" t="b">
        <v>0</v>
      </c>
      <c r="K1475" s="120" t="b">
        <v>0</v>
      </c>
      <c r="L1475" s="120" t="b">
        <v>0</v>
      </c>
      <c r="M1475" s="120" t="b">
        <v>0</v>
      </c>
      <c r="N1475" s="120" t="s">
        <v>842</v>
      </c>
      <c r="O1475" s="120" t="s">
        <v>4727</v>
      </c>
      <c r="P1475" s="120" t="s">
        <v>4728</v>
      </c>
      <c r="Q1475" s="120" t="s">
        <v>2066</v>
      </c>
      <c r="R1475" s="120" t="s">
        <v>4725</v>
      </c>
      <c r="S1475" s="120" t="s">
        <v>614</v>
      </c>
      <c r="T1475" s="120" t="s">
        <v>4869</v>
      </c>
      <c r="U1475" s="120" t="s">
        <v>285</v>
      </c>
      <c r="V1475" s="120" t="s">
        <v>1423</v>
      </c>
      <c r="W1475" s="120" t="s">
        <v>335</v>
      </c>
      <c r="X1475" s="120" t="s">
        <v>2750</v>
      </c>
      <c r="Y1475" s="120" t="s">
        <v>660</v>
      </c>
      <c r="Z1475" s="120" t="s">
        <v>4726</v>
      </c>
      <c r="AA1475" s="120" t="s">
        <v>421</v>
      </c>
      <c r="AB1475" s="120" t="s">
        <v>1418</v>
      </c>
      <c r="AC1475" s="120" t="s">
        <v>386</v>
      </c>
      <c r="AD1475" s="120" t="s">
        <v>1417</v>
      </c>
      <c r="AE1475" s="120" t="s">
        <v>4871</v>
      </c>
      <c r="AF1475" s="120" t="s">
        <v>4872</v>
      </c>
      <c r="AG1475" s="120" t="s">
        <v>202</v>
      </c>
      <c r="AH1475" s="120" t="s">
        <v>1422</v>
      </c>
    </row>
    <row r="1476" spans="1:34" x14ac:dyDescent="0.4">
      <c r="A1476" s="120" t="s">
        <v>5873</v>
      </c>
      <c r="B1476" s="120" t="s">
        <v>2118</v>
      </c>
      <c r="C1476" s="120">
        <v>30293</v>
      </c>
      <c r="D1476" s="120" t="b">
        <v>0</v>
      </c>
      <c r="E1476" s="120" t="b">
        <v>0</v>
      </c>
      <c r="F1476" s="120" t="b">
        <v>0</v>
      </c>
      <c r="G1476" s="120" t="b">
        <v>0</v>
      </c>
      <c r="H1476" s="120" t="b">
        <v>0</v>
      </c>
      <c r="I1476" s="120" t="b">
        <v>0</v>
      </c>
      <c r="J1476" s="120" t="b">
        <v>0</v>
      </c>
      <c r="K1476" s="120" t="b">
        <v>0</v>
      </c>
      <c r="L1476" s="120" t="b">
        <v>0</v>
      </c>
      <c r="M1476" s="120" t="b">
        <v>1</v>
      </c>
      <c r="N1476" s="120" t="s">
        <v>5874</v>
      </c>
      <c r="O1476" s="120" t="s">
        <v>5874</v>
      </c>
      <c r="P1476" s="120" t="s">
        <v>5875</v>
      </c>
    </row>
    <row r="1477" spans="1:34" x14ac:dyDescent="0.4">
      <c r="A1477" s="120" t="s">
        <v>606</v>
      </c>
      <c r="B1477" s="120" t="s">
        <v>935</v>
      </c>
      <c r="C1477" s="120">
        <v>30192</v>
      </c>
      <c r="D1477" s="120" t="b">
        <v>1</v>
      </c>
      <c r="E1477" s="120" t="b">
        <v>1</v>
      </c>
      <c r="F1477" s="120" t="b">
        <v>0</v>
      </c>
      <c r="G1477" s="120" t="b">
        <v>0</v>
      </c>
      <c r="H1477" s="120" t="b">
        <v>0</v>
      </c>
      <c r="I1477" s="120" t="b">
        <v>0</v>
      </c>
      <c r="J1477" s="120" t="b">
        <v>1</v>
      </c>
      <c r="K1477" s="120" t="b">
        <v>0</v>
      </c>
      <c r="L1477" s="120" t="b">
        <v>0</v>
      </c>
      <c r="M1477" s="120" t="b">
        <v>0</v>
      </c>
      <c r="N1477" s="120" t="s">
        <v>842</v>
      </c>
      <c r="O1477" s="120" t="s">
        <v>605</v>
      </c>
      <c r="P1477" s="120" t="s">
        <v>5876</v>
      </c>
    </row>
    <row r="1478" spans="1:34" x14ac:dyDescent="0.4">
      <c r="A1478" s="120" t="s">
        <v>5877</v>
      </c>
      <c r="B1478" s="120" t="s">
        <v>872</v>
      </c>
      <c r="C1478" s="120">
        <v>30181</v>
      </c>
      <c r="D1478" s="120" t="b">
        <v>0</v>
      </c>
      <c r="E1478" s="120" t="b">
        <v>0</v>
      </c>
      <c r="F1478" s="120" t="b">
        <v>1</v>
      </c>
      <c r="G1478" s="120" t="b">
        <v>0</v>
      </c>
      <c r="H1478" s="120" t="b">
        <v>0</v>
      </c>
      <c r="I1478" s="120" t="b">
        <v>0</v>
      </c>
      <c r="J1478" s="120" t="b">
        <v>0</v>
      </c>
      <c r="K1478" s="120" t="b">
        <v>0</v>
      </c>
      <c r="L1478" s="120" t="b">
        <v>0</v>
      </c>
      <c r="M1478" s="120" t="b">
        <v>0</v>
      </c>
      <c r="N1478" s="120" t="s">
        <v>842</v>
      </c>
      <c r="O1478" s="120" t="s">
        <v>5878</v>
      </c>
      <c r="P1478" s="120" t="s">
        <v>5879</v>
      </c>
    </row>
    <row r="1479" spans="1:34" x14ac:dyDescent="0.4">
      <c r="A1479" s="120" t="s">
        <v>5880</v>
      </c>
      <c r="B1479" s="120" t="s">
        <v>900</v>
      </c>
      <c r="C1479" s="120">
        <v>30141</v>
      </c>
      <c r="D1479" s="120" t="b">
        <v>1</v>
      </c>
      <c r="E1479" s="120" t="b">
        <v>0</v>
      </c>
      <c r="F1479" s="120" t="b">
        <v>1</v>
      </c>
      <c r="G1479" s="120" t="b">
        <v>0</v>
      </c>
      <c r="H1479" s="120" t="b">
        <v>0</v>
      </c>
      <c r="I1479" s="120" t="b">
        <v>0</v>
      </c>
      <c r="J1479" s="120" t="b">
        <v>0</v>
      </c>
      <c r="K1479" s="120" t="b">
        <v>0</v>
      </c>
      <c r="L1479" s="120" t="b">
        <v>0</v>
      </c>
      <c r="M1479" s="120" t="b">
        <v>1</v>
      </c>
    </row>
    <row r="1480" spans="1:34" x14ac:dyDescent="0.4">
      <c r="A1480" s="120" t="s">
        <v>790</v>
      </c>
      <c r="B1480" s="120" t="s">
        <v>900</v>
      </c>
      <c r="C1480" s="120">
        <v>30062</v>
      </c>
      <c r="D1480" s="120" t="b">
        <v>1</v>
      </c>
      <c r="E1480" s="120" t="b">
        <v>0</v>
      </c>
      <c r="F1480" s="120" t="b">
        <v>0</v>
      </c>
      <c r="G1480" s="120" t="b">
        <v>0</v>
      </c>
      <c r="H1480" s="120" t="b">
        <v>0</v>
      </c>
      <c r="I1480" s="120" t="b">
        <v>0</v>
      </c>
      <c r="J1480" s="120" t="b">
        <v>0</v>
      </c>
      <c r="K1480" s="120" t="b">
        <v>0</v>
      </c>
      <c r="L1480" s="120" t="b">
        <v>0</v>
      </c>
      <c r="M1480" s="120" t="b">
        <v>1</v>
      </c>
      <c r="N1480" s="120" t="s">
        <v>1179</v>
      </c>
      <c r="O1480" s="120" t="s">
        <v>2615</v>
      </c>
      <c r="P1480" s="120" t="s">
        <v>2616</v>
      </c>
      <c r="Q1480" s="120" t="s">
        <v>5881</v>
      </c>
      <c r="R1480" s="120" t="s">
        <v>5882</v>
      </c>
      <c r="S1480" s="120" t="s">
        <v>524</v>
      </c>
      <c r="T1480" s="120" t="s">
        <v>2611</v>
      </c>
      <c r="U1480" s="120" t="s">
        <v>523</v>
      </c>
      <c r="V1480" s="120" t="s">
        <v>3264</v>
      </c>
      <c r="W1480" s="120" t="s">
        <v>2056</v>
      </c>
      <c r="X1480" s="120" t="s">
        <v>2614</v>
      </c>
    </row>
    <row r="1481" spans="1:34" x14ac:dyDescent="0.4">
      <c r="A1481" s="120" t="s">
        <v>5883</v>
      </c>
      <c r="B1481" s="120" t="s">
        <v>1784</v>
      </c>
      <c r="C1481" s="120">
        <v>29922</v>
      </c>
      <c r="D1481" s="120" t="b">
        <v>0</v>
      </c>
      <c r="E1481" s="120" t="b">
        <v>0</v>
      </c>
      <c r="F1481" s="120" t="b">
        <v>0</v>
      </c>
      <c r="G1481" s="120" t="b">
        <v>0</v>
      </c>
      <c r="H1481" s="120" t="b">
        <v>0</v>
      </c>
      <c r="I1481" s="120" t="b">
        <v>0</v>
      </c>
      <c r="J1481" s="120" t="b">
        <v>0</v>
      </c>
      <c r="K1481" s="120" t="b">
        <v>0</v>
      </c>
      <c r="L1481" s="120" t="b">
        <v>0</v>
      </c>
      <c r="M1481" s="120" t="b">
        <v>0</v>
      </c>
    </row>
    <row r="1482" spans="1:34" x14ac:dyDescent="0.4">
      <c r="A1482" s="120" t="s">
        <v>5884</v>
      </c>
      <c r="B1482" s="120" t="s">
        <v>924</v>
      </c>
      <c r="C1482" s="120">
        <v>29837</v>
      </c>
      <c r="D1482" s="120" t="b">
        <v>1</v>
      </c>
      <c r="E1482" s="120" t="b">
        <v>0</v>
      </c>
      <c r="F1482" s="120" t="b">
        <v>0</v>
      </c>
      <c r="G1482" s="120" t="b">
        <v>0</v>
      </c>
      <c r="H1482" s="120" t="b">
        <v>0</v>
      </c>
      <c r="I1482" s="120" t="b">
        <v>0</v>
      </c>
      <c r="J1482" s="120" t="b">
        <v>0</v>
      </c>
      <c r="K1482" s="120" t="b">
        <v>0</v>
      </c>
      <c r="L1482" s="120" t="b">
        <v>0</v>
      </c>
      <c r="M1482" s="120" t="b">
        <v>1</v>
      </c>
    </row>
    <row r="1483" spans="1:34" x14ac:dyDescent="0.4">
      <c r="A1483" s="120" t="s">
        <v>5885</v>
      </c>
      <c r="B1483" s="120" t="s">
        <v>928</v>
      </c>
      <c r="C1483" s="120">
        <v>29799</v>
      </c>
      <c r="D1483" s="120" t="b">
        <v>1</v>
      </c>
      <c r="E1483" s="120" t="b">
        <v>1</v>
      </c>
      <c r="F1483" s="120" t="b">
        <v>0</v>
      </c>
      <c r="G1483" s="120" t="b">
        <v>0</v>
      </c>
      <c r="H1483" s="120" t="b">
        <v>0</v>
      </c>
      <c r="I1483" s="120" t="b">
        <v>0</v>
      </c>
      <c r="J1483" s="120" t="b">
        <v>0</v>
      </c>
      <c r="K1483" s="120" t="b">
        <v>0</v>
      </c>
      <c r="L1483" s="120" t="b">
        <v>0</v>
      </c>
      <c r="M1483" s="120" t="b">
        <v>1</v>
      </c>
    </row>
    <row r="1484" spans="1:34" x14ac:dyDescent="0.4">
      <c r="A1484" s="120" t="s">
        <v>5886</v>
      </c>
      <c r="B1484" s="120" t="s">
        <v>919</v>
      </c>
      <c r="C1484" s="120">
        <v>29663</v>
      </c>
      <c r="D1484" s="120" t="b">
        <v>1</v>
      </c>
      <c r="E1484" s="120" t="b">
        <v>1</v>
      </c>
      <c r="F1484" s="120" t="b">
        <v>0</v>
      </c>
      <c r="G1484" s="120" t="b">
        <v>0</v>
      </c>
      <c r="H1484" s="120" t="b">
        <v>0</v>
      </c>
      <c r="I1484" s="120" t="b">
        <v>0</v>
      </c>
      <c r="J1484" s="120" t="b">
        <v>0</v>
      </c>
      <c r="K1484" s="120" t="b">
        <v>0</v>
      </c>
      <c r="L1484" s="120" t="b">
        <v>0</v>
      </c>
      <c r="M1484" s="120" t="b">
        <v>0</v>
      </c>
    </row>
    <row r="1485" spans="1:34" x14ac:dyDescent="0.4">
      <c r="A1485" s="120" t="s">
        <v>5887</v>
      </c>
      <c r="B1485" s="120" t="s">
        <v>852</v>
      </c>
      <c r="C1485" s="120">
        <v>29549</v>
      </c>
      <c r="D1485" s="120" t="b">
        <v>1</v>
      </c>
      <c r="E1485" s="120" t="b">
        <v>1</v>
      </c>
      <c r="F1485" s="120" t="b">
        <v>1</v>
      </c>
      <c r="G1485" s="120" t="b">
        <v>0</v>
      </c>
      <c r="H1485" s="120" t="b">
        <v>1</v>
      </c>
      <c r="I1485" s="120" t="b">
        <v>0</v>
      </c>
      <c r="J1485" s="120" t="b">
        <v>0</v>
      </c>
      <c r="K1485" s="120" t="b">
        <v>0</v>
      </c>
      <c r="L1485" s="120" t="b">
        <v>0</v>
      </c>
      <c r="M1485" s="120" t="b">
        <v>0</v>
      </c>
    </row>
    <row r="1486" spans="1:34" x14ac:dyDescent="0.4">
      <c r="A1486" s="120" t="s">
        <v>2404</v>
      </c>
      <c r="B1486" s="120" t="s">
        <v>900</v>
      </c>
      <c r="C1486" s="120">
        <v>29468</v>
      </c>
      <c r="D1486" s="120" t="b">
        <v>1</v>
      </c>
      <c r="E1486" s="120" t="b">
        <v>1</v>
      </c>
      <c r="F1486" s="120" t="b">
        <v>0</v>
      </c>
      <c r="G1486" s="120" t="b">
        <v>0</v>
      </c>
      <c r="H1486" s="120" t="b">
        <v>0</v>
      </c>
      <c r="I1486" s="120" t="b">
        <v>0</v>
      </c>
      <c r="J1486" s="120" t="b">
        <v>0</v>
      </c>
      <c r="K1486" s="120" t="b">
        <v>0</v>
      </c>
      <c r="L1486" s="120" t="b">
        <v>0</v>
      </c>
      <c r="M1486" s="120" t="b">
        <v>0</v>
      </c>
      <c r="N1486" s="120" t="s">
        <v>5888</v>
      </c>
      <c r="O1486" s="120" t="s">
        <v>5889</v>
      </c>
      <c r="P1486" s="120" t="s">
        <v>5890</v>
      </c>
    </row>
    <row r="1487" spans="1:34" x14ac:dyDescent="0.4">
      <c r="A1487" s="120" t="s">
        <v>5891</v>
      </c>
      <c r="B1487" s="120" t="s">
        <v>852</v>
      </c>
      <c r="C1487" s="120">
        <v>29417</v>
      </c>
      <c r="D1487" s="120" t="b">
        <v>1</v>
      </c>
      <c r="E1487" s="120" t="b">
        <v>1</v>
      </c>
      <c r="F1487" s="120" t="b">
        <v>0</v>
      </c>
      <c r="G1487" s="120" t="b">
        <v>0</v>
      </c>
      <c r="H1487" s="120" t="b">
        <v>0</v>
      </c>
      <c r="I1487" s="120" t="b">
        <v>0</v>
      </c>
      <c r="J1487" s="120" t="b">
        <v>0</v>
      </c>
      <c r="K1487" s="120" t="b">
        <v>0</v>
      </c>
      <c r="L1487" s="120" t="b">
        <v>0</v>
      </c>
      <c r="M1487" s="120" t="b">
        <v>0</v>
      </c>
    </row>
    <row r="1488" spans="1:34" x14ac:dyDescent="0.4">
      <c r="A1488" s="120" t="s">
        <v>5892</v>
      </c>
      <c r="B1488" s="120" t="s">
        <v>935</v>
      </c>
      <c r="C1488" s="120">
        <v>29552</v>
      </c>
      <c r="D1488" s="120" t="b">
        <v>0</v>
      </c>
      <c r="E1488" s="120" t="b">
        <v>0</v>
      </c>
      <c r="F1488" s="120" t="b">
        <v>1</v>
      </c>
      <c r="G1488" s="120" t="b">
        <v>0</v>
      </c>
      <c r="H1488" s="120" t="b">
        <v>0</v>
      </c>
      <c r="I1488" s="120" t="b">
        <v>0</v>
      </c>
      <c r="J1488" s="120" t="b">
        <v>0</v>
      </c>
      <c r="K1488" s="120" t="b">
        <v>0</v>
      </c>
      <c r="L1488" s="120" t="b">
        <v>0</v>
      </c>
      <c r="M1488" s="120" t="b">
        <v>0</v>
      </c>
    </row>
    <row r="1489" spans="1:26" x14ac:dyDescent="0.4">
      <c r="A1489" s="120" t="s">
        <v>5893</v>
      </c>
      <c r="B1489" s="120" t="s">
        <v>900</v>
      </c>
      <c r="C1489" s="120">
        <v>29425</v>
      </c>
      <c r="D1489" s="120" t="b">
        <v>0</v>
      </c>
      <c r="E1489" s="120" t="b">
        <v>0</v>
      </c>
      <c r="F1489" s="120" t="b">
        <v>0</v>
      </c>
      <c r="G1489" s="120" t="b">
        <v>0</v>
      </c>
      <c r="H1489" s="120" t="b">
        <v>0</v>
      </c>
      <c r="I1489" s="120" t="b">
        <v>0</v>
      </c>
      <c r="J1489" s="120" t="b">
        <v>0</v>
      </c>
      <c r="K1489" s="120" t="b">
        <v>0</v>
      </c>
      <c r="L1489" s="120" t="b">
        <v>0</v>
      </c>
      <c r="M1489" s="120" t="b">
        <v>0</v>
      </c>
      <c r="N1489" s="120" t="s">
        <v>842</v>
      </c>
      <c r="O1489" s="120" t="s">
        <v>5894</v>
      </c>
      <c r="P1489" s="120" t="s">
        <v>5895</v>
      </c>
    </row>
    <row r="1490" spans="1:26" x14ac:dyDescent="0.4">
      <c r="A1490" s="120" t="e">
        <v>#NAME?</v>
      </c>
      <c r="B1490" s="120" t="s">
        <v>928</v>
      </c>
      <c r="C1490" s="120">
        <v>29160</v>
      </c>
      <c r="D1490" s="120" t="b">
        <v>0</v>
      </c>
      <c r="E1490" s="120" t="b">
        <v>0</v>
      </c>
      <c r="F1490" s="120" t="b">
        <v>0</v>
      </c>
      <c r="G1490" s="120" t="b">
        <v>0</v>
      </c>
      <c r="H1490" s="120" t="b">
        <v>0</v>
      </c>
      <c r="I1490" s="120" t="b">
        <v>0</v>
      </c>
      <c r="J1490" s="120" t="b">
        <v>0</v>
      </c>
      <c r="K1490" s="120" t="b">
        <v>0</v>
      </c>
      <c r="L1490" s="120" t="b">
        <v>0</v>
      </c>
      <c r="M1490" s="120" t="b">
        <v>0</v>
      </c>
    </row>
    <row r="1491" spans="1:26" x14ac:dyDescent="0.4">
      <c r="A1491" s="120" t="s">
        <v>5896</v>
      </c>
      <c r="B1491" s="120" t="s">
        <v>2118</v>
      </c>
      <c r="C1491" s="120">
        <v>28897</v>
      </c>
      <c r="D1491" s="120" t="b">
        <v>0</v>
      </c>
      <c r="E1491" s="120" t="b">
        <v>0</v>
      </c>
      <c r="F1491" s="120" t="b">
        <v>0</v>
      </c>
      <c r="G1491" s="120" t="b">
        <v>0</v>
      </c>
      <c r="H1491" s="120" t="b">
        <v>0</v>
      </c>
      <c r="I1491" s="120" t="b">
        <v>0</v>
      </c>
      <c r="J1491" s="120" t="b">
        <v>0</v>
      </c>
      <c r="K1491" s="120" t="b">
        <v>0</v>
      </c>
      <c r="L1491" s="120" t="b">
        <v>0</v>
      </c>
      <c r="M1491" s="120" t="b">
        <v>0</v>
      </c>
    </row>
    <row r="1492" spans="1:26" x14ac:dyDescent="0.4">
      <c r="A1492" s="120" t="s">
        <v>5897</v>
      </c>
      <c r="B1492" s="120" t="s">
        <v>935</v>
      </c>
      <c r="C1492" s="120">
        <v>28999</v>
      </c>
      <c r="D1492" s="120" t="b">
        <v>1</v>
      </c>
      <c r="E1492" s="120" t="b">
        <v>1</v>
      </c>
      <c r="F1492" s="120" t="b">
        <v>0</v>
      </c>
      <c r="G1492" s="120" t="b">
        <v>0</v>
      </c>
      <c r="H1492" s="120" t="b">
        <v>0</v>
      </c>
      <c r="I1492" s="120" t="b">
        <v>0</v>
      </c>
      <c r="J1492" s="120" t="b">
        <v>0</v>
      </c>
      <c r="K1492" s="120" t="b">
        <v>0</v>
      </c>
      <c r="L1492" s="120" t="b">
        <v>0</v>
      </c>
      <c r="M1492" s="120" t="b">
        <v>1</v>
      </c>
    </row>
    <row r="1493" spans="1:26" x14ac:dyDescent="0.4">
      <c r="A1493" s="120" t="s">
        <v>5006</v>
      </c>
      <c r="B1493" s="120" t="s">
        <v>935</v>
      </c>
      <c r="C1493" s="120">
        <v>28751</v>
      </c>
      <c r="D1493" s="120" t="b">
        <v>0</v>
      </c>
      <c r="E1493" s="120" t="b">
        <v>1</v>
      </c>
      <c r="F1493" s="120" t="b">
        <v>0</v>
      </c>
      <c r="G1493" s="120" t="b">
        <v>0</v>
      </c>
      <c r="H1493" s="120" t="b">
        <v>0</v>
      </c>
      <c r="I1493" s="120" t="b">
        <v>0</v>
      </c>
      <c r="J1493" s="120" t="b">
        <v>0</v>
      </c>
      <c r="K1493" s="120" t="b">
        <v>0</v>
      </c>
      <c r="L1493" s="120" t="b">
        <v>0</v>
      </c>
      <c r="M1493" s="120" t="b">
        <v>1</v>
      </c>
    </row>
    <row r="1494" spans="1:26" x14ac:dyDescent="0.4">
      <c r="A1494" s="120" t="s">
        <v>5898</v>
      </c>
      <c r="B1494" s="120" t="s">
        <v>963</v>
      </c>
      <c r="C1494" s="120">
        <v>28708</v>
      </c>
      <c r="D1494" s="120" t="b">
        <v>0</v>
      </c>
      <c r="E1494" s="120" t="b">
        <v>1</v>
      </c>
      <c r="F1494" s="120" t="b">
        <v>1</v>
      </c>
      <c r="G1494" s="120" t="b">
        <v>0</v>
      </c>
      <c r="H1494" s="120" t="b">
        <v>0</v>
      </c>
      <c r="I1494" s="120" t="b">
        <v>0</v>
      </c>
      <c r="J1494" s="120" t="b">
        <v>0</v>
      </c>
      <c r="K1494" s="120" t="b">
        <v>1</v>
      </c>
      <c r="L1494" s="120" t="b">
        <v>0</v>
      </c>
      <c r="M1494" s="120" t="b">
        <v>0</v>
      </c>
    </row>
    <row r="1495" spans="1:26" x14ac:dyDescent="0.4">
      <c r="A1495" s="120" t="s">
        <v>5899</v>
      </c>
      <c r="B1495" s="120" t="s">
        <v>963</v>
      </c>
      <c r="C1495" s="120">
        <v>28702</v>
      </c>
      <c r="D1495" s="120" t="b">
        <v>1</v>
      </c>
      <c r="E1495" s="120" t="b">
        <v>1</v>
      </c>
      <c r="F1495" s="120" t="b">
        <v>0</v>
      </c>
      <c r="G1495" s="120" t="b">
        <v>0</v>
      </c>
      <c r="H1495" s="120" t="b">
        <v>0</v>
      </c>
      <c r="I1495" s="120" t="b">
        <v>0</v>
      </c>
      <c r="J1495" s="120" t="b">
        <v>0</v>
      </c>
      <c r="K1495" s="120" t="b">
        <v>0</v>
      </c>
      <c r="L1495" s="120" t="b">
        <v>0</v>
      </c>
      <c r="M1495" s="120" t="b">
        <v>1</v>
      </c>
    </row>
    <row r="1496" spans="1:26" x14ac:dyDescent="0.4">
      <c r="A1496" s="120" t="s">
        <v>663</v>
      </c>
      <c r="B1496" s="120" t="s">
        <v>1278</v>
      </c>
      <c r="C1496" s="120">
        <v>28969</v>
      </c>
      <c r="D1496" s="120" t="b">
        <v>1</v>
      </c>
      <c r="E1496" s="120" t="b">
        <v>1</v>
      </c>
      <c r="F1496" s="120" t="b">
        <v>0</v>
      </c>
      <c r="G1496" s="120" t="b">
        <v>0</v>
      </c>
      <c r="H1496" s="120" t="b">
        <v>0</v>
      </c>
      <c r="I1496" s="120" t="b">
        <v>0</v>
      </c>
      <c r="J1496" s="120" t="b">
        <v>0</v>
      </c>
      <c r="K1496" s="120" t="b">
        <v>0</v>
      </c>
      <c r="L1496" s="120" t="b">
        <v>0</v>
      </c>
      <c r="M1496" s="120" t="b">
        <v>1</v>
      </c>
      <c r="N1496" s="120" t="s">
        <v>5900</v>
      </c>
      <c r="O1496" s="120" t="s">
        <v>434</v>
      </c>
      <c r="P1496" s="120" t="s">
        <v>1741</v>
      </c>
      <c r="Q1496" s="120" t="s">
        <v>400</v>
      </c>
      <c r="R1496" s="120" t="s">
        <v>1742</v>
      </c>
      <c r="S1496" s="120" t="s">
        <v>401</v>
      </c>
      <c r="T1496" s="120" t="s">
        <v>1886</v>
      </c>
      <c r="U1496" s="120" t="s">
        <v>3181</v>
      </c>
      <c r="V1496" s="120" t="s">
        <v>4900</v>
      </c>
      <c r="W1496" s="120" t="s">
        <v>275</v>
      </c>
      <c r="X1496" s="120" t="s">
        <v>1735</v>
      </c>
      <c r="Y1496" s="120" t="s">
        <v>5901</v>
      </c>
      <c r="Z1496" s="120" t="s">
        <v>5902</v>
      </c>
    </row>
    <row r="1497" spans="1:26" x14ac:dyDescent="0.4">
      <c r="A1497" s="120" t="s">
        <v>664</v>
      </c>
      <c r="B1497" s="120" t="s">
        <v>852</v>
      </c>
      <c r="C1497" s="120">
        <v>28606</v>
      </c>
      <c r="D1497" s="120" t="b">
        <v>0</v>
      </c>
      <c r="E1497" s="120" t="b">
        <v>0</v>
      </c>
      <c r="F1497" s="120" t="b">
        <v>0</v>
      </c>
      <c r="G1497" s="120" t="b">
        <v>0</v>
      </c>
      <c r="H1497" s="120" t="b">
        <v>0</v>
      </c>
      <c r="I1497" s="120" t="b">
        <v>0</v>
      </c>
      <c r="J1497" s="120" t="b">
        <v>0</v>
      </c>
      <c r="K1497" s="120" t="b">
        <v>0</v>
      </c>
      <c r="L1497" s="120" t="b">
        <v>0</v>
      </c>
      <c r="M1497" s="120" t="b">
        <v>0</v>
      </c>
      <c r="N1497" s="120" t="s">
        <v>5903</v>
      </c>
      <c r="O1497" s="120" t="s">
        <v>665</v>
      </c>
      <c r="P1497" s="120" t="s">
        <v>5904</v>
      </c>
      <c r="Q1497" s="120" t="s">
        <v>5474</v>
      </c>
      <c r="R1497" s="120" t="s">
        <v>5905</v>
      </c>
      <c r="S1497" s="120" t="s">
        <v>279</v>
      </c>
      <c r="T1497" s="120" t="s">
        <v>5906</v>
      </c>
      <c r="U1497" s="120" t="s">
        <v>5907</v>
      </c>
      <c r="V1497" s="120" t="s">
        <v>5908</v>
      </c>
      <c r="W1497" s="120" t="s">
        <v>5909</v>
      </c>
      <c r="X1497" s="120" t="s">
        <v>5910</v>
      </c>
      <c r="Y1497" s="120" t="s">
        <v>5911</v>
      </c>
      <c r="Z1497" s="120" t="s">
        <v>5912</v>
      </c>
    </row>
    <row r="1498" spans="1:26" x14ac:dyDescent="0.4">
      <c r="A1498" s="120" t="s">
        <v>4945</v>
      </c>
      <c r="B1498" s="120" t="s">
        <v>963</v>
      </c>
      <c r="C1498" s="120">
        <v>28652</v>
      </c>
      <c r="D1498" s="120" t="b">
        <v>0</v>
      </c>
      <c r="E1498" s="120" t="b">
        <v>0</v>
      </c>
      <c r="F1498" s="120" t="b">
        <v>0</v>
      </c>
      <c r="G1498" s="120" t="b">
        <v>0</v>
      </c>
      <c r="H1498" s="120" t="b">
        <v>0</v>
      </c>
      <c r="I1498" s="120" t="b">
        <v>0</v>
      </c>
      <c r="J1498" s="120" t="b">
        <v>1</v>
      </c>
      <c r="K1498" s="120" t="b">
        <v>1</v>
      </c>
      <c r="L1498" s="120" t="b">
        <v>0</v>
      </c>
      <c r="M1498" s="120" t="b">
        <v>1</v>
      </c>
    </row>
    <row r="1499" spans="1:26" x14ac:dyDescent="0.4">
      <c r="A1499" s="120" t="s">
        <v>5913</v>
      </c>
      <c r="B1499" s="120" t="s">
        <v>900</v>
      </c>
      <c r="C1499" s="120">
        <v>28557</v>
      </c>
      <c r="D1499" s="120" t="b">
        <v>1</v>
      </c>
      <c r="E1499" s="120" t="b">
        <v>1</v>
      </c>
      <c r="F1499" s="120" t="b">
        <v>0</v>
      </c>
      <c r="G1499" s="120" t="b">
        <v>0</v>
      </c>
      <c r="H1499" s="120" t="b">
        <v>0</v>
      </c>
      <c r="I1499" s="120" t="b">
        <v>0</v>
      </c>
      <c r="J1499" s="120" t="b">
        <v>0</v>
      </c>
      <c r="K1499" s="120" t="b">
        <v>0</v>
      </c>
      <c r="L1499" s="120" t="b">
        <v>0</v>
      </c>
      <c r="M1499" s="120" t="b">
        <v>1</v>
      </c>
    </row>
    <row r="1500" spans="1:26" x14ac:dyDescent="0.4">
      <c r="A1500" s="120" t="s">
        <v>5914</v>
      </c>
      <c r="B1500" s="120" t="s">
        <v>935</v>
      </c>
      <c r="C1500" s="120">
        <v>28463</v>
      </c>
      <c r="D1500" s="120" t="b">
        <v>0</v>
      </c>
      <c r="E1500" s="120" t="b">
        <v>0</v>
      </c>
      <c r="F1500" s="120" t="b">
        <v>0</v>
      </c>
      <c r="G1500" s="120" t="b">
        <v>0</v>
      </c>
      <c r="H1500" s="120" t="b">
        <v>0</v>
      </c>
      <c r="I1500" s="120" t="b">
        <v>0</v>
      </c>
      <c r="J1500" s="120" t="b">
        <v>0</v>
      </c>
      <c r="K1500" s="120" t="b">
        <v>0</v>
      </c>
      <c r="L1500" s="120" t="b">
        <v>0</v>
      </c>
      <c r="M1500" s="120" t="b">
        <v>0</v>
      </c>
      <c r="N1500" s="120" t="s">
        <v>842</v>
      </c>
      <c r="O1500" s="120" t="s">
        <v>5915</v>
      </c>
      <c r="P1500" s="120" t="s">
        <v>5916</v>
      </c>
    </row>
    <row r="1501" spans="1:26" x14ac:dyDescent="0.4">
      <c r="A1501" s="120" t="s">
        <v>5917</v>
      </c>
      <c r="B1501" s="120" t="s">
        <v>924</v>
      </c>
      <c r="C1501" s="120">
        <v>28420</v>
      </c>
      <c r="D1501" s="120" t="b">
        <v>0</v>
      </c>
      <c r="E1501" s="120" t="b">
        <v>0</v>
      </c>
      <c r="F1501" s="120" t="b">
        <v>1</v>
      </c>
      <c r="G1501" s="120" t="b">
        <v>0</v>
      </c>
      <c r="H1501" s="120" t="b">
        <v>0</v>
      </c>
      <c r="I1501" s="120" t="b">
        <v>0</v>
      </c>
      <c r="J1501" s="120" t="b">
        <v>0</v>
      </c>
      <c r="K1501" s="120" t="b">
        <v>0</v>
      </c>
      <c r="L1501" s="120" t="b">
        <v>0</v>
      </c>
      <c r="M1501" s="120" t="b">
        <v>0</v>
      </c>
    </row>
    <row r="1502" spans="1:26" x14ac:dyDescent="0.4">
      <c r="A1502" s="120" t="s">
        <v>5918</v>
      </c>
      <c r="B1502" s="120" t="s">
        <v>852</v>
      </c>
      <c r="C1502" s="120">
        <v>28179</v>
      </c>
      <c r="D1502" s="120" t="b">
        <v>1</v>
      </c>
      <c r="E1502" s="120" t="b">
        <v>0</v>
      </c>
      <c r="F1502" s="120" t="b">
        <v>1</v>
      </c>
      <c r="G1502" s="120" t="b">
        <v>0</v>
      </c>
      <c r="H1502" s="120" t="b">
        <v>0</v>
      </c>
      <c r="I1502" s="120" t="b">
        <v>0</v>
      </c>
      <c r="J1502" s="120" t="b">
        <v>0</v>
      </c>
      <c r="K1502" s="120" t="b">
        <v>0</v>
      </c>
      <c r="L1502" s="120" t="b">
        <v>0</v>
      </c>
      <c r="M1502" s="120" t="b">
        <v>1</v>
      </c>
      <c r="N1502" s="120" t="s">
        <v>842</v>
      </c>
      <c r="O1502" s="120" t="s">
        <v>5919</v>
      </c>
      <c r="P1502" s="120" t="s">
        <v>5920</v>
      </c>
    </row>
    <row r="1503" spans="1:26" x14ac:dyDescent="0.4">
      <c r="A1503" s="120" t="s">
        <v>5921</v>
      </c>
      <c r="B1503" s="120" t="s">
        <v>1446</v>
      </c>
      <c r="C1503" s="120">
        <v>28212</v>
      </c>
      <c r="D1503" s="120" t="b">
        <v>1</v>
      </c>
      <c r="E1503" s="120" t="b">
        <v>0</v>
      </c>
      <c r="F1503" s="120" t="b">
        <v>1</v>
      </c>
      <c r="G1503" s="120" t="b">
        <v>0</v>
      </c>
      <c r="H1503" s="120" t="b">
        <v>0</v>
      </c>
      <c r="I1503" s="120" t="b">
        <v>0</v>
      </c>
      <c r="J1503" s="120" t="b">
        <v>0</v>
      </c>
      <c r="K1503" s="120" t="b">
        <v>0</v>
      </c>
      <c r="L1503" s="120" t="b">
        <v>0</v>
      </c>
      <c r="M1503" s="120" t="b">
        <v>0</v>
      </c>
      <c r="N1503" s="120" t="s">
        <v>874</v>
      </c>
      <c r="O1503" s="120" t="s">
        <v>5922</v>
      </c>
      <c r="P1503" s="120" t="s">
        <v>5923</v>
      </c>
    </row>
    <row r="1504" spans="1:26" x14ac:dyDescent="0.4">
      <c r="A1504" s="120" t="s">
        <v>5924</v>
      </c>
      <c r="B1504" s="120" t="s">
        <v>900</v>
      </c>
      <c r="C1504" s="120">
        <v>28165</v>
      </c>
      <c r="D1504" s="120" t="b">
        <v>1</v>
      </c>
      <c r="E1504" s="120" t="b">
        <v>1</v>
      </c>
      <c r="F1504" s="120" t="b">
        <v>0</v>
      </c>
      <c r="G1504" s="120" t="b">
        <v>0</v>
      </c>
      <c r="H1504" s="120" t="b">
        <v>0</v>
      </c>
      <c r="I1504" s="120" t="b">
        <v>0</v>
      </c>
      <c r="J1504" s="120" t="b">
        <v>0</v>
      </c>
      <c r="K1504" s="120" t="b">
        <v>0</v>
      </c>
      <c r="L1504" s="120" t="b">
        <v>0</v>
      </c>
      <c r="M1504" s="120" t="b">
        <v>1</v>
      </c>
    </row>
    <row r="1505" spans="1:26" x14ac:dyDescent="0.4">
      <c r="A1505" s="120" t="s">
        <v>5925</v>
      </c>
      <c r="B1505" s="120" t="s">
        <v>963</v>
      </c>
      <c r="C1505" s="120">
        <v>28113</v>
      </c>
      <c r="D1505" s="120" t="b">
        <v>0</v>
      </c>
      <c r="E1505" s="120" t="b">
        <v>1</v>
      </c>
      <c r="F1505" s="120" t="b">
        <v>1</v>
      </c>
      <c r="G1505" s="120" t="b">
        <v>0</v>
      </c>
      <c r="H1505" s="120" t="b">
        <v>1</v>
      </c>
      <c r="I1505" s="120" t="b">
        <v>0</v>
      </c>
      <c r="J1505" s="120" t="b">
        <v>0</v>
      </c>
      <c r="K1505" s="120" t="b">
        <v>0</v>
      </c>
      <c r="L1505" s="120" t="b">
        <v>0</v>
      </c>
      <c r="M1505" s="120" t="b">
        <v>1</v>
      </c>
    </row>
    <row r="1506" spans="1:26" x14ac:dyDescent="0.4">
      <c r="A1506" s="120" t="s">
        <v>5926</v>
      </c>
      <c r="B1506" s="120" t="s">
        <v>963</v>
      </c>
      <c r="C1506" s="120">
        <v>27982</v>
      </c>
      <c r="D1506" s="120" t="b">
        <v>0</v>
      </c>
      <c r="E1506" s="120" t="b">
        <v>1</v>
      </c>
      <c r="F1506" s="120" t="b">
        <v>0</v>
      </c>
      <c r="G1506" s="120" t="b">
        <v>0</v>
      </c>
      <c r="H1506" s="120" t="b">
        <v>0</v>
      </c>
      <c r="I1506" s="120" t="b">
        <v>0</v>
      </c>
      <c r="J1506" s="120" t="b">
        <v>0</v>
      </c>
      <c r="K1506" s="120" t="b">
        <v>0</v>
      </c>
      <c r="L1506" s="120" t="b">
        <v>0</v>
      </c>
      <c r="M1506" s="120" t="b">
        <v>1</v>
      </c>
    </row>
    <row r="1507" spans="1:26" x14ac:dyDescent="0.4">
      <c r="A1507" s="120" t="s">
        <v>5927</v>
      </c>
      <c r="B1507" s="120" t="s">
        <v>900</v>
      </c>
      <c r="C1507" s="120">
        <v>27927</v>
      </c>
      <c r="D1507" s="120" t="b">
        <v>1</v>
      </c>
      <c r="E1507" s="120" t="b">
        <v>1</v>
      </c>
      <c r="F1507" s="120" t="b">
        <v>0</v>
      </c>
      <c r="G1507" s="120" t="b">
        <v>0</v>
      </c>
      <c r="H1507" s="120" t="b">
        <v>0</v>
      </c>
      <c r="I1507" s="120" t="b">
        <v>0</v>
      </c>
      <c r="J1507" s="120" t="b">
        <v>0</v>
      </c>
      <c r="K1507" s="120" t="b">
        <v>0</v>
      </c>
      <c r="L1507" s="120" t="b">
        <v>0</v>
      </c>
      <c r="M1507" s="120" t="b">
        <v>1</v>
      </c>
    </row>
    <row r="1508" spans="1:26" x14ac:dyDescent="0.4">
      <c r="A1508" s="120" t="s">
        <v>5928</v>
      </c>
      <c r="B1508" s="120" t="s">
        <v>852</v>
      </c>
      <c r="C1508" s="120">
        <v>27931</v>
      </c>
      <c r="D1508" s="120" t="b">
        <v>0</v>
      </c>
      <c r="E1508" s="120" t="b">
        <v>0</v>
      </c>
      <c r="F1508" s="120" t="b">
        <v>0</v>
      </c>
      <c r="G1508" s="120" t="b">
        <v>0</v>
      </c>
      <c r="H1508" s="120" t="b">
        <v>0</v>
      </c>
      <c r="I1508" s="120" t="b">
        <v>0</v>
      </c>
      <c r="J1508" s="120" t="b">
        <v>0</v>
      </c>
      <c r="K1508" s="120" t="b">
        <v>0</v>
      </c>
      <c r="L1508" s="120" t="b">
        <v>0</v>
      </c>
      <c r="M1508" s="120" t="b">
        <v>0</v>
      </c>
    </row>
    <row r="1509" spans="1:26" x14ac:dyDescent="0.4">
      <c r="A1509" s="120" t="s">
        <v>5929</v>
      </c>
      <c r="B1509" s="120" t="s">
        <v>928</v>
      </c>
      <c r="C1509" s="120">
        <v>27939</v>
      </c>
      <c r="D1509" s="120" t="b">
        <v>0</v>
      </c>
      <c r="E1509" s="120" t="b">
        <v>0</v>
      </c>
      <c r="F1509" s="120" t="b">
        <v>1</v>
      </c>
      <c r="G1509" s="120" t="b">
        <v>0</v>
      </c>
      <c r="H1509" s="120" t="b">
        <v>0</v>
      </c>
      <c r="I1509" s="120" t="b">
        <v>0</v>
      </c>
      <c r="J1509" s="120" t="b">
        <v>1</v>
      </c>
      <c r="K1509" s="120" t="b">
        <v>0</v>
      </c>
      <c r="L1509" s="120" t="b">
        <v>0</v>
      </c>
      <c r="M1509" s="120" t="b">
        <v>0</v>
      </c>
      <c r="N1509" s="120" t="s">
        <v>842</v>
      </c>
      <c r="O1509" s="120" t="s">
        <v>5930</v>
      </c>
      <c r="P1509" s="120" t="s">
        <v>5931</v>
      </c>
    </row>
    <row r="1510" spans="1:26" x14ac:dyDescent="0.4">
      <c r="A1510" s="120" t="s">
        <v>5932</v>
      </c>
      <c r="B1510" s="120" t="s">
        <v>935</v>
      </c>
      <c r="C1510" s="120">
        <v>27792</v>
      </c>
      <c r="D1510" s="120" t="b">
        <v>0</v>
      </c>
      <c r="E1510" s="120" t="b">
        <v>0</v>
      </c>
      <c r="F1510" s="120" t="b">
        <v>1</v>
      </c>
      <c r="G1510" s="120" t="b">
        <v>0</v>
      </c>
      <c r="H1510" s="120" t="b">
        <v>0</v>
      </c>
      <c r="I1510" s="120" t="b">
        <v>0</v>
      </c>
      <c r="J1510" s="120" t="b">
        <v>0</v>
      </c>
      <c r="K1510" s="120" t="b">
        <v>0</v>
      </c>
      <c r="L1510" s="120" t="b">
        <v>0</v>
      </c>
      <c r="M1510" s="120" t="b">
        <v>1</v>
      </c>
      <c r="N1510" s="120" t="s">
        <v>842</v>
      </c>
      <c r="O1510" s="120" t="s">
        <v>5206</v>
      </c>
      <c r="P1510" s="120" t="s">
        <v>5207</v>
      </c>
    </row>
    <row r="1511" spans="1:26" x14ac:dyDescent="0.4">
      <c r="A1511" s="120" t="s">
        <v>5933</v>
      </c>
      <c r="B1511" s="120" t="s">
        <v>872</v>
      </c>
      <c r="C1511" s="120">
        <v>27749</v>
      </c>
      <c r="D1511" s="120" t="b">
        <v>0</v>
      </c>
      <c r="E1511" s="120" t="b">
        <v>0</v>
      </c>
      <c r="F1511" s="120" t="b">
        <v>1</v>
      </c>
      <c r="G1511" s="120" t="b">
        <v>0</v>
      </c>
      <c r="H1511" s="120" t="b">
        <v>0</v>
      </c>
      <c r="I1511" s="120" t="b">
        <v>0</v>
      </c>
      <c r="J1511" s="120" t="b">
        <v>0</v>
      </c>
      <c r="K1511" s="120" t="b">
        <v>0</v>
      </c>
      <c r="L1511" s="120" t="b">
        <v>0</v>
      </c>
      <c r="M1511" s="120" t="b">
        <v>0</v>
      </c>
    </row>
    <row r="1512" spans="1:26" x14ac:dyDescent="0.4">
      <c r="A1512" s="120" t="s">
        <v>5934</v>
      </c>
      <c r="B1512" s="120" t="s">
        <v>843</v>
      </c>
      <c r="C1512" s="120">
        <v>27704</v>
      </c>
      <c r="D1512" s="120" t="b">
        <v>1</v>
      </c>
      <c r="E1512" s="120" t="b">
        <v>0</v>
      </c>
      <c r="F1512" s="120" t="b">
        <v>0</v>
      </c>
      <c r="G1512" s="120" t="b">
        <v>0</v>
      </c>
      <c r="H1512" s="120" t="b">
        <v>1</v>
      </c>
      <c r="I1512" s="120" t="b">
        <v>0</v>
      </c>
      <c r="J1512" s="120" t="b">
        <v>0</v>
      </c>
      <c r="K1512" s="120" t="b">
        <v>0</v>
      </c>
      <c r="L1512" s="120" t="b">
        <v>0</v>
      </c>
      <c r="M1512" s="120" t="b">
        <v>1</v>
      </c>
    </row>
    <row r="1513" spans="1:26" x14ac:dyDescent="0.4">
      <c r="A1513" s="120" t="s">
        <v>5935</v>
      </c>
      <c r="B1513" s="120" t="s">
        <v>852</v>
      </c>
      <c r="C1513" s="120">
        <v>27682</v>
      </c>
      <c r="D1513" s="120" t="b">
        <v>0</v>
      </c>
      <c r="E1513" s="120" t="b">
        <v>1</v>
      </c>
      <c r="F1513" s="120" t="b">
        <v>0</v>
      </c>
      <c r="G1513" s="120" t="b">
        <v>0</v>
      </c>
      <c r="H1513" s="120" t="b">
        <v>0</v>
      </c>
      <c r="I1513" s="120" t="b">
        <v>0</v>
      </c>
      <c r="J1513" s="120" t="b">
        <v>0</v>
      </c>
      <c r="K1513" s="120" t="b">
        <v>0</v>
      </c>
      <c r="L1513" s="120" t="b">
        <v>0</v>
      </c>
      <c r="M1513" s="120" t="b">
        <v>0</v>
      </c>
      <c r="N1513" s="120" t="s">
        <v>5936</v>
      </c>
      <c r="O1513" s="120" t="s">
        <v>5937</v>
      </c>
      <c r="P1513" s="120" t="s">
        <v>5938</v>
      </c>
      <c r="Q1513" s="120" t="s">
        <v>5939</v>
      </c>
      <c r="R1513" s="120" t="s">
        <v>5940</v>
      </c>
    </row>
    <row r="1514" spans="1:26" x14ac:dyDescent="0.4">
      <c r="A1514" s="120" t="s">
        <v>760</v>
      </c>
      <c r="B1514" s="120" t="s">
        <v>1278</v>
      </c>
      <c r="C1514" s="120">
        <v>27477</v>
      </c>
      <c r="D1514" s="120" t="b">
        <v>0</v>
      </c>
      <c r="E1514" s="120" t="b">
        <v>1</v>
      </c>
      <c r="F1514" s="120" t="b">
        <v>0</v>
      </c>
      <c r="G1514" s="120" t="b">
        <v>0</v>
      </c>
      <c r="H1514" s="120" t="b">
        <v>0</v>
      </c>
      <c r="I1514" s="120" t="b">
        <v>0</v>
      </c>
      <c r="J1514" s="120" t="b">
        <v>0</v>
      </c>
      <c r="K1514" s="120" t="b">
        <v>0</v>
      </c>
      <c r="L1514" s="120" t="b">
        <v>0</v>
      </c>
      <c r="M1514" s="120" t="b">
        <v>1</v>
      </c>
      <c r="N1514" s="120" t="s">
        <v>5941</v>
      </c>
      <c r="O1514" s="120" t="s">
        <v>4014</v>
      </c>
      <c r="P1514" s="120" t="s">
        <v>4015</v>
      </c>
      <c r="Q1514" s="120" t="s">
        <v>451</v>
      </c>
      <c r="R1514" s="120" t="s">
        <v>1710</v>
      </c>
    </row>
    <row r="1515" spans="1:26" x14ac:dyDescent="0.4">
      <c r="A1515" s="120" t="s">
        <v>5942</v>
      </c>
      <c r="B1515" s="120" t="s">
        <v>1278</v>
      </c>
      <c r="C1515" s="120">
        <v>27220</v>
      </c>
      <c r="D1515" s="120" t="b">
        <v>0</v>
      </c>
      <c r="E1515" s="120" t="b">
        <v>0</v>
      </c>
      <c r="F1515" s="120" t="b">
        <v>1</v>
      </c>
      <c r="G1515" s="120" t="b">
        <v>0</v>
      </c>
      <c r="H1515" s="120" t="b">
        <v>0</v>
      </c>
      <c r="I1515" s="120" t="b">
        <v>0</v>
      </c>
      <c r="J1515" s="120" t="b">
        <v>0</v>
      </c>
      <c r="K1515" s="120" t="b">
        <v>0</v>
      </c>
      <c r="L1515" s="120" t="b">
        <v>0</v>
      </c>
      <c r="M1515" s="120" t="b">
        <v>0</v>
      </c>
    </row>
    <row r="1516" spans="1:26" x14ac:dyDescent="0.4">
      <c r="A1516" s="120" t="s">
        <v>4496</v>
      </c>
      <c r="B1516" s="120" t="s">
        <v>872</v>
      </c>
      <c r="C1516" s="120">
        <v>27178</v>
      </c>
      <c r="D1516" s="120" t="b">
        <v>0</v>
      </c>
      <c r="E1516" s="120" t="b">
        <v>1</v>
      </c>
      <c r="F1516" s="120" t="b">
        <v>0</v>
      </c>
      <c r="G1516" s="120" t="b">
        <v>0</v>
      </c>
      <c r="H1516" s="120" t="b">
        <v>1</v>
      </c>
      <c r="I1516" s="120" t="b">
        <v>0</v>
      </c>
      <c r="J1516" s="120" t="b">
        <v>0</v>
      </c>
      <c r="K1516" s="120" t="b">
        <v>0</v>
      </c>
      <c r="L1516" s="120" t="b">
        <v>0</v>
      </c>
      <c r="M1516" s="120" t="b">
        <v>0</v>
      </c>
    </row>
    <row r="1517" spans="1:26" x14ac:dyDescent="0.4">
      <c r="A1517" s="120" t="s">
        <v>5943</v>
      </c>
      <c r="B1517" s="120" t="s">
        <v>1334</v>
      </c>
      <c r="C1517" s="120">
        <v>27262</v>
      </c>
      <c r="D1517" s="120" t="b">
        <v>1</v>
      </c>
      <c r="E1517" s="120" t="b">
        <v>0</v>
      </c>
      <c r="F1517" s="120" t="b">
        <v>0</v>
      </c>
      <c r="G1517" s="120" t="b">
        <v>0</v>
      </c>
      <c r="H1517" s="120" t="b">
        <v>0</v>
      </c>
      <c r="I1517" s="120" t="b">
        <v>0</v>
      </c>
      <c r="J1517" s="120" t="b">
        <v>0</v>
      </c>
      <c r="K1517" s="120" t="b">
        <v>1</v>
      </c>
      <c r="L1517" s="120" t="b">
        <v>0</v>
      </c>
      <c r="M1517" s="120" t="b">
        <v>0</v>
      </c>
    </row>
    <row r="1518" spans="1:26" x14ac:dyDescent="0.4">
      <c r="A1518" s="120" t="s">
        <v>5944</v>
      </c>
      <c r="B1518" s="120" t="s">
        <v>963</v>
      </c>
      <c r="C1518" s="120">
        <v>27094</v>
      </c>
      <c r="D1518" s="120" t="b">
        <v>0</v>
      </c>
      <c r="E1518" s="120" t="b">
        <v>0</v>
      </c>
      <c r="F1518" s="120" t="b">
        <v>0</v>
      </c>
      <c r="G1518" s="120" t="b">
        <v>0</v>
      </c>
      <c r="H1518" s="120" t="b">
        <v>0</v>
      </c>
      <c r="I1518" s="120" t="b">
        <v>0</v>
      </c>
      <c r="J1518" s="120" t="b">
        <v>0</v>
      </c>
      <c r="K1518" s="120" t="b">
        <v>0</v>
      </c>
      <c r="L1518" s="120" t="b">
        <v>0</v>
      </c>
      <c r="M1518" s="120" t="b">
        <v>1</v>
      </c>
      <c r="N1518" s="120" t="s">
        <v>842</v>
      </c>
      <c r="O1518" s="120" t="s">
        <v>5945</v>
      </c>
      <c r="P1518" s="120" t="s">
        <v>5946</v>
      </c>
    </row>
    <row r="1519" spans="1:26" x14ac:dyDescent="0.4">
      <c r="A1519" s="120" t="s">
        <v>5947</v>
      </c>
      <c r="B1519" s="120" t="s">
        <v>935</v>
      </c>
      <c r="C1519" s="120">
        <v>27044</v>
      </c>
      <c r="D1519" s="120" t="b">
        <v>0</v>
      </c>
      <c r="E1519" s="120" t="b">
        <v>0</v>
      </c>
      <c r="F1519" s="120" t="b">
        <v>0</v>
      </c>
      <c r="G1519" s="120" t="b">
        <v>0</v>
      </c>
      <c r="H1519" s="120" t="b">
        <v>0</v>
      </c>
      <c r="I1519" s="120" t="b">
        <v>0</v>
      </c>
      <c r="J1519" s="120" t="b">
        <v>0</v>
      </c>
      <c r="K1519" s="120" t="b">
        <v>0</v>
      </c>
      <c r="L1519" s="120" t="b">
        <v>0</v>
      </c>
      <c r="M1519" s="120" t="b">
        <v>0</v>
      </c>
    </row>
    <row r="1520" spans="1:26" x14ac:dyDescent="0.4">
      <c r="A1520" s="120" t="s">
        <v>5948</v>
      </c>
      <c r="B1520" s="120" t="s">
        <v>935</v>
      </c>
      <c r="C1520" s="120">
        <v>26951</v>
      </c>
      <c r="D1520" s="120" t="b">
        <v>1</v>
      </c>
      <c r="E1520" s="120" t="b">
        <v>0</v>
      </c>
      <c r="F1520" s="120" t="b">
        <v>1</v>
      </c>
      <c r="G1520" s="120" t="b">
        <v>0</v>
      </c>
      <c r="H1520" s="120" t="b">
        <v>0</v>
      </c>
      <c r="I1520" s="120" t="b">
        <v>0</v>
      </c>
      <c r="J1520" s="120" t="b">
        <v>0</v>
      </c>
      <c r="K1520" s="120" t="b">
        <v>0</v>
      </c>
      <c r="L1520" s="120" t="b">
        <v>0</v>
      </c>
      <c r="M1520" s="120" t="b">
        <v>1</v>
      </c>
      <c r="N1520" s="120" t="s">
        <v>5949</v>
      </c>
      <c r="O1520" s="120" t="s">
        <v>5950</v>
      </c>
      <c r="P1520" s="120" t="s">
        <v>5951</v>
      </c>
      <c r="Q1520" s="120" t="s">
        <v>5952</v>
      </c>
      <c r="R1520" s="120" t="s">
        <v>5953</v>
      </c>
      <c r="S1520" s="120" t="s">
        <v>5954</v>
      </c>
      <c r="T1520" s="120" t="s">
        <v>5955</v>
      </c>
      <c r="U1520" s="120" t="s">
        <v>5956</v>
      </c>
      <c r="V1520" s="120" t="s">
        <v>5957</v>
      </c>
      <c r="W1520" s="120" t="s">
        <v>5958</v>
      </c>
      <c r="X1520" s="120" t="s">
        <v>5959</v>
      </c>
      <c r="Y1520" s="120" t="s">
        <v>5960</v>
      </c>
      <c r="Z1520" s="120" t="s">
        <v>5961</v>
      </c>
    </row>
    <row r="1521" spans="1:34" x14ac:dyDescent="0.4">
      <c r="A1521" s="120" t="s">
        <v>5962</v>
      </c>
      <c r="B1521" s="120" t="s">
        <v>2118</v>
      </c>
      <c r="C1521" s="120">
        <v>26999</v>
      </c>
      <c r="D1521" s="120" t="b">
        <v>0</v>
      </c>
      <c r="E1521" s="120" t="b">
        <v>1</v>
      </c>
      <c r="F1521" s="120" t="b">
        <v>1</v>
      </c>
      <c r="G1521" s="120" t="b">
        <v>0</v>
      </c>
      <c r="H1521" s="120" t="b">
        <v>0</v>
      </c>
      <c r="I1521" s="120" t="b">
        <v>0</v>
      </c>
      <c r="J1521" s="120" t="b">
        <v>0</v>
      </c>
      <c r="K1521" s="120" t="b">
        <v>0</v>
      </c>
      <c r="L1521" s="120" t="b">
        <v>0</v>
      </c>
      <c r="M1521" s="120" t="b">
        <v>1</v>
      </c>
      <c r="N1521" s="120" t="s">
        <v>842</v>
      </c>
      <c r="O1521" s="120" t="s">
        <v>5963</v>
      </c>
      <c r="P1521" s="120" t="s">
        <v>5964</v>
      </c>
    </row>
    <row r="1522" spans="1:34" x14ac:dyDescent="0.4">
      <c r="A1522" s="120" t="s">
        <v>5965</v>
      </c>
      <c r="B1522" s="120" t="s">
        <v>1446</v>
      </c>
      <c r="C1522" s="120">
        <v>26913</v>
      </c>
      <c r="D1522" s="120" t="b">
        <v>0</v>
      </c>
      <c r="E1522" s="120" t="b">
        <v>0</v>
      </c>
      <c r="F1522" s="120" t="b">
        <v>0</v>
      </c>
      <c r="G1522" s="120" t="b">
        <v>0</v>
      </c>
      <c r="H1522" s="120" t="b">
        <v>0</v>
      </c>
      <c r="I1522" s="120" t="b">
        <v>0</v>
      </c>
      <c r="J1522" s="120" t="b">
        <v>0</v>
      </c>
      <c r="K1522" s="120" t="b">
        <v>0</v>
      </c>
      <c r="L1522" s="120" t="b">
        <v>0</v>
      </c>
      <c r="M1522" s="120" t="b">
        <v>1</v>
      </c>
    </row>
    <row r="1523" spans="1:34" x14ac:dyDescent="0.4">
      <c r="A1523" s="120" t="s">
        <v>5966</v>
      </c>
      <c r="B1523" s="120" t="s">
        <v>924</v>
      </c>
      <c r="C1523" s="120">
        <v>26832</v>
      </c>
      <c r="D1523" s="120" t="b">
        <v>1</v>
      </c>
      <c r="E1523" s="120" t="b">
        <v>1</v>
      </c>
      <c r="F1523" s="120" t="b">
        <v>1</v>
      </c>
      <c r="G1523" s="120" t="b">
        <v>0</v>
      </c>
      <c r="H1523" s="120" t="b">
        <v>0</v>
      </c>
      <c r="I1523" s="120" t="b">
        <v>0</v>
      </c>
      <c r="J1523" s="120" t="b">
        <v>0</v>
      </c>
      <c r="K1523" s="120" t="b">
        <v>0</v>
      </c>
      <c r="L1523" s="120" t="b">
        <v>0</v>
      </c>
      <c r="M1523" s="120" t="b">
        <v>1</v>
      </c>
    </row>
    <row r="1524" spans="1:34" x14ac:dyDescent="0.4">
      <c r="A1524" s="120" t="s">
        <v>5967</v>
      </c>
      <c r="B1524" s="120" t="s">
        <v>935</v>
      </c>
      <c r="C1524" s="120">
        <v>26839</v>
      </c>
      <c r="D1524" s="120" t="b">
        <v>0</v>
      </c>
      <c r="E1524" s="120" t="b">
        <v>0</v>
      </c>
      <c r="F1524" s="120" t="b">
        <v>0</v>
      </c>
      <c r="G1524" s="120" t="b">
        <v>0</v>
      </c>
      <c r="H1524" s="120" t="b">
        <v>0</v>
      </c>
      <c r="I1524" s="120" t="b">
        <v>0</v>
      </c>
      <c r="J1524" s="120" t="b">
        <v>1</v>
      </c>
      <c r="K1524" s="120" t="b">
        <v>0</v>
      </c>
      <c r="L1524" s="120" t="b">
        <v>0</v>
      </c>
      <c r="M1524" s="120" t="b">
        <v>0</v>
      </c>
    </row>
    <row r="1525" spans="1:34" x14ac:dyDescent="0.4">
      <c r="A1525" s="120" t="s">
        <v>817</v>
      </c>
      <c r="B1525" s="120" t="s">
        <v>900</v>
      </c>
      <c r="C1525" s="120">
        <v>26813</v>
      </c>
      <c r="D1525" s="120" t="b">
        <v>1</v>
      </c>
      <c r="E1525" s="120" t="b">
        <v>0</v>
      </c>
      <c r="F1525" s="120" t="b">
        <v>0</v>
      </c>
      <c r="G1525" s="120" t="b">
        <v>0</v>
      </c>
      <c r="H1525" s="120" t="b">
        <v>0</v>
      </c>
      <c r="I1525" s="120" t="b">
        <v>0</v>
      </c>
      <c r="J1525" s="120" t="b">
        <v>0</v>
      </c>
      <c r="K1525" s="120" t="b">
        <v>0</v>
      </c>
      <c r="L1525" s="120" t="b">
        <v>0</v>
      </c>
      <c r="M1525" s="120" t="b">
        <v>1</v>
      </c>
      <c r="N1525" s="120" t="s">
        <v>842</v>
      </c>
      <c r="O1525" s="120" t="s">
        <v>5968</v>
      </c>
      <c r="P1525" s="120" t="s">
        <v>5969</v>
      </c>
      <c r="Q1525" s="120" t="s">
        <v>5970</v>
      </c>
      <c r="R1525" s="120" t="s">
        <v>5971</v>
      </c>
      <c r="S1525" s="120" t="s">
        <v>5972</v>
      </c>
      <c r="T1525" s="120" t="s">
        <v>5973</v>
      </c>
      <c r="U1525" s="120" t="s">
        <v>5974</v>
      </c>
      <c r="V1525" s="120" t="s">
        <v>5975</v>
      </c>
      <c r="W1525" s="120" t="s">
        <v>711</v>
      </c>
      <c r="X1525" s="120" t="s">
        <v>5976</v>
      </c>
      <c r="Y1525" s="120" t="s">
        <v>3624</v>
      </c>
      <c r="Z1525" s="120" t="s">
        <v>5977</v>
      </c>
      <c r="AA1525" s="120" t="s">
        <v>1905</v>
      </c>
      <c r="AB1525" s="120" t="s">
        <v>5978</v>
      </c>
      <c r="AC1525" s="120" t="s">
        <v>2443</v>
      </c>
      <c r="AD1525" s="120" t="s">
        <v>5979</v>
      </c>
      <c r="AE1525" s="120" t="s">
        <v>742</v>
      </c>
      <c r="AF1525" s="120" t="s">
        <v>5170</v>
      </c>
      <c r="AG1525" s="120" t="s">
        <v>3275</v>
      </c>
      <c r="AH1525" s="120" t="s">
        <v>3276</v>
      </c>
    </row>
    <row r="1526" spans="1:34" x14ac:dyDescent="0.4">
      <c r="A1526" s="120" t="s">
        <v>5980</v>
      </c>
      <c r="B1526" s="120" t="s">
        <v>928</v>
      </c>
      <c r="C1526" s="120">
        <v>26760</v>
      </c>
      <c r="D1526" s="120" t="b">
        <v>1</v>
      </c>
      <c r="E1526" s="120" t="b">
        <v>1</v>
      </c>
      <c r="F1526" s="120" t="b">
        <v>1</v>
      </c>
      <c r="G1526" s="120" t="b">
        <v>0</v>
      </c>
      <c r="H1526" s="120" t="b">
        <v>0</v>
      </c>
      <c r="I1526" s="120" t="b">
        <v>0</v>
      </c>
      <c r="J1526" s="120" t="b">
        <v>0</v>
      </c>
      <c r="K1526" s="120" t="b">
        <v>0</v>
      </c>
      <c r="L1526" s="120" t="b">
        <v>0</v>
      </c>
      <c r="M1526" s="120" t="b">
        <v>0</v>
      </c>
    </row>
    <row r="1527" spans="1:34" x14ac:dyDescent="0.4">
      <c r="A1527" s="120" t="s">
        <v>5981</v>
      </c>
      <c r="B1527" s="120" t="s">
        <v>963</v>
      </c>
      <c r="C1527" s="120">
        <v>26510</v>
      </c>
      <c r="D1527" s="120" t="b">
        <v>0</v>
      </c>
      <c r="E1527" s="120" t="b">
        <v>0</v>
      </c>
      <c r="F1527" s="120" t="b">
        <v>1</v>
      </c>
      <c r="G1527" s="120" t="b">
        <v>0</v>
      </c>
      <c r="H1527" s="120" t="b">
        <v>0</v>
      </c>
      <c r="I1527" s="120" t="b">
        <v>0</v>
      </c>
      <c r="J1527" s="120" t="b">
        <v>0</v>
      </c>
      <c r="K1527" s="120" t="b">
        <v>0</v>
      </c>
      <c r="L1527" s="120" t="b">
        <v>0</v>
      </c>
      <c r="M1527" s="120" t="b">
        <v>1</v>
      </c>
      <c r="N1527" s="120" t="s">
        <v>842</v>
      </c>
      <c r="O1527" s="120" t="s">
        <v>5982</v>
      </c>
      <c r="P1527" s="120" t="s">
        <v>5983</v>
      </c>
    </row>
    <row r="1528" spans="1:34" x14ac:dyDescent="0.4">
      <c r="A1528" s="120" t="s">
        <v>5984</v>
      </c>
      <c r="B1528" s="120" t="s">
        <v>900</v>
      </c>
      <c r="C1528" s="120">
        <v>26489</v>
      </c>
      <c r="D1528" s="120" t="b">
        <v>1</v>
      </c>
      <c r="E1528" s="120" t="b">
        <v>1</v>
      </c>
      <c r="F1528" s="120" t="b">
        <v>0</v>
      </c>
      <c r="G1528" s="120" t="b">
        <v>0</v>
      </c>
      <c r="H1528" s="120" t="b">
        <v>0</v>
      </c>
      <c r="I1528" s="120" t="b">
        <v>0</v>
      </c>
      <c r="J1528" s="120" t="b">
        <v>0</v>
      </c>
      <c r="K1528" s="120" t="b">
        <v>0</v>
      </c>
      <c r="L1528" s="120" t="b">
        <v>0</v>
      </c>
      <c r="M1528" s="120" t="b">
        <v>0</v>
      </c>
    </row>
    <row r="1529" spans="1:34" x14ac:dyDescent="0.4">
      <c r="A1529" s="120" t="s">
        <v>2212</v>
      </c>
      <c r="B1529" s="120" t="s">
        <v>935</v>
      </c>
      <c r="C1529" s="120">
        <v>26484</v>
      </c>
      <c r="D1529" s="120" t="b">
        <v>0</v>
      </c>
      <c r="E1529" s="120" t="b">
        <v>0</v>
      </c>
      <c r="F1529" s="120" t="b">
        <v>1</v>
      </c>
      <c r="G1529" s="120" t="b">
        <v>0</v>
      </c>
      <c r="H1529" s="120" t="b">
        <v>0</v>
      </c>
      <c r="I1529" s="120" t="b">
        <v>0</v>
      </c>
      <c r="J1529" s="120" t="b">
        <v>0</v>
      </c>
      <c r="K1529" s="120" t="b">
        <v>0</v>
      </c>
      <c r="L1529" s="120" t="b">
        <v>0</v>
      </c>
      <c r="M1529" s="120" t="b">
        <v>0</v>
      </c>
    </row>
    <row r="1530" spans="1:34" x14ac:dyDescent="0.4">
      <c r="A1530" s="120" t="s">
        <v>5985</v>
      </c>
      <c r="B1530" s="120" t="s">
        <v>852</v>
      </c>
      <c r="C1530" s="120">
        <v>26433</v>
      </c>
      <c r="D1530" s="120" t="b">
        <v>1</v>
      </c>
      <c r="E1530" s="120" t="b">
        <v>1</v>
      </c>
      <c r="F1530" s="120" t="b">
        <v>0</v>
      </c>
      <c r="G1530" s="120" t="b">
        <v>0</v>
      </c>
      <c r="H1530" s="120" t="b">
        <v>1</v>
      </c>
      <c r="I1530" s="120" t="b">
        <v>0</v>
      </c>
      <c r="J1530" s="120" t="b">
        <v>0</v>
      </c>
      <c r="K1530" s="120" t="b">
        <v>0</v>
      </c>
      <c r="L1530" s="120" t="b">
        <v>0</v>
      </c>
      <c r="M1530" s="120" t="b">
        <v>1</v>
      </c>
    </row>
    <row r="1531" spans="1:34" x14ac:dyDescent="0.4">
      <c r="A1531" s="120" t="s">
        <v>5986</v>
      </c>
      <c r="B1531" s="120" t="s">
        <v>928</v>
      </c>
      <c r="C1531" s="120">
        <v>26420</v>
      </c>
      <c r="D1531" s="120" t="b">
        <v>0</v>
      </c>
      <c r="E1531" s="120" t="b">
        <v>0</v>
      </c>
      <c r="F1531" s="120" t="b">
        <v>1</v>
      </c>
      <c r="G1531" s="120" t="b">
        <v>0</v>
      </c>
      <c r="H1531" s="120" t="b">
        <v>0</v>
      </c>
      <c r="I1531" s="120" t="b">
        <v>0</v>
      </c>
      <c r="J1531" s="120" t="b">
        <v>0</v>
      </c>
      <c r="K1531" s="120" t="b">
        <v>0</v>
      </c>
      <c r="L1531" s="120" t="b">
        <v>0</v>
      </c>
      <c r="M1531" s="120" t="b">
        <v>0</v>
      </c>
    </row>
    <row r="1532" spans="1:34" x14ac:dyDescent="0.4">
      <c r="A1532" s="120" t="s">
        <v>5987</v>
      </c>
      <c r="B1532" s="120" t="s">
        <v>928</v>
      </c>
      <c r="C1532" s="120">
        <v>26323</v>
      </c>
      <c r="D1532" s="120" t="b">
        <v>1</v>
      </c>
      <c r="E1532" s="120" t="b">
        <v>1</v>
      </c>
      <c r="F1532" s="120" t="b">
        <v>0</v>
      </c>
      <c r="G1532" s="120" t="b">
        <v>0</v>
      </c>
      <c r="H1532" s="120" t="b">
        <v>0</v>
      </c>
      <c r="I1532" s="120" t="b">
        <v>0</v>
      </c>
      <c r="J1532" s="120" t="b">
        <v>0</v>
      </c>
      <c r="K1532" s="120" t="b">
        <v>0</v>
      </c>
      <c r="L1532" s="120" t="b">
        <v>0</v>
      </c>
      <c r="M1532" s="120" t="b">
        <v>1</v>
      </c>
      <c r="N1532" s="120" t="s">
        <v>3173</v>
      </c>
      <c r="O1532" s="120" t="s">
        <v>1659</v>
      </c>
      <c r="P1532" s="120" t="s">
        <v>3124</v>
      </c>
      <c r="Q1532" s="120" t="s">
        <v>3058</v>
      </c>
      <c r="R1532" s="120" t="s">
        <v>3059</v>
      </c>
      <c r="S1532" s="120" t="s">
        <v>5988</v>
      </c>
      <c r="T1532" s="120" t="s">
        <v>5989</v>
      </c>
      <c r="U1532" s="120" t="s">
        <v>3044</v>
      </c>
      <c r="V1532" s="120" t="s">
        <v>3045</v>
      </c>
      <c r="W1532" s="120" t="s">
        <v>3668</v>
      </c>
      <c r="X1532" s="120" t="s">
        <v>3669</v>
      </c>
    </row>
    <row r="1533" spans="1:34" x14ac:dyDescent="0.4">
      <c r="A1533" s="120" t="s">
        <v>5990</v>
      </c>
      <c r="B1533" s="120" t="s">
        <v>924</v>
      </c>
      <c r="C1533" s="120">
        <v>26471</v>
      </c>
      <c r="D1533" s="120" t="b">
        <v>1</v>
      </c>
      <c r="E1533" s="120" t="b">
        <v>1</v>
      </c>
      <c r="F1533" s="120" t="b">
        <v>0</v>
      </c>
      <c r="G1533" s="120" t="b">
        <v>0</v>
      </c>
      <c r="H1533" s="120" t="b">
        <v>0</v>
      </c>
      <c r="I1533" s="120" t="b">
        <v>0</v>
      </c>
      <c r="J1533" s="120" t="b">
        <v>0</v>
      </c>
      <c r="K1533" s="120" t="b">
        <v>0</v>
      </c>
      <c r="L1533" s="120" t="b">
        <v>0</v>
      </c>
      <c r="M1533" s="120" t="b">
        <v>0</v>
      </c>
      <c r="N1533" s="120" t="s">
        <v>842</v>
      </c>
      <c r="O1533" s="120" t="s">
        <v>5991</v>
      </c>
      <c r="P1533" s="120" t="s">
        <v>5992</v>
      </c>
    </row>
    <row r="1534" spans="1:34" x14ac:dyDescent="0.4">
      <c r="A1534" s="120" t="s">
        <v>5993</v>
      </c>
      <c r="B1534" s="120" t="s">
        <v>852</v>
      </c>
      <c r="C1534" s="120">
        <v>26198</v>
      </c>
      <c r="D1534" s="120" t="b">
        <v>0</v>
      </c>
      <c r="E1534" s="120" t="b">
        <v>0</v>
      </c>
      <c r="F1534" s="120" t="b">
        <v>0</v>
      </c>
      <c r="G1534" s="120" t="b">
        <v>0</v>
      </c>
      <c r="H1534" s="120" t="b">
        <v>0</v>
      </c>
      <c r="I1534" s="120" t="b">
        <v>0</v>
      </c>
      <c r="J1534" s="120" t="b">
        <v>0</v>
      </c>
      <c r="K1534" s="120" t="b">
        <v>0</v>
      </c>
      <c r="L1534" s="120" t="b">
        <v>0</v>
      </c>
      <c r="M1534" s="120" t="b">
        <v>0</v>
      </c>
    </row>
    <row r="1535" spans="1:34" x14ac:dyDescent="0.4">
      <c r="A1535" s="120" t="s">
        <v>666</v>
      </c>
      <c r="B1535" s="120" t="s">
        <v>935</v>
      </c>
      <c r="C1535" s="120">
        <v>25973</v>
      </c>
      <c r="D1535" s="120" t="b">
        <v>1</v>
      </c>
      <c r="E1535" s="120" t="b">
        <v>0</v>
      </c>
      <c r="F1535" s="120" t="b">
        <v>0</v>
      </c>
      <c r="G1535" s="120" t="b">
        <v>1</v>
      </c>
      <c r="H1535" s="120" t="b">
        <v>0</v>
      </c>
      <c r="I1535" s="120" t="b">
        <v>0</v>
      </c>
      <c r="J1535" s="120" t="b">
        <v>0</v>
      </c>
      <c r="K1535" s="120" t="b">
        <v>0</v>
      </c>
      <c r="L1535" s="120" t="b">
        <v>0</v>
      </c>
      <c r="M1535" s="120" t="b">
        <v>1</v>
      </c>
      <c r="N1535" s="120" t="s">
        <v>3062</v>
      </c>
      <c r="O1535" s="120" t="s">
        <v>538</v>
      </c>
      <c r="P1535" s="120" t="s">
        <v>3828</v>
      </c>
      <c r="Q1535" s="120" t="s">
        <v>539</v>
      </c>
      <c r="R1535" s="120" t="s">
        <v>3063</v>
      </c>
      <c r="S1535" s="120" t="s">
        <v>3064</v>
      </c>
      <c r="T1535" s="120" t="s">
        <v>3065</v>
      </c>
      <c r="U1535" s="120" t="s">
        <v>3066</v>
      </c>
      <c r="V1535" s="120" t="s">
        <v>3067</v>
      </c>
    </row>
    <row r="1536" spans="1:34" x14ac:dyDescent="0.4">
      <c r="A1536" s="120" t="s">
        <v>811</v>
      </c>
      <c r="B1536" s="120" t="s">
        <v>935</v>
      </c>
      <c r="C1536" s="120">
        <v>25968</v>
      </c>
      <c r="D1536" s="120" t="b">
        <v>0</v>
      </c>
      <c r="E1536" s="120" t="b">
        <v>0</v>
      </c>
      <c r="F1536" s="120" t="b">
        <v>0</v>
      </c>
      <c r="G1536" s="120" t="b">
        <v>0</v>
      </c>
      <c r="H1536" s="120" t="b">
        <v>0</v>
      </c>
      <c r="I1536" s="120" t="b">
        <v>0</v>
      </c>
      <c r="J1536" s="120" t="b">
        <v>0</v>
      </c>
      <c r="K1536" s="120" t="b">
        <v>0</v>
      </c>
      <c r="L1536" s="120" t="b">
        <v>0</v>
      </c>
      <c r="M1536" s="120" t="b">
        <v>1</v>
      </c>
      <c r="N1536" s="120" t="s">
        <v>842</v>
      </c>
      <c r="O1536" s="120" t="s">
        <v>5994</v>
      </c>
      <c r="P1536" s="120" t="s">
        <v>5995</v>
      </c>
      <c r="Q1536" s="120" t="s">
        <v>5996</v>
      </c>
      <c r="R1536" s="120" t="s">
        <v>5997</v>
      </c>
      <c r="S1536" s="120" t="s">
        <v>4826</v>
      </c>
      <c r="T1536" s="120" t="s">
        <v>4827</v>
      </c>
      <c r="U1536" s="120" t="s">
        <v>610</v>
      </c>
      <c r="V1536" s="120" t="s">
        <v>3238</v>
      </c>
      <c r="W1536" s="120" t="s">
        <v>5998</v>
      </c>
      <c r="X1536" s="120" t="s">
        <v>5999</v>
      </c>
      <c r="Y1536" s="120" t="s">
        <v>4644</v>
      </c>
      <c r="Z1536" s="120" t="s">
        <v>4645</v>
      </c>
    </row>
    <row r="1537" spans="1:30" x14ac:dyDescent="0.4">
      <c r="A1537" s="120" t="s">
        <v>761</v>
      </c>
      <c r="B1537" s="120" t="s">
        <v>900</v>
      </c>
      <c r="C1537" s="120">
        <v>25895</v>
      </c>
      <c r="D1537" s="120" t="b">
        <v>1</v>
      </c>
      <c r="E1537" s="120" t="b">
        <v>1</v>
      </c>
      <c r="F1537" s="120" t="b">
        <v>0</v>
      </c>
      <c r="G1537" s="120" t="b">
        <v>0</v>
      </c>
      <c r="H1537" s="120" t="b">
        <v>0</v>
      </c>
      <c r="I1537" s="120" t="b">
        <v>0</v>
      </c>
      <c r="J1537" s="120" t="b">
        <v>0</v>
      </c>
      <c r="K1537" s="120" t="b">
        <v>0</v>
      </c>
      <c r="L1537" s="120" t="b">
        <v>0</v>
      </c>
      <c r="M1537" s="120" t="b">
        <v>1</v>
      </c>
      <c r="N1537" s="120" t="s">
        <v>6000</v>
      </c>
      <c r="O1537" s="120" t="s">
        <v>5655</v>
      </c>
      <c r="P1537" s="120" t="s">
        <v>6001</v>
      </c>
      <c r="Q1537" s="120" t="s">
        <v>762</v>
      </c>
      <c r="R1537" s="120" t="s">
        <v>6002</v>
      </c>
      <c r="S1537" s="120" t="s">
        <v>6003</v>
      </c>
      <c r="T1537" s="120" t="s">
        <v>6004</v>
      </c>
      <c r="U1537" s="120" t="s">
        <v>6005</v>
      </c>
      <c r="V1537" s="120" t="s">
        <v>6006</v>
      </c>
      <c r="W1537" s="120" t="s">
        <v>818</v>
      </c>
      <c r="X1537" s="120" t="s">
        <v>6007</v>
      </c>
      <c r="Y1537" s="120" t="s">
        <v>6008</v>
      </c>
      <c r="Z1537" s="120" t="s">
        <v>6009</v>
      </c>
      <c r="AA1537" s="120" t="s">
        <v>6010</v>
      </c>
      <c r="AB1537" s="120" t="s">
        <v>6011</v>
      </c>
    </row>
    <row r="1538" spans="1:30" x14ac:dyDescent="0.4">
      <c r="A1538" s="120" t="s">
        <v>6012</v>
      </c>
      <c r="B1538" s="120" t="s">
        <v>928</v>
      </c>
      <c r="C1538" s="120">
        <v>25930</v>
      </c>
      <c r="D1538" s="120" t="b">
        <v>1</v>
      </c>
      <c r="E1538" s="120" t="b">
        <v>1</v>
      </c>
      <c r="F1538" s="120" t="b">
        <v>1</v>
      </c>
      <c r="G1538" s="120" t="b">
        <v>0</v>
      </c>
      <c r="H1538" s="120" t="b">
        <v>0</v>
      </c>
      <c r="I1538" s="120" t="b">
        <v>0</v>
      </c>
      <c r="J1538" s="120" t="b">
        <v>0</v>
      </c>
      <c r="K1538" s="120" t="b">
        <v>0</v>
      </c>
      <c r="L1538" s="120" t="b">
        <v>0</v>
      </c>
      <c r="M1538" s="120" t="b">
        <v>1</v>
      </c>
      <c r="N1538" s="120" t="s">
        <v>6013</v>
      </c>
      <c r="O1538" s="120" t="s">
        <v>6014</v>
      </c>
      <c r="P1538" s="120" t="s">
        <v>6015</v>
      </c>
      <c r="Q1538" s="120" t="s">
        <v>6016</v>
      </c>
      <c r="R1538" s="120" t="s">
        <v>6017</v>
      </c>
      <c r="S1538" s="120" t="s">
        <v>6018</v>
      </c>
      <c r="T1538" s="120" t="s">
        <v>6019</v>
      </c>
    </row>
    <row r="1539" spans="1:30" x14ac:dyDescent="0.4">
      <c r="A1539" s="120" t="s">
        <v>6020</v>
      </c>
      <c r="B1539" s="120" t="s">
        <v>928</v>
      </c>
      <c r="C1539" s="120">
        <v>25873</v>
      </c>
      <c r="D1539" s="120" t="b">
        <v>1</v>
      </c>
      <c r="E1539" s="120" t="b">
        <v>1</v>
      </c>
      <c r="F1539" s="120" t="b">
        <v>0</v>
      </c>
      <c r="G1539" s="120" t="b">
        <v>0</v>
      </c>
      <c r="H1539" s="120" t="b">
        <v>1</v>
      </c>
      <c r="I1539" s="120" t="b">
        <v>0</v>
      </c>
      <c r="J1539" s="120" t="b">
        <v>0</v>
      </c>
      <c r="K1539" s="120" t="b">
        <v>0</v>
      </c>
      <c r="L1539" s="120" t="b">
        <v>0</v>
      </c>
      <c r="M1539" s="120" t="b">
        <v>1</v>
      </c>
    </row>
    <row r="1540" spans="1:30" x14ac:dyDescent="0.4">
      <c r="A1540" s="120" t="s">
        <v>819</v>
      </c>
      <c r="B1540" s="120" t="s">
        <v>963</v>
      </c>
      <c r="C1540" s="120">
        <v>25760</v>
      </c>
      <c r="D1540" s="120" t="b">
        <v>0</v>
      </c>
      <c r="E1540" s="120" t="b">
        <v>0</v>
      </c>
      <c r="F1540" s="120" t="b">
        <v>0</v>
      </c>
      <c r="G1540" s="120" t="b">
        <v>1</v>
      </c>
      <c r="H1540" s="120" t="b">
        <v>0</v>
      </c>
      <c r="I1540" s="120" t="b">
        <v>0</v>
      </c>
      <c r="J1540" s="120" t="b">
        <v>0</v>
      </c>
      <c r="K1540" s="120" t="b">
        <v>0</v>
      </c>
      <c r="L1540" s="120" t="b">
        <v>0</v>
      </c>
      <c r="M1540" s="120" t="b">
        <v>1</v>
      </c>
      <c r="N1540" s="120" t="s">
        <v>6021</v>
      </c>
      <c r="O1540" s="120" t="s">
        <v>6022</v>
      </c>
      <c r="P1540" s="120" t="s">
        <v>6023</v>
      </c>
      <c r="Q1540" s="120" t="s">
        <v>4254</v>
      </c>
      <c r="R1540" s="120" t="s">
        <v>6024</v>
      </c>
      <c r="S1540" s="120" t="s">
        <v>6025</v>
      </c>
      <c r="T1540" s="120" t="s">
        <v>6026</v>
      </c>
      <c r="U1540" s="120" t="s">
        <v>6027</v>
      </c>
      <c r="V1540" s="120" t="s">
        <v>6028</v>
      </c>
      <c r="W1540" s="120" t="s">
        <v>593</v>
      </c>
      <c r="X1540" s="120" t="s">
        <v>6029</v>
      </c>
      <c r="Y1540" s="120" t="s">
        <v>6030</v>
      </c>
      <c r="Z1540" s="120" t="s">
        <v>6031</v>
      </c>
      <c r="AA1540" s="120" t="s">
        <v>6032</v>
      </c>
      <c r="AB1540" s="120" t="s">
        <v>6033</v>
      </c>
    </row>
    <row r="1541" spans="1:30" x14ac:dyDescent="0.4">
      <c r="A1541" s="120" t="s">
        <v>791</v>
      </c>
      <c r="B1541" s="120" t="s">
        <v>928</v>
      </c>
      <c r="C1541" s="120">
        <v>25737</v>
      </c>
      <c r="D1541" s="120" t="b">
        <v>1</v>
      </c>
      <c r="E1541" s="120" t="b">
        <v>1</v>
      </c>
      <c r="F1541" s="120" t="b">
        <v>1</v>
      </c>
      <c r="G1541" s="120" t="b">
        <v>0</v>
      </c>
      <c r="H1541" s="120" t="b">
        <v>0</v>
      </c>
      <c r="I1541" s="120" t="b">
        <v>0</v>
      </c>
      <c r="J1541" s="120" t="b">
        <v>0</v>
      </c>
      <c r="K1541" s="120" t="b">
        <v>0</v>
      </c>
      <c r="L1541" s="120" t="b">
        <v>0</v>
      </c>
      <c r="M1541" s="120" t="b">
        <v>1</v>
      </c>
      <c r="N1541" s="120" t="s">
        <v>6034</v>
      </c>
      <c r="O1541" s="120" t="s">
        <v>6035</v>
      </c>
      <c r="P1541" s="120" t="s">
        <v>6036</v>
      </c>
      <c r="Q1541" s="120" t="s">
        <v>463</v>
      </c>
      <c r="R1541" s="120" t="s">
        <v>1421</v>
      </c>
      <c r="S1541" s="120" t="s">
        <v>685</v>
      </c>
      <c r="T1541" s="120" t="s">
        <v>6037</v>
      </c>
      <c r="U1541" s="120" t="s">
        <v>224</v>
      </c>
      <c r="V1541" s="120" t="s">
        <v>1416</v>
      </c>
      <c r="W1541" s="120" t="s">
        <v>5252</v>
      </c>
      <c r="X1541" s="120" t="s">
        <v>6038</v>
      </c>
      <c r="Y1541" s="120" t="s">
        <v>625</v>
      </c>
      <c r="Z1541" s="120" t="s">
        <v>6039</v>
      </c>
      <c r="AA1541" s="120" t="s">
        <v>6040</v>
      </c>
      <c r="AB1541" s="120" t="s">
        <v>6041</v>
      </c>
      <c r="AC1541" s="120" t="s">
        <v>6042</v>
      </c>
      <c r="AD1541" s="120" t="s">
        <v>6043</v>
      </c>
    </row>
    <row r="1542" spans="1:30" x14ac:dyDescent="0.4">
      <c r="A1542" s="120" t="s">
        <v>6044</v>
      </c>
      <c r="B1542" s="120" t="s">
        <v>924</v>
      </c>
      <c r="C1542" s="120">
        <v>25765</v>
      </c>
      <c r="D1542" s="120" t="b">
        <v>1</v>
      </c>
      <c r="E1542" s="120" t="b">
        <v>1</v>
      </c>
      <c r="F1542" s="120" t="b">
        <v>0</v>
      </c>
      <c r="G1542" s="120" t="b">
        <v>0</v>
      </c>
      <c r="H1542" s="120" t="b">
        <v>0</v>
      </c>
      <c r="I1542" s="120" t="b">
        <v>0</v>
      </c>
      <c r="J1542" s="120" t="b">
        <v>0</v>
      </c>
      <c r="K1542" s="120" t="b">
        <v>0</v>
      </c>
      <c r="L1542" s="120" t="b">
        <v>0</v>
      </c>
      <c r="M1542" s="120" t="b">
        <v>1</v>
      </c>
    </row>
    <row r="1543" spans="1:30" x14ac:dyDescent="0.4">
      <c r="A1543" s="120" t="s">
        <v>5092</v>
      </c>
      <c r="B1543" s="120" t="s">
        <v>900</v>
      </c>
      <c r="C1543" s="120">
        <v>25579</v>
      </c>
      <c r="D1543" s="120" t="b">
        <v>1</v>
      </c>
      <c r="E1543" s="120" t="b">
        <v>0</v>
      </c>
      <c r="F1543" s="120" t="b">
        <v>0</v>
      </c>
      <c r="G1543" s="120" t="b">
        <v>0</v>
      </c>
      <c r="H1543" s="120" t="b">
        <v>0</v>
      </c>
      <c r="I1543" s="120" t="b">
        <v>0</v>
      </c>
      <c r="J1543" s="120" t="b">
        <v>0</v>
      </c>
      <c r="K1543" s="120" t="b">
        <v>0</v>
      </c>
      <c r="L1543" s="120" t="b">
        <v>0</v>
      </c>
      <c r="M1543" s="120" t="b">
        <v>1</v>
      </c>
      <c r="N1543" s="120" t="s">
        <v>842</v>
      </c>
      <c r="O1543" s="120" t="s">
        <v>6045</v>
      </c>
      <c r="P1543" s="120" t="s">
        <v>6046</v>
      </c>
    </row>
    <row r="1544" spans="1:30" x14ac:dyDescent="0.4">
      <c r="A1544" s="120" t="s">
        <v>6047</v>
      </c>
      <c r="B1544" s="120" t="s">
        <v>900</v>
      </c>
      <c r="C1544" s="120">
        <v>25562</v>
      </c>
      <c r="D1544" s="120" t="b">
        <v>0</v>
      </c>
      <c r="E1544" s="120" t="b">
        <v>1</v>
      </c>
      <c r="F1544" s="120" t="b">
        <v>1</v>
      </c>
      <c r="G1544" s="120" t="b">
        <v>0</v>
      </c>
      <c r="H1544" s="120" t="b">
        <v>0</v>
      </c>
      <c r="I1544" s="120" t="b">
        <v>0</v>
      </c>
      <c r="J1544" s="120" t="b">
        <v>0</v>
      </c>
      <c r="K1544" s="120" t="b">
        <v>0</v>
      </c>
      <c r="L1544" s="120" t="b">
        <v>0</v>
      </c>
      <c r="M1544" s="120" t="b">
        <v>1</v>
      </c>
    </row>
    <row r="1545" spans="1:30" x14ac:dyDescent="0.4">
      <c r="A1545" s="120" t="s">
        <v>6048</v>
      </c>
      <c r="B1545" s="120" t="s">
        <v>928</v>
      </c>
      <c r="C1545" s="120">
        <v>25455</v>
      </c>
      <c r="D1545" s="120" t="b">
        <v>0</v>
      </c>
      <c r="E1545" s="120" t="b">
        <v>0</v>
      </c>
      <c r="F1545" s="120" t="b">
        <v>1</v>
      </c>
      <c r="G1545" s="120" t="b">
        <v>0</v>
      </c>
      <c r="H1545" s="120" t="b">
        <v>0</v>
      </c>
      <c r="I1545" s="120" t="b">
        <v>0</v>
      </c>
      <c r="J1545" s="120" t="b">
        <v>0</v>
      </c>
      <c r="K1545" s="120" t="b">
        <v>0</v>
      </c>
      <c r="L1545" s="120" t="b">
        <v>0</v>
      </c>
      <c r="M1545" s="120" t="b">
        <v>0</v>
      </c>
      <c r="N1545" s="120" t="s">
        <v>842</v>
      </c>
      <c r="O1545" s="120" t="s">
        <v>6049</v>
      </c>
      <c r="P1545" s="120" t="s">
        <v>6050</v>
      </c>
    </row>
    <row r="1546" spans="1:30" x14ac:dyDescent="0.4">
      <c r="A1546" s="120" t="s">
        <v>667</v>
      </c>
      <c r="B1546" s="120" t="s">
        <v>935</v>
      </c>
      <c r="C1546" s="120">
        <v>25361</v>
      </c>
      <c r="D1546" s="120" t="b">
        <v>0</v>
      </c>
      <c r="E1546" s="120" t="b">
        <v>1</v>
      </c>
      <c r="F1546" s="120" t="b">
        <v>1</v>
      </c>
      <c r="G1546" s="120" t="b">
        <v>0</v>
      </c>
      <c r="H1546" s="120" t="b">
        <v>1</v>
      </c>
      <c r="I1546" s="120" t="b">
        <v>0</v>
      </c>
      <c r="J1546" s="120" t="b">
        <v>0</v>
      </c>
      <c r="K1546" s="120" t="b">
        <v>1</v>
      </c>
      <c r="L1546" s="120" t="b">
        <v>0</v>
      </c>
      <c r="M1546" s="120" t="b">
        <v>1</v>
      </c>
      <c r="N1546" s="120" t="s">
        <v>842</v>
      </c>
      <c r="O1546" s="120" t="s">
        <v>668</v>
      </c>
      <c r="P1546" s="120" t="s">
        <v>5013</v>
      </c>
      <c r="Q1546" s="120" t="s">
        <v>6051</v>
      </c>
      <c r="R1546" s="120" t="s">
        <v>6052</v>
      </c>
    </row>
    <row r="1547" spans="1:30" x14ac:dyDescent="0.4">
      <c r="A1547" s="120" t="s">
        <v>6053</v>
      </c>
      <c r="B1547" s="120" t="s">
        <v>2118</v>
      </c>
      <c r="C1547" s="120">
        <v>25201</v>
      </c>
      <c r="D1547" s="120" t="b">
        <v>0</v>
      </c>
      <c r="E1547" s="120" t="b">
        <v>0</v>
      </c>
      <c r="F1547" s="120" t="b">
        <v>0</v>
      </c>
      <c r="G1547" s="120" t="b">
        <v>0</v>
      </c>
      <c r="H1547" s="120" t="b">
        <v>0</v>
      </c>
      <c r="I1547" s="120" t="b">
        <v>0</v>
      </c>
      <c r="J1547" s="120" t="b">
        <v>0</v>
      </c>
      <c r="K1547" s="120" t="b">
        <v>0</v>
      </c>
      <c r="L1547" s="120" t="b">
        <v>0</v>
      </c>
      <c r="M1547" s="120" t="b">
        <v>0</v>
      </c>
      <c r="N1547" s="120" t="s">
        <v>842</v>
      </c>
      <c r="O1547" s="120" t="s">
        <v>6054</v>
      </c>
      <c r="P1547" s="120" t="s">
        <v>6055</v>
      </c>
    </row>
    <row r="1548" spans="1:30" x14ac:dyDescent="0.4">
      <c r="A1548" s="120" t="s">
        <v>6056</v>
      </c>
      <c r="B1548" s="120" t="s">
        <v>963</v>
      </c>
      <c r="C1548" s="120">
        <v>25090</v>
      </c>
      <c r="D1548" s="120" t="b">
        <v>1</v>
      </c>
      <c r="E1548" s="120" t="b">
        <v>1</v>
      </c>
      <c r="F1548" s="120" t="b">
        <v>0</v>
      </c>
      <c r="G1548" s="120" t="b">
        <v>0</v>
      </c>
      <c r="H1548" s="120" t="b">
        <v>1</v>
      </c>
      <c r="I1548" s="120" t="b">
        <v>0</v>
      </c>
      <c r="J1548" s="120" t="b">
        <v>0</v>
      </c>
      <c r="K1548" s="120" t="b">
        <v>0</v>
      </c>
      <c r="L1548" s="120" t="b">
        <v>0</v>
      </c>
      <c r="M1548" s="120" t="b">
        <v>1</v>
      </c>
    </row>
    <row r="1549" spans="1:30" x14ac:dyDescent="0.4">
      <c r="A1549" s="120" t="s">
        <v>792</v>
      </c>
      <c r="B1549" s="120" t="s">
        <v>928</v>
      </c>
      <c r="C1549" s="120">
        <v>25066</v>
      </c>
      <c r="D1549" s="120" t="b">
        <v>1</v>
      </c>
      <c r="E1549" s="120" t="b">
        <v>1</v>
      </c>
      <c r="F1549" s="120" t="b">
        <v>0</v>
      </c>
      <c r="G1549" s="120" t="b">
        <v>0</v>
      </c>
      <c r="H1549" s="120" t="b">
        <v>0</v>
      </c>
      <c r="I1549" s="120" t="b">
        <v>0</v>
      </c>
      <c r="J1549" s="120" t="b">
        <v>0</v>
      </c>
      <c r="K1549" s="120" t="b">
        <v>0</v>
      </c>
      <c r="L1549" s="120" t="b">
        <v>0</v>
      </c>
      <c r="M1549" s="120" t="b">
        <v>0</v>
      </c>
      <c r="N1549" s="120" t="s">
        <v>842</v>
      </c>
      <c r="O1549" s="120" t="s">
        <v>2671</v>
      </c>
      <c r="P1549" s="120" t="s">
        <v>2672</v>
      </c>
      <c r="Q1549" s="120" t="s">
        <v>6057</v>
      </c>
      <c r="R1549" s="120" t="s">
        <v>6058</v>
      </c>
      <c r="S1549" s="120" t="s">
        <v>793</v>
      </c>
      <c r="T1549" s="120" t="s">
        <v>6059</v>
      </c>
      <c r="U1549" s="120" t="s">
        <v>340</v>
      </c>
      <c r="V1549" s="120" t="s">
        <v>1248</v>
      </c>
      <c r="W1549" s="120" t="s">
        <v>636</v>
      </c>
      <c r="X1549" s="120" t="s">
        <v>5446</v>
      </c>
      <c r="Y1549" s="120" t="s">
        <v>635</v>
      </c>
      <c r="Z1549" s="120" t="s">
        <v>6060</v>
      </c>
      <c r="AA1549" s="120" t="s">
        <v>399</v>
      </c>
      <c r="AB1549" s="120" t="s">
        <v>1857</v>
      </c>
      <c r="AC1549" s="120" t="s">
        <v>2056</v>
      </c>
      <c r="AD1549" s="120" t="s">
        <v>2614</v>
      </c>
    </row>
    <row r="1550" spans="1:30" x14ac:dyDescent="0.4">
      <c r="A1550" s="120" t="s">
        <v>6061</v>
      </c>
      <c r="B1550" s="120" t="s">
        <v>963</v>
      </c>
      <c r="C1550" s="120">
        <v>25028</v>
      </c>
      <c r="D1550" s="120" t="b">
        <v>1</v>
      </c>
      <c r="E1550" s="120" t="b">
        <v>0</v>
      </c>
      <c r="F1550" s="120" t="b">
        <v>0</v>
      </c>
      <c r="G1550" s="120" t="b">
        <v>1</v>
      </c>
      <c r="H1550" s="120" t="b">
        <v>0</v>
      </c>
      <c r="I1550" s="120" t="b">
        <v>0</v>
      </c>
      <c r="J1550" s="120" t="b">
        <v>0</v>
      </c>
      <c r="K1550" s="120" t="b">
        <v>0</v>
      </c>
      <c r="L1550" s="120" t="b">
        <v>0</v>
      </c>
      <c r="M1550" s="120" t="b">
        <v>0</v>
      </c>
    </row>
    <row r="1551" spans="1:30" x14ac:dyDescent="0.4">
      <c r="A1551" s="120" t="s">
        <v>6062</v>
      </c>
      <c r="B1551" s="120" t="s">
        <v>935</v>
      </c>
      <c r="C1551" s="120">
        <v>24808</v>
      </c>
      <c r="D1551" s="120" t="b">
        <v>1</v>
      </c>
      <c r="E1551" s="120" t="b">
        <v>1</v>
      </c>
      <c r="F1551" s="120" t="b">
        <v>0</v>
      </c>
      <c r="G1551" s="120" t="b">
        <v>0</v>
      </c>
      <c r="H1551" s="120" t="b">
        <v>0</v>
      </c>
      <c r="I1551" s="120" t="b">
        <v>0</v>
      </c>
      <c r="J1551" s="120" t="b">
        <v>0</v>
      </c>
      <c r="K1551" s="120" t="b">
        <v>0</v>
      </c>
      <c r="L1551" s="120" t="b">
        <v>0</v>
      </c>
      <c r="M1551" s="120" t="b">
        <v>0</v>
      </c>
    </row>
    <row r="1552" spans="1:30" x14ac:dyDescent="0.4">
      <c r="A1552" s="120" t="s">
        <v>6063</v>
      </c>
      <c r="B1552" s="120" t="s">
        <v>963</v>
      </c>
      <c r="C1552" s="120">
        <v>24779</v>
      </c>
      <c r="D1552" s="120" t="b">
        <v>0</v>
      </c>
      <c r="E1552" s="120" t="b">
        <v>0</v>
      </c>
      <c r="F1552" s="120" t="b">
        <v>1</v>
      </c>
      <c r="G1552" s="120" t="b">
        <v>0</v>
      </c>
      <c r="H1552" s="120" t="b">
        <v>0</v>
      </c>
      <c r="I1552" s="120" t="b">
        <v>0</v>
      </c>
      <c r="J1552" s="120" t="b">
        <v>0</v>
      </c>
      <c r="K1552" s="120" t="b">
        <v>1</v>
      </c>
      <c r="L1552" s="120" t="b">
        <v>0</v>
      </c>
      <c r="M1552" s="120" t="b">
        <v>0</v>
      </c>
    </row>
    <row r="1553" spans="1:34" x14ac:dyDescent="0.4">
      <c r="A1553" s="120" t="s">
        <v>6064</v>
      </c>
      <c r="B1553" s="120" t="s">
        <v>924</v>
      </c>
      <c r="C1553" s="120">
        <v>24871</v>
      </c>
      <c r="D1553" s="120" t="b">
        <v>0</v>
      </c>
      <c r="E1553" s="120" t="b">
        <v>0</v>
      </c>
      <c r="F1553" s="120" t="b">
        <v>0</v>
      </c>
      <c r="G1553" s="120" t="b">
        <v>0</v>
      </c>
      <c r="H1553" s="120" t="b">
        <v>0</v>
      </c>
      <c r="I1553" s="120" t="b">
        <v>0</v>
      </c>
      <c r="J1553" s="120" t="b">
        <v>0</v>
      </c>
      <c r="K1553" s="120" t="b">
        <v>0</v>
      </c>
      <c r="L1553" s="120" t="b">
        <v>0</v>
      </c>
      <c r="M1553" s="120" t="b">
        <v>0</v>
      </c>
    </row>
    <row r="1554" spans="1:34" x14ac:dyDescent="0.4">
      <c r="A1554" s="120" t="s">
        <v>6065</v>
      </c>
      <c r="B1554" s="120" t="s">
        <v>1278</v>
      </c>
      <c r="C1554" s="120">
        <v>24587</v>
      </c>
      <c r="D1554" s="120" t="b">
        <v>1</v>
      </c>
      <c r="E1554" s="120" t="b">
        <v>0</v>
      </c>
      <c r="F1554" s="120" t="b">
        <v>1</v>
      </c>
      <c r="G1554" s="120" t="b">
        <v>0</v>
      </c>
      <c r="H1554" s="120" t="b">
        <v>1</v>
      </c>
      <c r="I1554" s="120" t="b">
        <v>0</v>
      </c>
      <c r="J1554" s="120" t="b">
        <v>0</v>
      </c>
      <c r="K1554" s="120" t="b">
        <v>0</v>
      </c>
      <c r="L1554" s="120" t="b">
        <v>0</v>
      </c>
      <c r="M1554" s="120" t="b">
        <v>1</v>
      </c>
      <c r="N1554" s="120" t="s">
        <v>6066</v>
      </c>
      <c r="O1554" s="120" t="s">
        <v>6067</v>
      </c>
      <c r="P1554" s="120" t="s">
        <v>6068</v>
      </c>
      <c r="Q1554" s="120" t="s">
        <v>6069</v>
      </c>
      <c r="R1554" s="120" t="s">
        <v>6070</v>
      </c>
      <c r="S1554" s="120" t="s">
        <v>6071</v>
      </c>
      <c r="T1554" s="120" t="s">
        <v>6072</v>
      </c>
      <c r="U1554" s="120" t="s">
        <v>6073</v>
      </c>
      <c r="V1554" s="120" t="s">
        <v>6074</v>
      </c>
      <c r="W1554" s="120" t="s">
        <v>6075</v>
      </c>
      <c r="X1554" s="120" t="s">
        <v>6076</v>
      </c>
      <c r="Y1554" s="120" t="s">
        <v>6077</v>
      </c>
      <c r="Z1554" s="120" t="s">
        <v>6078</v>
      </c>
      <c r="AA1554" s="120" t="s">
        <v>6079</v>
      </c>
      <c r="AB1554" s="120" t="s">
        <v>6080</v>
      </c>
      <c r="AC1554" s="120" t="s">
        <v>6081</v>
      </c>
      <c r="AD1554" s="120" t="s">
        <v>6082</v>
      </c>
    </row>
    <row r="1555" spans="1:34" x14ac:dyDescent="0.4">
      <c r="A1555" s="120" t="s">
        <v>6083</v>
      </c>
      <c r="B1555" s="120" t="s">
        <v>928</v>
      </c>
      <c r="C1555" s="120">
        <v>24591</v>
      </c>
      <c r="D1555" s="120" t="b">
        <v>1</v>
      </c>
      <c r="E1555" s="120" t="b">
        <v>1</v>
      </c>
      <c r="F1555" s="120" t="b">
        <v>0</v>
      </c>
      <c r="G1555" s="120" t="b">
        <v>0</v>
      </c>
      <c r="H1555" s="120" t="b">
        <v>0</v>
      </c>
      <c r="I1555" s="120" t="b">
        <v>0</v>
      </c>
      <c r="J1555" s="120" t="b">
        <v>0</v>
      </c>
      <c r="K1555" s="120" t="b">
        <v>0</v>
      </c>
      <c r="L1555" s="120" t="b">
        <v>0</v>
      </c>
      <c r="M1555" s="120" t="b">
        <v>1</v>
      </c>
    </row>
    <row r="1556" spans="1:34" x14ac:dyDescent="0.4">
      <c r="A1556" s="120" t="s">
        <v>6084</v>
      </c>
      <c r="B1556" s="120" t="s">
        <v>900</v>
      </c>
      <c r="C1556" s="120">
        <v>24549</v>
      </c>
      <c r="D1556" s="120" t="b">
        <v>1</v>
      </c>
      <c r="E1556" s="120" t="b">
        <v>1</v>
      </c>
      <c r="F1556" s="120" t="b">
        <v>0</v>
      </c>
      <c r="G1556" s="120" t="b">
        <v>0</v>
      </c>
      <c r="H1556" s="120" t="b">
        <v>1</v>
      </c>
      <c r="I1556" s="120" t="b">
        <v>0</v>
      </c>
      <c r="J1556" s="120" t="b">
        <v>0</v>
      </c>
      <c r="K1556" s="120" t="b">
        <v>0</v>
      </c>
      <c r="L1556" s="120" t="b">
        <v>0</v>
      </c>
      <c r="M1556" s="120" t="b">
        <v>0</v>
      </c>
    </row>
    <row r="1557" spans="1:34" x14ac:dyDescent="0.4">
      <c r="A1557" s="120" t="s">
        <v>2220</v>
      </c>
      <c r="B1557" s="120" t="s">
        <v>935</v>
      </c>
      <c r="C1557" s="120">
        <v>24507</v>
      </c>
      <c r="D1557" s="120" t="b">
        <v>0</v>
      </c>
      <c r="E1557" s="120" t="b">
        <v>0</v>
      </c>
      <c r="F1557" s="120" t="b">
        <v>1</v>
      </c>
      <c r="G1557" s="120" t="b">
        <v>0</v>
      </c>
      <c r="H1557" s="120" t="b">
        <v>0</v>
      </c>
      <c r="I1557" s="120" t="b">
        <v>0</v>
      </c>
      <c r="J1557" s="120" t="b">
        <v>0</v>
      </c>
      <c r="K1557" s="120" t="b">
        <v>0</v>
      </c>
      <c r="L1557" s="120" t="b">
        <v>0</v>
      </c>
      <c r="M1557" s="120" t="b">
        <v>0</v>
      </c>
    </row>
    <row r="1558" spans="1:34" x14ac:dyDescent="0.4">
      <c r="A1558" s="120" t="s">
        <v>6085</v>
      </c>
      <c r="B1558" s="120" t="s">
        <v>928</v>
      </c>
      <c r="C1558" s="120">
        <v>24489</v>
      </c>
      <c r="D1558" s="120" t="b">
        <v>1</v>
      </c>
      <c r="E1558" s="120" t="b">
        <v>1</v>
      </c>
      <c r="F1558" s="120" t="b">
        <v>0</v>
      </c>
      <c r="G1558" s="120" t="b">
        <v>0</v>
      </c>
      <c r="H1558" s="120" t="b">
        <v>0</v>
      </c>
      <c r="I1558" s="120" t="b">
        <v>0</v>
      </c>
      <c r="J1558" s="120" t="b">
        <v>0</v>
      </c>
      <c r="K1558" s="120" t="b">
        <v>0</v>
      </c>
      <c r="L1558" s="120" t="b">
        <v>0</v>
      </c>
      <c r="M1558" s="120" t="b">
        <v>0</v>
      </c>
      <c r="N1558" s="120" t="s">
        <v>842</v>
      </c>
      <c r="O1558" s="120" t="s">
        <v>1659</v>
      </c>
      <c r="P1558" s="120" t="s">
        <v>3124</v>
      </c>
    </row>
    <row r="1559" spans="1:34" x14ac:dyDescent="0.4">
      <c r="A1559" s="120" t="s">
        <v>669</v>
      </c>
      <c r="B1559" s="120" t="s">
        <v>1278</v>
      </c>
      <c r="C1559" s="120">
        <v>24362</v>
      </c>
      <c r="D1559" s="120" t="b">
        <v>0</v>
      </c>
      <c r="E1559" s="120" t="b">
        <v>0</v>
      </c>
      <c r="F1559" s="120" t="b">
        <v>0</v>
      </c>
      <c r="G1559" s="120" t="b">
        <v>0</v>
      </c>
      <c r="H1559" s="120" t="b">
        <v>0</v>
      </c>
      <c r="I1559" s="120" t="b">
        <v>0</v>
      </c>
      <c r="J1559" s="120" t="b">
        <v>0</v>
      </c>
      <c r="K1559" s="120" t="b">
        <v>0</v>
      </c>
      <c r="L1559" s="120" t="b">
        <v>0</v>
      </c>
      <c r="M1559" s="120" t="b">
        <v>1</v>
      </c>
      <c r="N1559" s="120" t="s">
        <v>842</v>
      </c>
      <c r="O1559" s="120" t="s">
        <v>303</v>
      </c>
      <c r="P1559" s="120" t="s">
        <v>2752</v>
      </c>
      <c r="Q1559" s="120" t="s">
        <v>6086</v>
      </c>
      <c r="R1559" s="120" t="s">
        <v>6087</v>
      </c>
      <c r="S1559" s="120" t="s">
        <v>5063</v>
      </c>
      <c r="T1559" s="120" t="s">
        <v>5064</v>
      </c>
    </row>
    <row r="1560" spans="1:34" x14ac:dyDescent="0.4">
      <c r="A1560" s="120" t="s">
        <v>6088</v>
      </c>
      <c r="B1560" s="120" t="s">
        <v>935</v>
      </c>
      <c r="C1560" s="120">
        <v>24351</v>
      </c>
      <c r="D1560" s="120" t="b">
        <v>1</v>
      </c>
      <c r="E1560" s="120" t="b">
        <v>1</v>
      </c>
      <c r="F1560" s="120" t="b">
        <v>0</v>
      </c>
      <c r="G1560" s="120" t="b">
        <v>0</v>
      </c>
      <c r="H1560" s="120" t="b">
        <v>0</v>
      </c>
      <c r="I1560" s="120" t="b">
        <v>0</v>
      </c>
      <c r="J1560" s="120" t="b">
        <v>1</v>
      </c>
      <c r="K1560" s="120" t="b">
        <v>0</v>
      </c>
      <c r="L1560" s="120" t="b">
        <v>0</v>
      </c>
      <c r="M1560" s="120" t="b">
        <v>1</v>
      </c>
    </row>
    <row r="1561" spans="1:34" x14ac:dyDescent="0.4">
      <c r="A1561" s="120" t="s">
        <v>6089</v>
      </c>
      <c r="B1561" s="120" t="s">
        <v>924</v>
      </c>
      <c r="C1561" s="120">
        <v>24300</v>
      </c>
      <c r="D1561" s="120" t="b">
        <v>0</v>
      </c>
      <c r="E1561" s="120" t="b">
        <v>0</v>
      </c>
      <c r="F1561" s="120" t="b">
        <v>0</v>
      </c>
      <c r="G1561" s="120" t="b">
        <v>0</v>
      </c>
      <c r="H1561" s="120" t="b">
        <v>0</v>
      </c>
      <c r="I1561" s="120" t="b">
        <v>0</v>
      </c>
      <c r="J1561" s="120" t="b">
        <v>0</v>
      </c>
      <c r="K1561" s="120" t="b">
        <v>0</v>
      </c>
      <c r="L1561" s="120" t="b">
        <v>0</v>
      </c>
      <c r="M1561" s="120" t="b">
        <v>0</v>
      </c>
    </row>
    <row r="1562" spans="1:34" x14ac:dyDescent="0.4">
      <c r="A1562" s="120" t="s">
        <v>6090</v>
      </c>
      <c r="B1562" s="120" t="s">
        <v>852</v>
      </c>
      <c r="C1562" s="120">
        <v>24279</v>
      </c>
      <c r="D1562" s="120" t="b">
        <v>0</v>
      </c>
      <c r="E1562" s="120" t="b">
        <v>0</v>
      </c>
      <c r="F1562" s="120" t="b">
        <v>0</v>
      </c>
      <c r="G1562" s="120" t="b">
        <v>0</v>
      </c>
      <c r="H1562" s="120" t="b">
        <v>0</v>
      </c>
      <c r="I1562" s="120" t="b">
        <v>0</v>
      </c>
      <c r="J1562" s="120" t="b">
        <v>1</v>
      </c>
      <c r="K1562" s="120" t="b">
        <v>0</v>
      </c>
      <c r="L1562" s="120" t="b">
        <v>0</v>
      </c>
      <c r="M1562" s="120" t="b">
        <v>0</v>
      </c>
      <c r="N1562" s="120" t="s">
        <v>842</v>
      </c>
      <c r="O1562" s="120" t="s">
        <v>6091</v>
      </c>
      <c r="P1562" s="120" t="s">
        <v>6092</v>
      </c>
      <c r="Q1562" s="120" t="s">
        <v>6093</v>
      </c>
      <c r="R1562" s="120" t="s">
        <v>6094</v>
      </c>
      <c r="S1562" s="120" t="s">
        <v>6095</v>
      </c>
      <c r="T1562" s="120" t="s">
        <v>6096</v>
      </c>
    </row>
    <row r="1563" spans="1:34" x14ac:dyDescent="0.4">
      <c r="A1563" s="120" t="s">
        <v>6097</v>
      </c>
      <c r="B1563" s="120" t="s">
        <v>924</v>
      </c>
      <c r="C1563" s="120">
        <v>24254</v>
      </c>
      <c r="D1563" s="120" t="b">
        <v>1</v>
      </c>
      <c r="E1563" s="120" t="b">
        <v>0</v>
      </c>
      <c r="F1563" s="120" t="b">
        <v>0</v>
      </c>
      <c r="G1563" s="120" t="b">
        <v>0</v>
      </c>
      <c r="H1563" s="120" t="b">
        <v>0</v>
      </c>
      <c r="I1563" s="120" t="b">
        <v>0</v>
      </c>
      <c r="J1563" s="120" t="b">
        <v>0</v>
      </c>
      <c r="K1563" s="120" t="b">
        <v>0</v>
      </c>
      <c r="L1563" s="120" t="b">
        <v>0</v>
      </c>
      <c r="M1563" s="120" t="b">
        <v>0</v>
      </c>
    </row>
    <row r="1564" spans="1:34" x14ac:dyDescent="0.4">
      <c r="A1564" s="120" t="s">
        <v>6098</v>
      </c>
      <c r="B1564" s="120" t="s">
        <v>928</v>
      </c>
      <c r="C1564" s="120">
        <v>24130</v>
      </c>
      <c r="D1564" s="120" t="b">
        <v>1</v>
      </c>
      <c r="E1564" s="120" t="b">
        <v>1</v>
      </c>
      <c r="F1564" s="120" t="b">
        <v>1</v>
      </c>
      <c r="G1564" s="120" t="b">
        <v>0</v>
      </c>
      <c r="H1564" s="120" t="b">
        <v>0</v>
      </c>
      <c r="I1564" s="120" t="b">
        <v>0</v>
      </c>
      <c r="J1564" s="120" t="b">
        <v>0</v>
      </c>
      <c r="K1564" s="120" t="b">
        <v>0</v>
      </c>
      <c r="L1564" s="120" t="b">
        <v>0</v>
      </c>
      <c r="M1564" s="120" t="b">
        <v>1</v>
      </c>
    </row>
    <row r="1565" spans="1:34" x14ac:dyDescent="0.4">
      <c r="A1565" s="120" t="s">
        <v>6099</v>
      </c>
      <c r="B1565" s="120" t="s">
        <v>852</v>
      </c>
      <c r="C1565" s="120">
        <v>24032</v>
      </c>
      <c r="D1565" s="120" t="b">
        <v>1</v>
      </c>
      <c r="E1565" s="120" t="b">
        <v>0</v>
      </c>
      <c r="F1565" s="120" t="b">
        <v>0</v>
      </c>
      <c r="G1565" s="120" t="b">
        <v>0</v>
      </c>
      <c r="H1565" s="120" t="b">
        <v>0</v>
      </c>
      <c r="I1565" s="120" t="b">
        <v>0</v>
      </c>
      <c r="J1565" s="120" t="b">
        <v>0</v>
      </c>
      <c r="K1565" s="120" t="b">
        <v>0</v>
      </c>
      <c r="L1565" s="120" t="b">
        <v>0</v>
      </c>
      <c r="M1565" s="120" t="b">
        <v>0</v>
      </c>
    </row>
    <row r="1566" spans="1:34" x14ac:dyDescent="0.4">
      <c r="A1566" s="120" t="s">
        <v>6100</v>
      </c>
      <c r="B1566" s="120" t="s">
        <v>843</v>
      </c>
      <c r="C1566" s="120">
        <v>24014</v>
      </c>
      <c r="D1566" s="120" t="b">
        <v>0</v>
      </c>
      <c r="E1566" s="120" t="b">
        <v>1</v>
      </c>
      <c r="F1566" s="120" t="b">
        <v>0</v>
      </c>
      <c r="G1566" s="120" t="b">
        <v>1</v>
      </c>
      <c r="H1566" s="120" t="b">
        <v>1</v>
      </c>
      <c r="I1566" s="120" t="b">
        <v>0</v>
      </c>
      <c r="J1566" s="120" t="b">
        <v>0</v>
      </c>
      <c r="K1566" s="120" t="b">
        <v>1</v>
      </c>
      <c r="L1566" s="120" t="b">
        <v>0</v>
      </c>
      <c r="M1566" s="120" t="b">
        <v>0</v>
      </c>
      <c r="N1566" s="120" t="s">
        <v>874</v>
      </c>
      <c r="O1566" s="120" t="s">
        <v>6101</v>
      </c>
      <c r="P1566" s="120" t="s">
        <v>6102</v>
      </c>
      <c r="Q1566" s="120" t="s">
        <v>6103</v>
      </c>
      <c r="R1566" s="120" t="s">
        <v>6104</v>
      </c>
      <c r="S1566" s="120" t="s">
        <v>6105</v>
      </c>
      <c r="T1566" s="120" t="s">
        <v>6106</v>
      </c>
    </row>
    <row r="1567" spans="1:34" x14ac:dyDescent="0.4">
      <c r="A1567" s="120" t="s">
        <v>6107</v>
      </c>
      <c r="B1567" s="120" t="s">
        <v>928</v>
      </c>
      <c r="C1567" s="120">
        <v>23937</v>
      </c>
      <c r="D1567" s="120" t="b">
        <v>0</v>
      </c>
      <c r="E1567" s="120" t="b">
        <v>0</v>
      </c>
      <c r="F1567" s="120" t="b">
        <v>0</v>
      </c>
      <c r="G1567" s="120" t="b">
        <v>0</v>
      </c>
      <c r="H1567" s="120" t="b">
        <v>0</v>
      </c>
      <c r="I1567" s="120" t="b">
        <v>0</v>
      </c>
      <c r="J1567" s="120" t="b">
        <v>0</v>
      </c>
      <c r="K1567" s="120" t="b">
        <v>0</v>
      </c>
      <c r="L1567" s="120" t="b">
        <v>0</v>
      </c>
      <c r="M1567" s="120" t="b">
        <v>0</v>
      </c>
      <c r="N1567" s="120" t="s">
        <v>842</v>
      </c>
      <c r="O1567" s="120" t="s">
        <v>6108</v>
      </c>
      <c r="P1567" s="120" t="s">
        <v>6109</v>
      </c>
    </row>
    <row r="1568" spans="1:34" x14ac:dyDescent="0.4">
      <c r="A1568" s="120" t="s">
        <v>812</v>
      </c>
      <c r="B1568" s="120" t="s">
        <v>935</v>
      </c>
      <c r="C1568" s="120">
        <v>23865</v>
      </c>
      <c r="D1568" s="120" t="b">
        <v>0</v>
      </c>
      <c r="E1568" s="120" t="b">
        <v>1</v>
      </c>
      <c r="F1568" s="120" t="b">
        <v>0</v>
      </c>
      <c r="G1568" s="120" t="b">
        <v>0</v>
      </c>
      <c r="H1568" s="120" t="b">
        <v>0</v>
      </c>
      <c r="I1568" s="120" t="b">
        <v>0</v>
      </c>
      <c r="J1568" s="120" t="b">
        <v>0</v>
      </c>
      <c r="K1568" s="120" t="b">
        <v>0</v>
      </c>
      <c r="L1568" s="120" t="b">
        <v>0</v>
      </c>
      <c r="M1568" s="120" t="b">
        <v>1</v>
      </c>
      <c r="N1568" s="120" t="s">
        <v>6110</v>
      </c>
      <c r="O1568" s="120" t="s">
        <v>6111</v>
      </c>
      <c r="P1568" s="120" t="s">
        <v>6112</v>
      </c>
      <c r="Q1568" s="120" t="s">
        <v>6113</v>
      </c>
      <c r="R1568" s="120" t="s">
        <v>6114</v>
      </c>
      <c r="S1568" s="120" t="s">
        <v>5683</v>
      </c>
      <c r="T1568" s="120" t="s">
        <v>5684</v>
      </c>
      <c r="U1568" s="120" t="s">
        <v>778</v>
      </c>
      <c r="V1568" s="120" t="s">
        <v>6115</v>
      </c>
      <c r="W1568" s="120" t="s">
        <v>6116</v>
      </c>
      <c r="X1568" s="120" t="s">
        <v>6117</v>
      </c>
      <c r="Y1568" s="120" t="s">
        <v>6118</v>
      </c>
      <c r="Z1568" s="120" t="s">
        <v>6119</v>
      </c>
      <c r="AA1568" s="120" t="s">
        <v>6120</v>
      </c>
      <c r="AB1568" s="120" t="s">
        <v>6121</v>
      </c>
      <c r="AC1568" s="120" t="s">
        <v>6122</v>
      </c>
      <c r="AD1568" s="120" t="s">
        <v>6123</v>
      </c>
      <c r="AE1568" s="120" t="s">
        <v>2735</v>
      </c>
      <c r="AF1568" s="120" t="s">
        <v>2736</v>
      </c>
      <c r="AG1568" s="120" t="s">
        <v>2731</v>
      </c>
      <c r="AH1568" s="120" t="s">
        <v>2732</v>
      </c>
    </row>
    <row r="1569" spans="1:32" x14ac:dyDescent="0.4">
      <c r="A1569" s="120" t="s">
        <v>6124</v>
      </c>
      <c r="B1569" s="120" t="s">
        <v>963</v>
      </c>
      <c r="C1569" s="120">
        <v>23845</v>
      </c>
      <c r="D1569" s="120" t="b">
        <v>0</v>
      </c>
      <c r="E1569" s="120" t="b">
        <v>0</v>
      </c>
      <c r="F1569" s="120" t="b">
        <v>1</v>
      </c>
      <c r="G1569" s="120" t="b">
        <v>0</v>
      </c>
      <c r="H1569" s="120" t="b">
        <v>0</v>
      </c>
      <c r="I1569" s="120" t="b">
        <v>0</v>
      </c>
      <c r="J1569" s="120" t="b">
        <v>0</v>
      </c>
      <c r="K1569" s="120" t="b">
        <v>0</v>
      </c>
      <c r="L1569" s="120" t="b">
        <v>0</v>
      </c>
      <c r="M1569" s="120" t="b">
        <v>0</v>
      </c>
    </row>
    <row r="1570" spans="1:32" x14ac:dyDescent="0.4">
      <c r="A1570" s="120" t="s">
        <v>6125</v>
      </c>
      <c r="B1570" s="120" t="s">
        <v>900</v>
      </c>
      <c r="C1570" s="120">
        <v>23870</v>
      </c>
      <c r="D1570" s="120" t="b">
        <v>1</v>
      </c>
      <c r="E1570" s="120" t="b">
        <v>0</v>
      </c>
      <c r="F1570" s="120" t="b">
        <v>0</v>
      </c>
      <c r="G1570" s="120" t="b">
        <v>0</v>
      </c>
      <c r="H1570" s="120" t="b">
        <v>1</v>
      </c>
      <c r="I1570" s="120" t="b">
        <v>0</v>
      </c>
      <c r="J1570" s="120" t="b">
        <v>0</v>
      </c>
      <c r="K1570" s="120" t="b">
        <v>0</v>
      </c>
      <c r="L1570" s="120" t="b">
        <v>0</v>
      </c>
      <c r="M1570" s="120" t="b">
        <v>1</v>
      </c>
    </row>
    <row r="1571" spans="1:32" x14ac:dyDescent="0.4">
      <c r="A1571" s="120" t="s">
        <v>6126</v>
      </c>
      <c r="B1571" s="120" t="s">
        <v>924</v>
      </c>
      <c r="C1571" s="120">
        <v>23738</v>
      </c>
      <c r="D1571" s="120" t="b">
        <v>1</v>
      </c>
      <c r="E1571" s="120" t="b">
        <v>0</v>
      </c>
      <c r="F1571" s="120" t="b">
        <v>0</v>
      </c>
      <c r="G1571" s="120" t="b">
        <v>0</v>
      </c>
      <c r="H1571" s="120" t="b">
        <v>0</v>
      </c>
      <c r="I1571" s="120" t="b">
        <v>0</v>
      </c>
      <c r="J1571" s="120" t="b">
        <v>0</v>
      </c>
      <c r="K1571" s="120" t="b">
        <v>0</v>
      </c>
      <c r="L1571" s="120" t="b">
        <v>0</v>
      </c>
      <c r="M1571" s="120" t="b">
        <v>0</v>
      </c>
      <c r="N1571" s="120" t="s">
        <v>842</v>
      </c>
      <c r="O1571" s="120" t="s">
        <v>5991</v>
      </c>
      <c r="P1571" s="120" t="s">
        <v>5992</v>
      </c>
      <c r="Q1571" s="120" t="s">
        <v>5990</v>
      </c>
      <c r="R1571" s="120" t="s">
        <v>6127</v>
      </c>
    </row>
    <row r="1572" spans="1:32" x14ac:dyDescent="0.4">
      <c r="A1572" s="120" t="s">
        <v>6128</v>
      </c>
      <c r="B1572" s="120" t="s">
        <v>963</v>
      </c>
      <c r="C1572" s="120">
        <v>23708</v>
      </c>
      <c r="D1572" s="120" t="b">
        <v>0</v>
      </c>
      <c r="E1572" s="120" t="b">
        <v>1</v>
      </c>
      <c r="F1572" s="120" t="b">
        <v>0</v>
      </c>
      <c r="G1572" s="120" t="b">
        <v>0</v>
      </c>
      <c r="H1572" s="120" t="b">
        <v>0</v>
      </c>
      <c r="I1572" s="120" t="b">
        <v>0</v>
      </c>
      <c r="J1572" s="120" t="b">
        <v>0</v>
      </c>
      <c r="K1572" s="120" t="b">
        <v>0</v>
      </c>
      <c r="L1572" s="120" t="b">
        <v>0</v>
      </c>
      <c r="M1572" s="120" t="b">
        <v>0</v>
      </c>
    </row>
    <row r="1573" spans="1:32" x14ac:dyDescent="0.4">
      <c r="A1573" s="120" t="s">
        <v>825</v>
      </c>
      <c r="B1573" s="120" t="s">
        <v>1446</v>
      </c>
      <c r="C1573" s="120">
        <v>23638</v>
      </c>
      <c r="D1573" s="120" t="b">
        <v>1</v>
      </c>
      <c r="E1573" s="120" t="b">
        <v>1</v>
      </c>
      <c r="F1573" s="120" t="b">
        <v>1</v>
      </c>
      <c r="G1573" s="120" t="b">
        <v>0</v>
      </c>
      <c r="H1573" s="120" t="b">
        <v>1</v>
      </c>
      <c r="I1573" s="120" t="b">
        <v>0</v>
      </c>
      <c r="J1573" s="120" t="b">
        <v>0</v>
      </c>
      <c r="K1573" s="120" t="b">
        <v>1</v>
      </c>
      <c r="L1573" s="120" t="b">
        <v>0</v>
      </c>
      <c r="M1573" s="120" t="b">
        <v>0</v>
      </c>
      <c r="N1573" s="120" t="s">
        <v>842</v>
      </c>
      <c r="O1573" s="120" t="s">
        <v>6129</v>
      </c>
      <c r="P1573" s="120" t="s">
        <v>6130</v>
      </c>
      <c r="Q1573" s="120" t="s">
        <v>4340</v>
      </c>
      <c r="R1573" s="120" t="s">
        <v>4341</v>
      </c>
      <c r="S1573" s="120" t="s">
        <v>4338</v>
      </c>
      <c r="T1573" s="120" t="s">
        <v>6131</v>
      </c>
      <c r="U1573" s="120" t="s">
        <v>1837</v>
      </c>
      <c r="V1573" s="120" t="s">
        <v>1838</v>
      </c>
      <c r="W1573" s="120" t="s">
        <v>3078</v>
      </c>
      <c r="X1573" s="120" t="s">
        <v>4179</v>
      </c>
      <c r="Y1573" s="120" t="s">
        <v>6132</v>
      </c>
      <c r="Z1573" s="120" t="s">
        <v>6133</v>
      </c>
      <c r="AA1573" s="120" t="s">
        <v>690</v>
      </c>
      <c r="AB1573" s="120" t="s">
        <v>4013</v>
      </c>
      <c r="AC1573" s="120" t="s">
        <v>636</v>
      </c>
      <c r="AD1573" s="120" t="s">
        <v>5446</v>
      </c>
      <c r="AE1573" s="120" t="s">
        <v>6134</v>
      </c>
      <c r="AF1573" s="120" t="s">
        <v>6135</v>
      </c>
    </row>
    <row r="1574" spans="1:32" x14ac:dyDescent="0.4">
      <c r="A1574" s="120" t="s">
        <v>6136</v>
      </c>
      <c r="B1574" s="120" t="s">
        <v>900</v>
      </c>
      <c r="C1574" s="120">
        <v>23631</v>
      </c>
      <c r="D1574" s="120" t="b">
        <v>1</v>
      </c>
      <c r="E1574" s="120" t="b">
        <v>0</v>
      </c>
      <c r="F1574" s="120" t="b">
        <v>0</v>
      </c>
      <c r="G1574" s="120" t="b">
        <v>0</v>
      </c>
      <c r="H1574" s="120" t="b">
        <v>0</v>
      </c>
      <c r="I1574" s="120" t="b">
        <v>0</v>
      </c>
      <c r="J1574" s="120" t="b">
        <v>0</v>
      </c>
      <c r="K1574" s="120" t="b">
        <v>0</v>
      </c>
      <c r="L1574" s="120" t="b">
        <v>0</v>
      </c>
      <c r="M1574" s="120" t="b">
        <v>1</v>
      </c>
      <c r="N1574" s="120" t="s">
        <v>842</v>
      </c>
      <c r="O1574" s="120" t="s">
        <v>6137</v>
      </c>
      <c r="P1574" s="120" t="s">
        <v>6138</v>
      </c>
      <c r="Q1574" s="120" t="s">
        <v>4114</v>
      </c>
      <c r="R1574" s="120" t="s">
        <v>6139</v>
      </c>
      <c r="S1574" s="120" t="s">
        <v>6140</v>
      </c>
      <c r="T1574" s="120" t="s">
        <v>6141</v>
      </c>
    </row>
    <row r="1575" spans="1:32" x14ac:dyDescent="0.4">
      <c r="A1575" s="120" t="s">
        <v>6142</v>
      </c>
      <c r="B1575" s="120" t="s">
        <v>852</v>
      </c>
      <c r="C1575" s="120">
        <v>23627</v>
      </c>
      <c r="D1575" s="120" t="b">
        <v>0</v>
      </c>
      <c r="E1575" s="120" t="b">
        <v>0</v>
      </c>
      <c r="F1575" s="120" t="b">
        <v>0</v>
      </c>
      <c r="G1575" s="120" t="b">
        <v>0</v>
      </c>
      <c r="H1575" s="120" t="b">
        <v>0</v>
      </c>
      <c r="I1575" s="120" t="b">
        <v>0</v>
      </c>
      <c r="J1575" s="120" t="b">
        <v>0</v>
      </c>
      <c r="K1575" s="120" t="b">
        <v>0</v>
      </c>
      <c r="L1575" s="120" t="b">
        <v>0</v>
      </c>
      <c r="M1575" s="120" t="b">
        <v>0</v>
      </c>
    </row>
    <row r="1576" spans="1:32" x14ac:dyDescent="0.4">
      <c r="A1576" s="120" t="s">
        <v>6143</v>
      </c>
      <c r="B1576" s="120" t="s">
        <v>1278</v>
      </c>
      <c r="C1576" s="120">
        <v>23487</v>
      </c>
      <c r="D1576" s="120" t="b">
        <v>0</v>
      </c>
      <c r="E1576" s="120" t="b">
        <v>0</v>
      </c>
      <c r="F1576" s="120" t="b">
        <v>1</v>
      </c>
      <c r="G1576" s="120" t="b">
        <v>0</v>
      </c>
      <c r="H1576" s="120" t="b">
        <v>0</v>
      </c>
      <c r="I1576" s="120" t="b">
        <v>0</v>
      </c>
      <c r="J1576" s="120" t="b">
        <v>0</v>
      </c>
      <c r="K1576" s="120" t="b">
        <v>0</v>
      </c>
      <c r="L1576" s="120" t="b">
        <v>0</v>
      </c>
      <c r="M1576" s="120" t="b">
        <v>1</v>
      </c>
    </row>
    <row r="1577" spans="1:32" x14ac:dyDescent="0.4">
      <c r="A1577" s="120" t="s">
        <v>6144</v>
      </c>
      <c r="B1577" s="120" t="s">
        <v>900</v>
      </c>
      <c r="C1577" s="120">
        <v>23642</v>
      </c>
      <c r="D1577" s="120" t="b">
        <v>1</v>
      </c>
      <c r="E1577" s="120" t="b">
        <v>1</v>
      </c>
      <c r="F1577" s="120" t="b">
        <v>0</v>
      </c>
      <c r="G1577" s="120" t="b">
        <v>0</v>
      </c>
      <c r="H1577" s="120" t="b">
        <v>1</v>
      </c>
      <c r="I1577" s="120" t="b">
        <v>0</v>
      </c>
      <c r="J1577" s="120" t="b">
        <v>0</v>
      </c>
      <c r="K1577" s="120" t="b">
        <v>0</v>
      </c>
      <c r="L1577" s="120" t="b">
        <v>0</v>
      </c>
      <c r="M1577" s="120" t="b">
        <v>1</v>
      </c>
    </row>
    <row r="1578" spans="1:32" x14ac:dyDescent="0.4">
      <c r="A1578" s="120" t="s">
        <v>6145</v>
      </c>
      <c r="B1578" s="120" t="s">
        <v>1334</v>
      </c>
      <c r="C1578" s="120">
        <v>23321</v>
      </c>
      <c r="D1578" s="120" t="b">
        <v>0</v>
      </c>
      <c r="E1578" s="120" t="b">
        <v>0</v>
      </c>
      <c r="F1578" s="120" t="b">
        <v>0</v>
      </c>
      <c r="G1578" s="120" t="b">
        <v>1</v>
      </c>
      <c r="H1578" s="120" t="b">
        <v>0</v>
      </c>
      <c r="I1578" s="120" t="b">
        <v>0</v>
      </c>
      <c r="J1578" s="120" t="b">
        <v>0</v>
      </c>
      <c r="K1578" s="120" t="b">
        <v>0</v>
      </c>
      <c r="L1578" s="120" t="b">
        <v>0</v>
      </c>
      <c r="M1578" s="120" t="b">
        <v>1</v>
      </c>
    </row>
    <row r="1579" spans="1:32" x14ac:dyDescent="0.4">
      <c r="A1579" s="120" t="s">
        <v>670</v>
      </c>
      <c r="B1579" s="120" t="s">
        <v>935</v>
      </c>
      <c r="C1579" s="120">
        <v>23317</v>
      </c>
      <c r="D1579" s="120" t="b">
        <v>0</v>
      </c>
      <c r="E1579" s="120" t="b">
        <v>1</v>
      </c>
      <c r="F1579" s="120" t="b">
        <v>0</v>
      </c>
      <c r="G1579" s="120" t="b">
        <v>0</v>
      </c>
      <c r="H1579" s="120" t="b">
        <v>0</v>
      </c>
      <c r="I1579" s="120" t="b">
        <v>0</v>
      </c>
      <c r="J1579" s="120" t="b">
        <v>0</v>
      </c>
      <c r="K1579" s="120" t="b">
        <v>0</v>
      </c>
      <c r="L1579" s="120" t="b">
        <v>0</v>
      </c>
      <c r="M1579" s="120" t="b">
        <v>1</v>
      </c>
      <c r="N1579" s="120" t="s">
        <v>842</v>
      </c>
      <c r="O1579" s="120" t="s">
        <v>671</v>
      </c>
      <c r="P1579" s="120" t="s">
        <v>6146</v>
      </c>
      <c r="Q1579" s="120" t="s">
        <v>763</v>
      </c>
      <c r="R1579" s="120" t="s">
        <v>6147</v>
      </c>
      <c r="S1579" s="120" t="s">
        <v>1354</v>
      </c>
      <c r="T1579" s="120" t="s">
        <v>3252</v>
      </c>
      <c r="U1579" s="120" t="s">
        <v>6148</v>
      </c>
      <c r="V1579" s="120" t="s">
        <v>6149</v>
      </c>
      <c r="W1579" s="120" t="s">
        <v>440</v>
      </c>
      <c r="X1579" s="120" t="s">
        <v>2009</v>
      </c>
      <c r="Y1579" s="120" t="s">
        <v>6150</v>
      </c>
      <c r="Z1579" s="120" t="s">
        <v>6151</v>
      </c>
    </row>
    <row r="1580" spans="1:32" x14ac:dyDescent="0.4">
      <c r="A1580" s="120" t="s">
        <v>6152</v>
      </c>
      <c r="B1580" s="120" t="s">
        <v>1446</v>
      </c>
      <c r="C1580" s="120">
        <v>23230</v>
      </c>
      <c r="D1580" s="120" t="b">
        <v>0</v>
      </c>
      <c r="E1580" s="120" t="b">
        <v>0</v>
      </c>
      <c r="F1580" s="120" t="b">
        <v>1</v>
      </c>
      <c r="G1580" s="120" t="b">
        <v>0</v>
      </c>
      <c r="H1580" s="120" t="b">
        <v>0</v>
      </c>
      <c r="I1580" s="120" t="b">
        <v>0</v>
      </c>
      <c r="J1580" s="120" t="b">
        <v>0</v>
      </c>
      <c r="K1580" s="120" t="b">
        <v>0</v>
      </c>
      <c r="L1580" s="120" t="b">
        <v>0</v>
      </c>
      <c r="M1580" s="120" t="b">
        <v>0</v>
      </c>
    </row>
    <row r="1581" spans="1:32" x14ac:dyDescent="0.4">
      <c r="A1581" s="120" t="s">
        <v>6153</v>
      </c>
      <c r="B1581" s="120" t="s">
        <v>900</v>
      </c>
      <c r="C1581" s="120">
        <v>23161</v>
      </c>
      <c r="D1581" s="120" t="b">
        <v>1</v>
      </c>
      <c r="E1581" s="120" t="b">
        <v>1</v>
      </c>
      <c r="F1581" s="120" t="b">
        <v>0</v>
      </c>
      <c r="G1581" s="120" t="b">
        <v>0</v>
      </c>
      <c r="H1581" s="120" t="b">
        <v>1</v>
      </c>
      <c r="I1581" s="120" t="b">
        <v>0</v>
      </c>
      <c r="J1581" s="120" t="b">
        <v>0</v>
      </c>
      <c r="K1581" s="120" t="b">
        <v>0</v>
      </c>
      <c r="L1581" s="120" t="b">
        <v>0</v>
      </c>
      <c r="M1581" s="120" t="b">
        <v>1</v>
      </c>
    </row>
    <row r="1582" spans="1:32" x14ac:dyDescent="0.4">
      <c r="A1582" s="120" t="s">
        <v>672</v>
      </c>
      <c r="B1582" s="120" t="s">
        <v>935</v>
      </c>
      <c r="C1582" s="120">
        <v>23050</v>
      </c>
      <c r="D1582" s="120" t="b">
        <v>0</v>
      </c>
      <c r="E1582" s="120" t="b">
        <v>0</v>
      </c>
      <c r="F1582" s="120" t="b">
        <v>1</v>
      </c>
      <c r="G1582" s="120" t="b">
        <v>0</v>
      </c>
      <c r="H1582" s="120" t="b">
        <v>0</v>
      </c>
      <c r="I1582" s="120" t="b">
        <v>0</v>
      </c>
      <c r="J1582" s="120" t="b">
        <v>0</v>
      </c>
      <c r="K1582" s="120" t="b">
        <v>0</v>
      </c>
      <c r="L1582" s="120" t="b">
        <v>0</v>
      </c>
      <c r="M1582" s="120" t="b">
        <v>1</v>
      </c>
      <c r="N1582" s="120" t="s">
        <v>6154</v>
      </c>
      <c r="O1582" s="120" t="s">
        <v>650</v>
      </c>
      <c r="P1582" s="120" t="s">
        <v>3687</v>
      </c>
    </row>
    <row r="1583" spans="1:32" x14ac:dyDescent="0.4">
      <c r="A1583" s="120" t="s">
        <v>6155</v>
      </c>
      <c r="B1583" s="120" t="s">
        <v>924</v>
      </c>
      <c r="C1583" s="120">
        <v>23019</v>
      </c>
      <c r="D1583" s="120" t="b">
        <v>0</v>
      </c>
      <c r="E1583" s="120" t="b">
        <v>0</v>
      </c>
      <c r="F1583" s="120" t="b">
        <v>1</v>
      </c>
      <c r="G1583" s="120" t="b">
        <v>0</v>
      </c>
      <c r="H1583" s="120" t="b">
        <v>0</v>
      </c>
      <c r="I1583" s="120" t="b">
        <v>0</v>
      </c>
      <c r="J1583" s="120" t="b">
        <v>0</v>
      </c>
      <c r="K1583" s="120" t="b">
        <v>0</v>
      </c>
      <c r="L1583" s="120" t="b">
        <v>0</v>
      </c>
      <c r="M1583" s="120" t="b">
        <v>0</v>
      </c>
    </row>
    <row r="1584" spans="1:32" x14ac:dyDescent="0.4">
      <c r="A1584" s="120" t="s">
        <v>6156</v>
      </c>
      <c r="B1584" s="120" t="s">
        <v>928</v>
      </c>
      <c r="C1584" s="120">
        <v>23083</v>
      </c>
      <c r="D1584" s="120" t="b">
        <v>1</v>
      </c>
      <c r="E1584" s="120" t="b">
        <v>1</v>
      </c>
      <c r="F1584" s="120" t="b">
        <v>0</v>
      </c>
      <c r="G1584" s="120" t="b">
        <v>0</v>
      </c>
      <c r="H1584" s="120" t="b">
        <v>0</v>
      </c>
      <c r="I1584" s="120" t="b">
        <v>0</v>
      </c>
      <c r="J1584" s="120" t="b">
        <v>0</v>
      </c>
      <c r="K1584" s="120" t="b">
        <v>0</v>
      </c>
      <c r="L1584" s="120" t="b">
        <v>0</v>
      </c>
      <c r="M1584" s="120" t="b">
        <v>1</v>
      </c>
      <c r="N1584" s="120" t="s">
        <v>874</v>
      </c>
      <c r="O1584" s="120" t="s">
        <v>6157</v>
      </c>
      <c r="P1584" s="120" t="s">
        <v>6158</v>
      </c>
    </row>
    <row r="1585" spans="1:30" x14ac:dyDescent="0.4">
      <c r="A1585" s="120" t="s">
        <v>442</v>
      </c>
      <c r="B1585" s="120" t="s">
        <v>963</v>
      </c>
      <c r="C1585" s="120">
        <v>22967</v>
      </c>
      <c r="D1585" s="120" t="b">
        <v>1</v>
      </c>
      <c r="E1585" s="120" t="b">
        <v>1</v>
      </c>
      <c r="F1585" s="120" t="b">
        <v>1</v>
      </c>
      <c r="G1585" s="120" t="b">
        <v>0</v>
      </c>
      <c r="H1585" s="120" t="b">
        <v>0</v>
      </c>
      <c r="I1585" s="120" t="b">
        <v>0</v>
      </c>
      <c r="J1585" s="120" t="b">
        <v>0</v>
      </c>
      <c r="K1585" s="120" t="b">
        <v>0</v>
      </c>
      <c r="L1585" s="120" t="b">
        <v>0</v>
      </c>
      <c r="M1585" s="120" t="b">
        <v>1</v>
      </c>
      <c r="N1585" s="120" t="s">
        <v>842</v>
      </c>
      <c r="O1585" s="120" t="s">
        <v>323</v>
      </c>
      <c r="P1585" s="120" t="s">
        <v>1287</v>
      </c>
      <c r="Q1585" s="120" t="s">
        <v>325</v>
      </c>
      <c r="R1585" s="120" t="s">
        <v>1267</v>
      </c>
      <c r="S1585" s="120" t="s">
        <v>324</v>
      </c>
      <c r="T1585" s="120" t="s">
        <v>1266</v>
      </c>
    </row>
    <row r="1586" spans="1:30" x14ac:dyDescent="0.4">
      <c r="A1586" s="120" t="s">
        <v>6159</v>
      </c>
      <c r="B1586" s="120" t="s">
        <v>935</v>
      </c>
      <c r="C1586" s="120">
        <v>22857</v>
      </c>
      <c r="D1586" s="120" t="b">
        <v>0</v>
      </c>
      <c r="E1586" s="120" t="b">
        <v>0</v>
      </c>
      <c r="F1586" s="120" t="b">
        <v>0</v>
      </c>
      <c r="G1586" s="120" t="b">
        <v>0</v>
      </c>
      <c r="H1586" s="120" t="b">
        <v>0</v>
      </c>
      <c r="I1586" s="120" t="b">
        <v>0</v>
      </c>
      <c r="J1586" s="120" t="b">
        <v>0</v>
      </c>
      <c r="K1586" s="120" t="b">
        <v>0</v>
      </c>
      <c r="L1586" s="120" t="b">
        <v>0</v>
      </c>
      <c r="M1586" s="120" t="b">
        <v>1</v>
      </c>
      <c r="N1586" s="120" t="s">
        <v>6160</v>
      </c>
      <c r="O1586" s="120" t="s">
        <v>6161</v>
      </c>
      <c r="P1586" s="120" t="s">
        <v>6162</v>
      </c>
      <c r="Q1586" s="120" t="s">
        <v>6163</v>
      </c>
      <c r="R1586" s="120" t="s">
        <v>6164</v>
      </c>
      <c r="S1586" s="120" t="s">
        <v>6165</v>
      </c>
      <c r="T1586" s="120" t="s">
        <v>6166</v>
      </c>
      <c r="U1586" s="120" t="s">
        <v>6167</v>
      </c>
      <c r="V1586" s="120" t="s">
        <v>6168</v>
      </c>
      <c r="W1586" s="120" t="s">
        <v>6169</v>
      </c>
      <c r="X1586" s="120" t="s">
        <v>6170</v>
      </c>
      <c r="Y1586" s="120" t="s">
        <v>6171</v>
      </c>
      <c r="Z1586" s="120" t="s">
        <v>6172</v>
      </c>
      <c r="AA1586" s="120" t="s">
        <v>6173</v>
      </c>
      <c r="AB1586" s="120" t="s">
        <v>6174</v>
      </c>
    </row>
    <row r="1587" spans="1:30" x14ac:dyDescent="0.4">
      <c r="A1587" s="120" t="s">
        <v>6175</v>
      </c>
      <c r="B1587" s="120" t="s">
        <v>872</v>
      </c>
      <c r="C1587" s="120">
        <v>22864</v>
      </c>
      <c r="D1587" s="120" t="b">
        <v>0</v>
      </c>
      <c r="E1587" s="120" t="b">
        <v>0</v>
      </c>
      <c r="F1587" s="120" t="b">
        <v>0</v>
      </c>
      <c r="G1587" s="120" t="b">
        <v>0</v>
      </c>
      <c r="H1587" s="120" t="b">
        <v>0</v>
      </c>
      <c r="I1587" s="120" t="b">
        <v>0</v>
      </c>
      <c r="J1587" s="120" t="b">
        <v>0</v>
      </c>
      <c r="K1587" s="120" t="b">
        <v>0</v>
      </c>
      <c r="L1587" s="120" t="b">
        <v>0</v>
      </c>
      <c r="M1587" s="120" t="b">
        <v>0</v>
      </c>
      <c r="N1587" s="120" t="s">
        <v>6176</v>
      </c>
      <c r="O1587" s="120" t="s">
        <v>6177</v>
      </c>
      <c r="P1587" s="120" t="s">
        <v>6178</v>
      </c>
      <c r="Q1587" s="120" t="s">
        <v>6179</v>
      </c>
      <c r="R1587" s="120" t="s">
        <v>6180</v>
      </c>
    </row>
    <row r="1588" spans="1:30" x14ac:dyDescent="0.4">
      <c r="A1588" s="120" t="s">
        <v>6181</v>
      </c>
      <c r="B1588" s="120" t="s">
        <v>872</v>
      </c>
      <c r="C1588" s="120">
        <v>22830</v>
      </c>
      <c r="D1588" s="120" t="b">
        <v>0</v>
      </c>
      <c r="E1588" s="120" t="b">
        <v>0</v>
      </c>
      <c r="F1588" s="120" t="b">
        <v>1</v>
      </c>
      <c r="G1588" s="120" t="b">
        <v>0</v>
      </c>
      <c r="H1588" s="120" t="b">
        <v>0</v>
      </c>
      <c r="I1588" s="120" t="b">
        <v>0</v>
      </c>
      <c r="J1588" s="120" t="b">
        <v>0</v>
      </c>
      <c r="K1588" s="120" t="b">
        <v>0</v>
      </c>
      <c r="L1588" s="120" t="b">
        <v>0</v>
      </c>
      <c r="M1588" s="120" t="b">
        <v>0</v>
      </c>
      <c r="N1588" s="120" t="s">
        <v>5859</v>
      </c>
      <c r="O1588" s="120" t="s">
        <v>6182</v>
      </c>
      <c r="P1588" s="120" t="s">
        <v>6183</v>
      </c>
      <c r="Q1588" s="120" t="s">
        <v>6184</v>
      </c>
      <c r="R1588" s="120" t="s">
        <v>6185</v>
      </c>
      <c r="S1588" s="120" t="s">
        <v>6186</v>
      </c>
      <c r="T1588" s="120" t="s">
        <v>6187</v>
      </c>
    </row>
    <row r="1589" spans="1:30" x14ac:dyDescent="0.4">
      <c r="A1589" s="120" t="s">
        <v>6188</v>
      </c>
      <c r="B1589" s="120" t="s">
        <v>924</v>
      </c>
      <c r="C1589" s="120">
        <v>22890</v>
      </c>
      <c r="D1589" s="120" t="b">
        <v>0</v>
      </c>
      <c r="E1589" s="120" t="b">
        <v>1</v>
      </c>
      <c r="F1589" s="120" t="b">
        <v>1</v>
      </c>
      <c r="G1589" s="120" t="b">
        <v>0</v>
      </c>
      <c r="H1589" s="120" t="b">
        <v>0</v>
      </c>
      <c r="I1589" s="120" t="b">
        <v>0</v>
      </c>
      <c r="J1589" s="120" t="b">
        <v>0</v>
      </c>
      <c r="K1589" s="120" t="b">
        <v>0</v>
      </c>
      <c r="L1589" s="120" t="b">
        <v>0</v>
      </c>
      <c r="M1589" s="120" t="b">
        <v>0</v>
      </c>
    </row>
    <row r="1590" spans="1:30" x14ac:dyDescent="0.4">
      <c r="A1590" s="120" t="s">
        <v>6189</v>
      </c>
      <c r="B1590" s="120" t="s">
        <v>843</v>
      </c>
      <c r="C1590" s="120">
        <v>22772</v>
      </c>
      <c r="D1590" s="120" t="b">
        <v>0</v>
      </c>
      <c r="E1590" s="120" t="b">
        <v>0</v>
      </c>
      <c r="F1590" s="120" t="b">
        <v>1</v>
      </c>
      <c r="G1590" s="120" t="b">
        <v>0</v>
      </c>
      <c r="H1590" s="120" t="b">
        <v>0</v>
      </c>
      <c r="I1590" s="120" t="b">
        <v>0</v>
      </c>
      <c r="J1590" s="120" t="b">
        <v>0</v>
      </c>
      <c r="K1590" s="120" t="b">
        <v>0</v>
      </c>
      <c r="L1590" s="120" t="b">
        <v>0</v>
      </c>
      <c r="M1590" s="120" t="b">
        <v>0</v>
      </c>
    </row>
    <row r="1591" spans="1:30" x14ac:dyDescent="0.4">
      <c r="A1591" s="120" t="s">
        <v>6190</v>
      </c>
      <c r="B1591" s="120" t="s">
        <v>852</v>
      </c>
      <c r="C1591" s="120">
        <v>22697</v>
      </c>
      <c r="D1591" s="120" t="b">
        <v>1</v>
      </c>
      <c r="E1591" s="120" t="b">
        <v>0</v>
      </c>
      <c r="F1591" s="120" t="b">
        <v>0</v>
      </c>
      <c r="G1591" s="120" t="b">
        <v>0</v>
      </c>
      <c r="H1591" s="120" t="b">
        <v>0</v>
      </c>
      <c r="I1591" s="120" t="b">
        <v>0</v>
      </c>
      <c r="J1591" s="120" t="b">
        <v>0</v>
      </c>
      <c r="K1591" s="120" t="b">
        <v>0</v>
      </c>
      <c r="L1591" s="120" t="b">
        <v>0</v>
      </c>
      <c r="M1591" s="120" t="b">
        <v>1</v>
      </c>
    </row>
    <row r="1592" spans="1:30" x14ac:dyDescent="0.4">
      <c r="A1592" s="120" t="s">
        <v>673</v>
      </c>
      <c r="B1592" s="120" t="s">
        <v>924</v>
      </c>
      <c r="C1592" s="120">
        <v>22659</v>
      </c>
      <c r="D1592" s="120" t="b">
        <v>0</v>
      </c>
      <c r="E1592" s="120" t="b">
        <v>0</v>
      </c>
      <c r="F1592" s="120" t="b">
        <v>0</v>
      </c>
      <c r="G1592" s="120" t="b">
        <v>1</v>
      </c>
      <c r="H1592" s="120" t="b">
        <v>0</v>
      </c>
      <c r="I1592" s="120" t="b">
        <v>0</v>
      </c>
      <c r="J1592" s="120" t="b">
        <v>0</v>
      </c>
      <c r="K1592" s="120" t="b">
        <v>0</v>
      </c>
      <c r="L1592" s="120" t="b">
        <v>0</v>
      </c>
      <c r="M1592" s="120" t="b">
        <v>0</v>
      </c>
      <c r="N1592" s="120" t="s">
        <v>3413</v>
      </c>
      <c r="O1592" s="120" t="s">
        <v>561</v>
      </c>
      <c r="P1592" s="120" t="s">
        <v>3577</v>
      </c>
      <c r="Q1592" s="120" t="s">
        <v>289</v>
      </c>
      <c r="R1592" s="120" t="s">
        <v>3071</v>
      </c>
      <c r="S1592" s="120" t="s">
        <v>657</v>
      </c>
      <c r="T1592" s="120" t="s">
        <v>6191</v>
      </c>
      <c r="U1592" s="120" t="s">
        <v>5136</v>
      </c>
      <c r="V1592" s="120" t="s">
        <v>5247</v>
      </c>
      <c r="W1592" s="120" t="s">
        <v>601</v>
      </c>
      <c r="X1592" s="120" t="s">
        <v>4454</v>
      </c>
      <c r="Y1592" s="120" t="s">
        <v>6192</v>
      </c>
      <c r="Z1592" s="120" t="s">
        <v>6193</v>
      </c>
      <c r="AA1592" s="120" t="s">
        <v>290</v>
      </c>
      <c r="AB1592" s="120" t="s">
        <v>1966</v>
      </c>
      <c r="AC1592" s="120" t="s">
        <v>5743</v>
      </c>
      <c r="AD1592" s="120" t="s">
        <v>5744</v>
      </c>
    </row>
    <row r="1593" spans="1:30" x14ac:dyDescent="0.4">
      <c r="A1593" s="120" t="s">
        <v>6194</v>
      </c>
      <c r="B1593" s="120" t="s">
        <v>1278</v>
      </c>
      <c r="C1593" s="120">
        <v>22644</v>
      </c>
      <c r="D1593" s="120" t="b">
        <v>0</v>
      </c>
      <c r="E1593" s="120" t="b">
        <v>0</v>
      </c>
      <c r="F1593" s="120" t="b">
        <v>0</v>
      </c>
      <c r="G1593" s="120" t="b">
        <v>0</v>
      </c>
      <c r="H1593" s="120" t="b">
        <v>1</v>
      </c>
      <c r="I1593" s="120" t="b">
        <v>0</v>
      </c>
      <c r="J1593" s="120" t="b">
        <v>0</v>
      </c>
      <c r="K1593" s="120" t="b">
        <v>0</v>
      </c>
      <c r="L1593" s="120" t="b">
        <v>0</v>
      </c>
      <c r="M1593" s="120" t="b">
        <v>0</v>
      </c>
    </row>
    <row r="1594" spans="1:30" x14ac:dyDescent="0.4">
      <c r="A1594" s="120" t="s">
        <v>6195</v>
      </c>
      <c r="B1594" s="120" t="s">
        <v>872</v>
      </c>
      <c r="C1594" s="120">
        <v>22585</v>
      </c>
      <c r="D1594" s="120" t="b">
        <v>0</v>
      </c>
      <c r="E1594" s="120" t="b">
        <v>0</v>
      </c>
      <c r="F1594" s="120" t="b">
        <v>0</v>
      </c>
      <c r="G1594" s="120" t="b">
        <v>0</v>
      </c>
      <c r="H1594" s="120" t="b">
        <v>0</v>
      </c>
      <c r="I1594" s="120" t="b">
        <v>0</v>
      </c>
      <c r="J1594" s="120" t="b">
        <v>0</v>
      </c>
      <c r="K1594" s="120" t="b">
        <v>0</v>
      </c>
      <c r="L1594" s="120" t="b">
        <v>0</v>
      </c>
      <c r="M1594" s="120" t="b">
        <v>1</v>
      </c>
      <c r="N1594" s="120" t="s">
        <v>842</v>
      </c>
      <c r="O1594" s="120" t="s">
        <v>6196</v>
      </c>
      <c r="P1594" s="120" t="s">
        <v>6197</v>
      </c>
      <c r="Q1594" s="120" t="s">
        <v>4088</v>
      </c>
      <c r="R1594" s="120" t="s">
        <v>6198</v>
      </c>
      <c r="S1594" s="120" t="s">
        <v>2079</v>
      </c>
      <c r="T1594" s="120" t="s">
        <v>6199</v>
      </c>
      <c r="U1594" s="120" t="s">
        <v>6200</v>
      </c>
      <c r="V1594" s="120" t="s">
        <v>6201</v>
      </c>
      <c r="W1594" s="120" t="s">
        <v>6202</v>
      </c>
      <c r="X1594" s="120" t="s">
        <v>6203</v>
      </c>
      <c r="Y1594" s="120" t="s">
        <v>6204</v>
      </c>
      <c r="Z1594" s="120" t="s">
        <v>6205</v>
      </c>
      <c r="AA1594" s="120" t="s">
        <v>6206</v>
      </c>
      <c r="AB1594" s="120" t="s">
        <v>6207</v>
      </c>
      <c r="AC1594" s="120" t="s">
        <v>3052</v>
      </c>
      <c r="AD1594" s="120" t="s">
        <v>3053</v>
      </c>
    </row>
    <row r="1595" spans="1:30" x14ac:dyDescent="0.4">
      <c r="A1595" s="120" t="s">
        <v>6208</v>
      </c>
      <c r="B1595" s="120" t="s">
        <v>872</v>
      </c>
      <c r="C1595" s="120">
        <v>22661</v>
      </c>
      <c r="D1595" s="120" t="b">
        <v>0</v>
      </c>
      <c r="E1595" s="120" t="b">
        <v>1</v>
      </c>
      <c r="F1595" s="120" t="b">
        <v>0</v>
      </c>
      <c r="G1595" s="120" t="b">
        <v>0</v>
      </c>
      <c r="H1595" s="120" t="b">
        <v>0</v>
      </c>
      <c r="I1595" s="120" t="b">
        <v>0</v>
      </c>
      <c r="J1595" s="120" t="b">
        <v>0</v>
      </c>
      <c r="K1595" s="120" t="b">
        <v>0</v>
      </c>
      <c r="L1595" s="120" t="b">
        <v>0</v>
      </c>
      <c r="M1595" s="120" t="b">
        <v>1</v>
      </c>
    </row>
    <row r="1596" spans="1:30" x14ac:dyDescent="0.4">
      <c r="A1596" s="120" t="s">
        <v>6209</v>
      </c>
      <c r="B1596" s="120" t="s">
        <v>843</v>
      </c>
      <c r="C1596" s="120">
        <v>22498</v>
      </c>
      <c r="D1596" s="120" t="b">
        <v>1</v>
      </c>
      <c r="E1596" s="120" t="b">
        <v>0</v>
      </c>
      <c r="F1596" s="120" t="b">
        <v>0</v>
      </c>
      <c r="G1596" s="120" t="b">
        <v>0</v>
      </c>
      <c r="H1596" s="120" t="b">
        <v>0</v>
      </c>
      <c r="I1596" s="120" t="b">
        <v>0</v>
      </c>
      <c r="J1596" s="120" t="b">
        <v>0</v>
      </c>
      <c r="K1596" s="120" t="b">
        <v>1</v>
      </c>
      <c r="L1596" s="120" t="b">
        <v>0</v>
      </c>
      <c r="M1596" s="120" t="b">
        <v>1</v>
      </c>
    </row>
    <row r="1597" spans="1:30" x14ac:dyDescent="0.4">
      <c r="A1597" s="120" t="s">
        <v>6210</v>
      </c>
      <c r="B1597" s="120" t="s">
        <v>872</v>
      </c>
      <c r="C1597" s="120">
        <v>22498</v>
      </c>
      <c r="D1597" s="120" t="b">
        <v>0</v>
      </c>
      <c r="E1597" s="120" t="b">
        <v>0</v>
      </c>
      <c r="F1597" s="120" t="b">
        <v>0</v>
      </c>
      <c r="G1597" s="120" t="b">
        <v>0</v>
      </c>
      <c r="H1597" s="120" t="b">
        <v>0</v>
      </c>
      <c r="I1597" s="120" t="b">
        <v>0</v>
      </c>
      <c r="J1597" s="120" t="b">
        <v>0</v>
      </c>
      <c r="K1597" s="120" t="b">
        <v>1</v>
      </c>
      <c r="L1597" s="120" t="b">
        <v>0</v>
      </c>
      <c r="M1597" s="120" t="b">
        <v>1</v>
      </c>
    </row>
    <row r="1598" spans="1:30" x14ac:dyDescent="0.4">
      <c r="A1598" s="120" t="s">
        <v>481</v>
      </c>
      <c r="B1598" s="120" t="s">
        <v>852</v>
      </c>
      <c r="C1598" s="120">
        <v>22412</v>
      </c>
      <c r="D1598" s="120" t="b">
        <v>1</v>
      </c>
      <c r="E1598" s="120" t="b">
        <v>1</v>
      </c>
      <c r="F1598" s="120" t="b">
        <v>0</v>
      </c>
      <c r="G1598" s="120" t="b">
        <v>1</v>
      </c>
      <c r="H1598" s="120" t="b">
        <v>0</v>
      </c>
      <c r="I1598" s="120" t="b">
        <v>0</v>
      </c>
      <c r="J1598" s="120" t="b">
        <v>1</v>
      </c>
      <c r="K1598" s="120" t="b">
        <v>0</v>
      </c>
      <c r="L1598" s="120" t="b">
        <v>0</v>
      </c>
      <c r="M1598" s="120" t="b">
        <v>0</v>
      </c>
      <c r="N1598" s="120" t="s">
        <v>842</v>
      </c>
      <c r="O1598" s="120" t="s">
        <v>237</v>
      </c>
      <c r="P1598" s="120" t="s">
        <v>2350</v>
      </c>
    </row>
    <row r="1599" spans="1:30" x14ac:dyDescent="0.4">
      <c r="A1599" s="120" t="s">
        <v>793</v>
      </c>
      <c r="B1599" s="120" t="s">
        <v>1334</v>
      </c>
      <c r="C1599" s="120">
        <v>22361</v>
      </c>
      <c r="D1599" s="120" t="b">
        <v>0</v>
      </c>
      <c r="E1599" s="120" t="b">
        <v>0</v>
      </c>
      <c r="F1599" s="120" t="b">
        <v>0</v>
      </c>
      <c r="G1599" s="120" t="b">
        <v>0</v>
      </c>
      <c r="H1599" s="120" t="b">
        <v>0</v>
      </c>
      <c r="I1599" s="120" t="b">
        <v>0</v>
      </c>
      <c r="J1599" s="120" t="b">
        <v>0</v>
      </c>
      <c r="K1599" s="120" t="b">
        <v>0</v>
      </c>
      <c r="L1599" s="120" t="b">
        <v>0</v>
      </c>
      <c r="M1599" s="120" t="b">
        <v>1</v>
      </c>
      <c r="N1599" s="120" t="s">
        <v>6211</v>
      </c>
      <c r="O1599" s="120" t="s">
        <v>1659</v>
      </c>
      <c r="P1599" s="120" t="s">
        <v>3124</v>
      </c>
      <c r="Q1599" s="120" t="s">
        <v>4275</v>
      </c>
      <c r="R1599" s="120" t="s">
        <v>4276</v>
      </c>
      <c r="S1599" s="120" t="s">
        <v>792</v>
      </c>
      <c r="T1599" s="120" t="s">
        <v>6212</v>
      </c>
      <c r="U1599" s="120" t="s">
        <v>6057</v>
      </c>
      <c r="V1599" s="120" t="s">
        <v>6058</v>
      </c>
    </row>
    <row r="1600" spans="1:30" x14ac:dyDescent="0.4">
      <c r="A1600" s="120" t="s">
        <v>6213</v>
      </c>
      <c r="B1600" s="120" t="s">
        <v>928</v>
      </c>
      <c r="C1600" s="120">
        <v>22758</v>
      </c>
      <c r="D1600" s="120" t="b">
        <v>1</v>
      </c>
      <c r="E1600" s="120" t="b">
        <v>1</v>
      </c>
      <c r="F1600" s="120" t="b">
        <v>0</v>
      </c>
      <c r="G1600" s="120" t="b">
        <v>0</v>
      </c>
      <c r="H1600" s="120" t="b">
        <v>0</v>
      </c>
      <c r="I1600" s="120" t="b">
        <v>0</v>
      </c>
      <c r="J1600" s="120" t="b">
        <v>0</v>
      </c>
      <c r="K1600" s="120" t="b">
        <v>0</v>
      </c>
      <c r="L1600" s="120" t="b">
        <v>0</v>
      </c>
      <c r="M1600" s="120" t="b">
        <v>1</v>
      </c>
    </row>
    <row r="1601" spans="1:34" x14ac:dyDescent="0.4">
      <c r="A1601" s="120" t="s">
        <v>6214</v>
      </c>
      <c r="B1601" s="120" t="s">
        <v>872</v>
      </c>
      <c r="C1601" s="120">
        <v>22280</v>
      </c>
      <c r="D1601" s="120" t="b">
        <v>1</v>
      </c>
      <c r="E1601" s="120" t="b">
        <v>1</v>
      </c>
      <c r="F1601" s="120" t="b">
        <v>0</v>
      </c>
      <c r="G1601" s="120" t="b">
        <v>0</v>
      </c>
      <c r="H1601" s="120" t="b">
        <v>0</v>
      </c>
      <c r="I1601" s="120" t="b">
        <v>0</v>
      </c>
      <c r="J1601" s="120" t="b">
        <v>0</v>
      </c>
      <c r="K1601" s="120" t="b">
        <v>0</v>
      </c>
      <c r="L1601" s="120" t="b">
        <v>0</v>
      </c>
      <c r="M1601" s="120" t="b">
        <v>1</v>
      </c>
      <c r="N1601" s="120" t="s">
        <v>6215</v>
      </c>
      <c r="O1601" s="120" t="s">
        <v>6216</v>
      </c>
      <c r="P1601" s="120" t="s">
        <v>6217</v>
      </c>
    </row>
    <row r="1602" spans="1:34" x14ac:dyDescent="0.4">
      <c r="A1602" s="120" t="s">
        <v>6218</v>
      </c>
      <c r="B1602" s="120" t="s">
        <v>928</v>
      </c>
      <c r="C1602" s="120">
        <v>22298</v>
      </c>
      <c r="D1602" s="120" t="b">
        <v>1</v>
      </c>
      <c r="E1602" s="120" t="b">
        <v>0</v>
      </c>
      <c r="F1602" s="120" t="b">
        <v>1</v>
      </c>
      <c r="G1602" s="120" t="b">
        <v>0</v>
      </c>
      <c r="H1602" s="120" t="b">
        <v>0</v>
      </c>
      <c r="I1602" s="120" t="b">
        <v>0</v>
      </c>
      <c r="J1602" s="120" t="b">
        <v>0</v>
      </c>
      <c r="K1602" s="120" t="b">
        <v>0</v>
      </c>
      <c r="L1602" s="120" t="b">
        <v>0</v>
      </c>
      <c r="M1602" s="120" t="b">
        <v>1</v>
      </c>
    </row>
    <row r="1603" spans="1:34" x14ac:dyDescent="0.4">
      <c r="A1603" s="120" t="s">
        <v>6219</v>
      </c>
      <c r="B1603" s="120" t="s">
        <v>963</v>
      </c>
      <c r="C1603" s="120">
        <v>22264</v>
      </c>
      <c r="D1603" s="120" t="b">
        <v>0</v>
      </c>
      <c r="E1603" s="120" t="b">
        <v>0</v>
      </c>
      <c r="F1603" s="120" t="b">
        <v>1</v>
      </c>
      <c r="G1603" s="120" t="b">
        <v>0</v>
      </c>
      <c r="H1603" s="120" t="b">
        <v>0</v>
      </c>
      <c r="I1603" s="120" t="b">
        <v>0</v>
      </c>
      <c r="J1603" s="120" t="b">
        <v>0</v>
      </c>
      <c r="K1603" s="120" t="b">
        <v>0</v>
      </c>
      <c r="L1603" s="120" t="b">
        <v>0</v>
      </c>
      <c r="M1603" s="120" t="b">
        <v>1</v>
      </c>
    </row>
    <row r="1604" spans="1:34" x14ac:dyDescent="0.4">
      <c r="A1604" s="120" t="s">
        <v>6220</v>
      </c>
      <c r="B1604" s="120" t="s">
        <v>852</v>
      </c>
      <c r="C1604" s="120">
        <v>22269</v>
      </c>
      <c r="D1604" s="120" t="b">
        <v>1</v>
      </c>
      <c r="E1604" s="120" t="b">
        <v>1</v>
      </c>
      <c r="F1604" s="120" t="b">
        <v>0</v>
      </c>
      <c r="G1604" s="120" t="b">
        <v>1</v>
      </c>
      <c r="H1604" s="120" t="b">
        <v>1</v>
      </c>
      <c r="I1604" s="120" t="b">
        <v>0</v>
      </c>
      <c r="J1604" s="120" t="b">
        <v>0</v>
      </c>
      <c r="K1604" s="120" t="b">
        <v>0</v>
      </c>
      <c r="L1604" s="120" t="b">
        <v>0</v>
      </c>
      <c r="M1604" s="120" t="b">
        <v>1</v>
      </c>
    </row>
    <row r="1605" spans="1:34" x14ac:dyDescent="0.4">
      <c r="A1605" s="120" t="s">
        <v>6221</v>
      </c>
      <c r="B1605" s="120" t="s">
        <v>1727</v>
      </c>
      <c r="C1605" s="120">
        <v>22270</v>
      </c>
      <c r="D1605" s="120" t="b">
        <v>0</v>
      </c>
      <c r="E1605" s="120" t="b">
        <v>0</v>
      </c>
      <c r="F1605" s="120" t="b">
        <v>0</v>
      </c>
      <c r="G1605" s="120" t="b">
        <v>0</v>
      </c>
      <c r="H1605" s="120" t="b">
        <v>1</v>
      </c>
      <c r="I1605" s="120" t="b">
        <v>0</v>
      </c>
      <c r="J1605" s="120" t="b">
        <v>0</v>
      </c>
      <c r="K1605" s="120" t="b">
        <v>0</v>
      </c>
      <c r="L1605" s="120" t="b">
        <v>0</v>
      </c>
      <c r="M1605" s="120" t="b">
        <v>0</v>
      </c>
      <c r="N1605" s="120" t="s">
        <v>6222</v>
      </c>
      <c r="O1605" s="120" t="s">
        <v>6223</v>
      </c>
      <c r="P1605" s="120" t="s">
        <v>6224</v>
      </c>
    </row>
    <row r="1606" spans="1:34" x14ac:dyDescent="0.4">
      <c r="A1606" s="120" t="s">
        <v>6225</v>
      </c>
      <c r="B1606" s="120" t="s">
        <v>963</v>
      </c>
      <c r="C1606" s="120">
        <v>22130</v>
      </c>
      <c r="D1606" s="120" t="b">
        <v>0</v>
      </c>
      <c r="E1606" s="120" t="b">
        <v>0</v>
      </c>
      <c r="F1606" s="120" t="b">
        <v>1</v>
      </c>
      <c r="G1606" s="120" t="b">
        <v>0</v>
      </c>
      <c r="H1606" s="120" t="b">
        <v>0</v>
      </c>
      <c r="I1606" s="120" t="b">
        <v>0</v>
      </c>
      <c r="J1606" s="120" t="b">
        <v>0</v>
      </c>
      <c r="K1606" s="120" t="b">
        <v>0</v>
      </c>
      <c r="L1606" s="120" t="b">
        <v>0</v>
      </c>
      <c r="M1606" s="120" t="b">
        <v>0</v>
      </c>
    </row>
    <row r="1607" spans="1:34" x14ac:dyDescent="0.4">
      <c r="A1607" s="120" t="s">
        <v>6226</v>
      </c>
      <c r="B1607" s="120" t="s">
        <v>963</v>
      </c>
      <c r="C1607" s="120">
        <v>22104</v>
      </c>
      <c r="D1607" s="120" t="b">
        <v>1</v>
      </c>
      <c r="E1607" s="120" t="b">
        <v>1</v>
      </c>
      <c r="F1607" s="120" t="b">
        <v>1</v>
      </c>
      <c r="G1607" s="120" t="b">
        <v>0</v>
      </c>
      <c r="H1607" s="120" t="b">
        <v>0</v>
      </c>
      <c r="I1607" s="120" t="b">
        <v>0</v>
      </c>
      <c r="J1607" s="120" t="b">
        <v>0</v>
      </c>
      <c r="K1607" s="120" t="b">
        <v>0</v>
      </c>
      <c r="L1607" s="120" t="b">
        <v>0</v>
      </c>
      <c r="M1607" s="120" t="b">
        <v>0</v>
      </c>
    </row>
    <row r="1608" spans="1:34" x14ac:dyDescent="0.4">
      <c r="A1608" s="120" t="s">
        <v>6227</v>
      </c>
      <c r="B1608" s="120" t="s">
        <v>928</v>
      </c>
      <c r="C1608" s="120">
        <v>21924</v>
      </c>
      <c r="D1608" s="120" t="b">
        <v>1</v>
      </c>
      <c r="E1608" s="120" t="b">
        <v>1</v>
      </c>
      <c r="F1608" s="120" t="b">
        <v>1</v>
      </c>
      <c r="G1608" s="120" t="b">
        <v>0</v>
      </c>
      <c r="H1608" s="120" t="b">
        <v>0</v>
      </c>
      <c r="I1608" s="120" t="b">
        <v>0</v>
      </c>
      <c r="J1608" s="120" t="b">
        <v>0</v>
      </c>
      <c r="K1608" s="120" t="b">
        <v>0</v>
      </c>
      <c r="L1608" s="120" t="b">
        <v>0</v>
      </c>
      <c r="M1608" s="120" t="b">
        <v>0</v>
      </c>
    </row>
    <row r="1609" spans="1:34" x14ac:dyDescent="0.4">
      <c r="A1609" s="120" t="s">
        <v>6228</v>
      </c>
      <c r="B1609" s="120" t="s">
        <v>928</v>
      </c>
      <c r="C1609" s="120">
        <v>21901</v>
      </c>
      <c r="D1609" s="120" t="b">
        <v>0</v>
      </c>
      <c r="E1609" s="120" t="b">
        <v>0</v>
      </c>
      <c r="F1609" s="120" t="b">
        <v>1</v>
      </c>
      <c r="G1609" s="120" t="b">
        <v>0</v>
      </c>
      <c r="H1609" s="120" t="b">
        <v>0</v>
      </c>
      <c r="I1609" s="120" t="b">
        <v>0</v>
      </c>
      <c r="J1609" s="120" t="b">
        <v>0</v>
      </c>
      <c r="K1609" s="120" t="b">
        <v>0</v>
      </c>
      <c r="L1609" s="120" t="b">
        <v>0</v>
      </c>
      <c r="M1609" s="120" t="b">
        <v>0</v>
      </c>
      <c r="N1609" s="120" t="s">
        <v>6229</v>
      </c>
      <c r="O1609" s="120" t="s">
        <v>6230</v>
      </c>
      <c r="P1609" s="120" t="s">
        <v>6231</v>
      </c>
      <c r="Q1609" s="120" t="s">
        <v>6232</v>
      </c>
      <c r="R1609" s="120" t="s">
        <v>6233</v>
      </c>
    </row>
    <row r="1610" spans="1:34" x14ac:dyDescent="0.4">
      <c r="A1610" s="120" t="s">
        <v>6234</v>
      </c>
      <c r="B1610" s="120" t="s">
        <v>963</v>
      </c>
      <c r="C1610" s="120">
        <v>21689</v>
      </c>
      <c r="D1610" s="120" t="b">
        <v>0</v>
      </c>
      <c r="E1610" s="120" t="b">
        <v>0</v>
      </c>
      <c r="F1610" s="120" t="b">
        <v>1</v>
      </c>
      <c r="G1610" s="120" t="b">
        <v>0</v>
      </c>
      <c r="H1610" s="120" t="b">
        <v>0</v>
      </c>
      <c r="I1610" s="120" t="b">
        <v>0</v>
      </c>
      <c r="J1610" s="120" t="b">
        <v>0</v>
      </c>
      <c r="K1610" s="120" t="b">
        <v>0</v>
      </c>
      <c r="L1610" s="120" t="b">
        <v>0</v>
      </c>
      <c r="M1610" s="120" t="b">
        <v>0</v>
      </c>
    </row>
    <row r="1611" spans="1:34" x14ac:dyDescent="0.4">
      <c r="A1611" s="120" t="s">
        <v>6235</v>
      </c>
      <c r="B1611" s="120" t="s">
        <v>928</v>
      </c>
      <c r="C1611" s="120">
        <v>21663</v>
      </c>
      <c r="D1611" s="120" t="b">
        <v>0</v>
      </c>
      <c r="E1611" s="120" t="b">
        <v>0</v>
      </c>
      <c r="F1611" s="120" t="b">
        <v>1</v>
      </c>
      <c r="G1611" s="120" t="b">
        <v>0</v>
      </c>
      <c r="H1611" s="120" t="b">
        <v>0</v>
      </c>
      <c r="I1611" s="120" t="b">
        <v>0</v>
      </c>
      <c r="J1611" s="120" t="b">
        <v>0</v>
      </c>
      <c r="K1611" s="120" t="b">
        <v>0</v>
      </c>
      <c r="L1611" s="120" t="b">
        <v>0</v>
      </c>
      <c r="M1611" s="120" t="b">
        <v>0</v>
      </c>
      <c r="N1611" s="120" t="s">
        <v>6236</v>
      </c>
      <c r="O1611" s="120" t="s">
        <v>6237</v>
      </c>
      <c r="P1611" s="120" t="s">
        <v>6238</v>
      </c>
    </row>
    <row r="1612" spans="1:34" x14ac:dyDescent="0.4">
      <c r="A1612" s="120" t="s">
        <v>6239</v>
      </c>
      <c r="B1612" s="120" t="s">
        <v>872</v>
      </c>
      <c r="C1612" s="120">
        <v>21670</v>
      </c>
      <c r="D1612" s="120" t="b">
        <v>0</v>
      </c>
      <c r="E1612" s="120" t="b">
        <v>0</v>
      </c>
      <c r="F1612" s="120" t="b">
        <v>0</v>
      </c>
      <c r="G1612" s="120" t="b">
        <v>0</v>
      </c>
      <c r="H1612" s="120" t="b">
        <v>0</v>
      </c>
      <c r="I1612" s="120" t="b">
        <v>0</v>
      </c>
      <c r="J1612" s="120" t="b">
        <v>0</v>
      </c>
      <c r="K1612" s="120" t="b">
        <v>0</v>
      </c>
      <c r="L1612" s="120" t="b">
        <v>0</v>
      </c>
      <c r="M1612" s="120" t="b">
        <v>0</v>
      </c>
    </row>
    <row r="1613" spans="1:34" x14ac:dyDescent="0.4">
      <c r="A1613" s="120" t="s">
        <v>6240</v>
      </c>
      <c r="B1613" s="120" t="s">
        <v>928</v>
      </c>
      <c r="C1613" s="120">
        <v>21590</v>
      </c>
      <c r="D1613" s="120" t="b">
        <v>1</v>
      </c>
      <c r="E1613" s="120" t="b">
        <v>0</v>
      </c>
      <c r="F1613" s="120" t="b">
        <v>0</v>
      </c>
      <c r="G1613" s="120" t="b">
        <v>0</v>
      </c>
      <c r="H1613" s="120" t="b">
        <v>0</v>
      </c>
      <c r="I1613" s="120" t="b">
        <v>0</v>
      </c>
      <c r="J1613" s="120" t="b">
        <v>0</v>
      </c>
      <c r="K1613" s="120" t="b">
        <v>0</v>
      </c>
      <c r="L1613" s="120" t="b">
        <v>0</v>
      </c>
      <c r="M1613" s="120" t="b">
        <v>1</v>
      </c>
    </row>
    <row r="1614" spans="1:34" x14ac:dyDescent="0.4">
      <c r="A1614" s="120" t="s">
        <v>6241</v>
      </c>
      <c r="B1614" s="120" t="s">
        <v>852</v>
      </c>
      <c r="C1614" s="120">
        <v>21578</v>
      </c>
      <c r="D1614" s="120" t="b">
        <v>1</v>
      </c>
      <c r="E1614" s="120" t="b">
        <v>1</v>
      </c>
      <c r="F1614" s="120" t="b">
        <v>1</v>
      </c>
      <c r="G1614" s="120" t="b">
        <v>0</v>
      </c>
      <c r="H1614" s="120" t="b">
        <v>0</v>
      </c>
      <c r="I1614" s="120" t="b">
        <v>0</v>
      </c>
      <c r="J1614" s="120" t="b">
        <v>0</v>
      </c>
      <c r="K1614" s="120" t="b">
        <v>0</v>
      </c>
      <c r="L1614" s="120" t="b">
        <v>0</v>
      </c>
      <c r="M1614" s="120" t="b">
        <v>1</v>
      </c>
    </row>
    <row r="1615" spans="1:34" x14ac:dyDescent="0.4">
      <c r="A1615" s="120" t="s">
        <v>4727</v>
      </c>
      <c r="B1615" s="120" t="s">
        <v>924</v>
      </c>
      <c r="C1615" s="120">
        <v>21568</v>
      </c>
      <c r="D1615" s="120" t="b">
        <v>1</v>
      </c>
      <c r="E1615" s="120" t="b">
        <v>1</v>
      </c>
      <c r="F1615" s="120" t="b">
        <v>0</v>
      </c>
      <c r="G1615" s="120" t="b">
        <v>0</v>
      </c>
      <c r="H1615" s="120" t="b">
        <v>0</v>
      </c>
      <c r="I1615" s="120" t="b">
        <v>0</v>
      </c>
      <c r="J1615" s="120" t="b">
        <v>0</v>
      </c>
      <c r="K1615" s="120" t="b">
        <v>0</v>
      </c>
      <c r="L1615" s="120" t="b">
        <v>0</v>
      </c>
      <c r="M1615" s="120" t="b">
        <v>0</v>
      </c>
    </row>
    <row r="1616" spans="1:34" x14ac:dyDescent="0.4">
      <c r="A1616" s="120" t="s">
        <v>762</v>
      </c>
      <c r="B1616" s="120" t="s">
        <v>900</v>
      </c>
      <c r="C1616" s="120">
        <v>21502</v>
      </c>
      <c r="D1616" s="120" t="b">
        <v>0</v>
      </c>
      <c r="E1616" s="120" t="b">
        <v>1</v>
      </c>
      <c r="F1616" s="120" t="b">
        <v>0</v>
      </c>
      <c r="G1616" s="120" t="b">
        <v>0</v>
      </c>
      <c r="H1616" s="120" t="b">
        <v>1</v>
      </c>
      <c r="I1616" s="120" t="b">
        <v>0</v>
      </c>
      <c r="J1616" s="120" t="b">
        <v>0</v>
      </c>
      <c r="K1616" s="120" t="b">
        <v>0</v>
      </c>
      <c r="L1616" s="120" t="b">
        <v>0</v>
      </c>
      <c r="M1616" s="120" t="b">
        <v>1</v>
      </c>
      <c r="N1616" s="120" t="s">
        <v>6242</v>
      </c>
      <c r="O1616" s="120" t="s">
        <v>5655</v>
      </c>
      <c r="P1616" s="120" t="s">
        <v>6001</v>
      </c>
      <c r="Q1616" s="120" t="s">
        <v>6003</v>
      </c>
      <c r="R1616" s="120" t="s">
        <v>6004</v>
      </c>
      <c r="S1616" s="120" t="s">
        <v>761</v>
      </c>
      <c r="T1616" s="120" t="s">
        <v>6243</v>
      </c>
      <c r="U1616" s="120" t="s">
        <v>6008</v>
      </c>
      <c r="V1616" s="120" t="s">
        <v>6009</v>
      </c>
      <c r="W1616" s="120" t="s">
        <v>6244</v>
      </c>
      <c r="X1616" s="120" t="s">
        <v>6245</v>
      </c>
      <c r="Y1616" s="120" t="s">
        <v>6246</v>
      </c>
      <c r="Z1616" s="120" t="s">
        <v>6247</v>
      </c>
      <c r="AA1616" s="120" t="s">
        <v>6248</v>
      </c>
      <c r="AB1616" s="120" t="s">
        <v>6249</v>
      </c>
      <c r="AC1616" s="120" t="s">
        <v>6250</v>
      </c>
      <c r="AD1616" s="120" t="s">
        <v>6251</v>
      </c>
      <c r="AE1616" s="120" t="s">
        <v>6252</v>
      </c>
      <c r="AF1616" s="120" t="s">
        <v>6253</v>
      </c>
      <c r="AG1616" s="120" t="s">
        <v>6254</v>
      </c>
      <c r="AH1616" s="120" t="s">
        <v>6255</v>
      </c>
    </row>
    <row r="1617" spans="1:28" x14ac:dyDescent="0.4">
      <c r="A1617" s="120" t="s">
        <v>6256</v>
      </c>
      <c r="B1617" s="120" t="s">
        <v>963</v>
      </c>
      <c r="C1617" s="120">
        <v>21411</v>
      </c>
      <c r="D1617" s="120" t="b">
        <v>0</v>
      </c>
      <c r="E1617" s="120" t="b">
        <v>1</v>
      </c>
      <c r="F1617" s="120" t="b">
        <v>1</v>
      </c>
      <c r="G1617" s="120" t="b">
        <v>0</v>
      </c>
      <c r="H1617" s="120" t="b">
        <v>1</v>
      </c>
      <c r="I1617" s="120" t="b">
        <v>0</v>
      </c>
      <c r="J1617" s="120" t="b">
        <v>0</v>
      </c>
      <c r="K1617" s="120" t="b">
        <v>0</v>
      </c>
      <c r="L1617" s="120" t="b">
        <v>0</v>
      </c>
      <c r="M1617" s="120" t="b">
        <v>1</v>
      </c>
      <c r="N1617" s="120" t="s">
        <v>842</v>
      </c>
      <c r="O1617" s="120" t="s">
        <v>6257</v>
      </c>
      <c r="P1617" s="120" t="s">
        <v>6258</v>
      </c>
    </row>
    <row r="1618" spans="1:28" x14ac:dyDescent="0.4">
      <c r="A1618" s="120" t="s">
        <v>6259</v>
      </c>
      <c r="B1618" s="120" t="s">
        <v>963</v>
      </c>
      <c r="C1618" s="120">
        <v>21426</v>
      </c>
      <c r="D1618" s="120" t="b">
        <v>0</v>
      </c>
      <c r="E1618" s="120" t="b">
        <v>0</v>
      </c>
      <c r="F1618" s="120" t="b">
        <v>0</v>
      </c>
      <c r="G1618" s="120" t="b">
        <v>0</v>
      </c>
      <c r="H1618" s="120" t="b">
        <v>0</v>
      </c>
      <c r="I1618" s="120" t="b">
        <v>0</v>
      </c>
      <c r="J1618" s="120" t="b">
        <v>0</v>
      </c>
      <c r="K1618" s="120" t="b">
        <v>0</v>
      </c>
      <c r="L1618" s="120" t="b">
        <v>0</v>
      </c>
      <c r="M1618" s="120" t="b">
        <v>1</v>
      </c>
      <c r="N1618" s="120" t="s">
        <v>842</v>
      </c>
      <c r="O1618" s="120" t="s">
        <v>3476</v>
      </c>
      <c r="P1618" s="120" t="s">
        <v>3477</v>
      </c>
    </row>
    <row r="1619" spans="1:28" x14ac:dyDescent="0.4">
      <c r="A1619" s="120" t="s">
        <v>359</v>
      </c>
      <c r="B1619" s="120" t="s">
        <v>935</v>
      </c>
      <c r="C1619" s="120">
        <v>21371</v>
      </c>
      <c r="D1619" s="120" t="b">
        <v>0</v>
      </c>
      <c r="E1619" s="120" t="b">
        <v>0</v>
      </c>
      <c r="F1619" s="120" t="b">
        <v>0</v>
      </c>
      <c r="G1619" s="120" t="b">
        <v>1</v>
      </c>
      <c r="H1619" s="120" t="b">
        <v>0</v>
      </c>
      <c r="I1619" s="120" t="b">
        <v>0</v>
      </c>
      <c r="J1619" s="120" t="b">
        <v>0</v>
      </c>
      <c r="K1619" s="120" t="b">
        <v>0</v>
      </c>
      <c r="L1619" s="120" t="b">
        <v>0</v>
      </c>
      <c r="M1619" s="120" t="b">
        <v>1</v>
      </c>
      <c r="N1619" s="120" t="s">
        <v>6260</v>
      </c>
      <c r="O1619" s="120" t="s">
        <v>6261</v>
      </c>
      <c r="P1619" s="120" t="s">
        <v>6262</v>
      </c>
      <c r="Q1619" s="120" t="s">
        <v>273</v>
      </c>
      <c r="R1619" s="120" t="s">
        <v>3249</v>
      </c>
      <c r="S1619" s="120" t="s">
        <v>274</v>
      </c>
      <c r="T1619" s="120" t="s">
        <v>1831</v>
      </c>
      <c r="U1619" s="120" t="s">
        <v>590</v>
      </c>
      <c r="V1619" s="120" t="s">
        <v>5338</v>
      </c>
      <c r="W1619" s="120" t="s">
        <v>1833</v>
      </c>
      <c r="X1619" s="120" t="s">
        <v>1834</v>
      </c>
    </row>
    <row r="1620" spans="1:28" x14ac:dyDescent="0.4">
      <c r="A1620" s="120" t="s">
        <v>6263</v>
      </c>
      <c r="B1620" s="120" t="s">
        <v>843</v>
      </c>
      <c r="C1620" s="120">
        <v>21323</v>
      </c>
      <c r="D1620" s="120" t="b">
        <v>1</v>
      </c>
      <c r="E1620" s="120" t="b">
        <v>1</v>
      </c>
      <c r="F1620" s="120" t="b">
        <v>1</v>
      </c>
      <c r="G1620" s="120" t="b">
        <v>0</v>
      </c>
      <c r="H1620" s="120" t="b">
        <v>0</v>
      </c>
      <c r="I1620" s="120" t="b">
        <v>0</v>
      </c>
      <c r="J1620" s="120" t="b">
        <v>0</v>
      </c>
      <c r="K1620" s="120" t="b">
        <v>0</v>
      </c>
      <c r="L1620" s="120" t="b">
        <v>0</v>
      </c>
      <c r="M1620" s="120" t="b">
        <v>0</v>
      </c>
      <c r="N1620" s="120" t="s">
        <v>842</v>
      </c>
      <c r="O1620" s="120" t="s">
        <v>6264</v>
      </c>
      <c r="P1620" s="120" t="s">
        <v>6265</v>
      </c>
      <c r="Q1620" s="120" t="s">
        <v>6266</v>
      </c>
      <c r="R1620" s="120" t="s">
        <v>6267</v>
      </c>
      <c r="S1620" s="120" t="s">
        <v>6268</v>
      </c>
      <c r="T1620" s="120" t="s">
        <v>6269</v>
      </c>
    </row>
    <row r="1621" spans="1:28" x14ac:dyDescent="0.4">
      <c r="A1621" s="120" t="s">
        <v>674</v>
      </c>
      <c r="B1621" s="120" t="s">
        <v>935</v>
      </c>
      <c r="C1621" s="120">
        <v>21237</v>
      </c>
      <c r="D1621" s="120" t="b">
        <v>0</v>
      </c>
      <c r="E1621" s="120" t="b">
        <v>0</v>
      </c>
      <c r="F1621" s="120" t="b">
        <v>0</v>
      </c>
      <c r="G1621" s="120" t="b">
        <v>0</v>
      </c>
      <c r="H1621" s="120" t="b">
        <v>0</v>
      </c>
      <c r="I1621" s="120" t="b">
        <v>0</v>
      </c>
      <c r="J1621" s="120" t="b">
        <v>0</v>
      </c>
      <c r="K1621" s="120" t="b">
        <v>0</v>
      </c>
      <c r="L1621" s="120" t="b">
        <v>0</v>
      </c>
      <c r="M1621" s="120" t="b">
        <v>1</v>
      </c>
      <c r="N1621" s="120" t="s">
        <v>842</v>
      </c>
      <c r="O1621" s="120" t="s">
        <v>543</v>
      </c>
      <c r="P1621" s="120" t="s">
        <v>3072</v>
      </c>
      <c r="Q1621" s="120" t="s">
        <v>6270</v>
      </c>
      <c r="R1621" s="120" t="s">
        <v>6271</v>
      </c>
      <c r="S1621" s="120" t="s">
        <v>6272</v>
      </c>
      <c r="T1621" s="120" t="s">
        <v>6273</v>
      </c>
      <c r="U1621" s="120" t="s">
        <v>3130</v>
      </c>
      <c r="V1621" s="120" t="s">
        <v>3131</v>
      </c>
      <c r="W1621" s="120" t="s">
        <v>6274</v>
      </c>
      <c r="X1621" s="120" t="s">
        <v>6275</v>
      </c>
    </row>
    <row r="1622" spans="1:28" x14ac:dyDescent="0.4">
      <c r="A1622" s="120" t="s">
        <v>6276</v>
      </c>
      <c r="B1622" s="120" t="s">
        <v>1727</v>
      </c>
      <c r="C1622" s="120">
        <v>21256</v>
      </c>
      <c r="D1622" s="120" t="b">
        <v>0</v>
      </c>
      <c r="E1622" s="120" t="b">
        <v>0</v>
      </c>
      <c r="F1622" s="120" t="b">
        <v>1</v>
      </c>
      <c r="G1622" s="120" t="b">
        <v>0</v>
      </c>
      <c r="H1622" s="120" t="b">
        <v>0</v>
      </c>
      <c r="I1622" s="120" t="b">
        <v>0</v>
      </c>
      <c r="J1622" s="120" t="b">
        <v>0</v>
      </c>
      <c r="K1622" s="120" t="b">
        <v>1</v>
      </c>
      <c r="L1622" s="120" t="b">
        <v>0</v>
      </c>
      <c r="M1622" s="120" t="b">
        <v>1</v>
      </c>
      <c r="N1622" s="120" t="s">
        <v>6277</v>
      </c>
      <c r="O1622" s="120" t="s">
        <v>6278</v>
      </c>
      <c r="P1622" s="120" t="s">
        <v>6279</v>
      </c>
    </row>
    <row r="1623" spans="1:28" x14ac:dyDescent="0.4">
      <c r="A1623" s="120" t="s">
        <v>6280</v>
      </c>
      <c r="B1623" s="120" t="s">
        <v>1278</v>
      </c>
      <c r="C1623" s="120">
        <v>21192</v>
      </c>
      <c r="D1623" s="120" t="b">
        <v>0</v>
      </c>
      <c r="E1623" s="120" t="b">
        <v>1</v>
      </c>
      <c r="F1623" s="120" t="b">
        <v>0</v>
      </c>
      <c r="G1623" s="120" t="b">
        <v>0</v>
      </c>
      <c r="H1623" s="120" t="b">
        <v>0</v>
      </c>
      <c r="I1623" s="120" t="b">
        <v>0</v>
      </c>
      <c r="J1623" s="120" t="b">
        <v>0</v>
      </c>
      <c r="K1623" s="120" t="b">
        <v>0</v>
      </c>
      <c r="L1623" s="120" t="b">
        <v>0</v>
      </c>
      <c r="M1623" s="120" t="b">
        <v>1</v>
      </c>
      <c r="N1623" s="120" t="s">
        <v>6281</v>
      </c>
      <c r="O1623" s="120" t="s">
        <v>6282</v>
      </c>
      <c r="P1623" s="120" t="s">
        <v>6283</v>
      </c>
      <c r="Q1623" s="120" t="s">
        <v>6284</v>
      </c>
      <c r="R1623" s="120" t="s">
        <v>6285</v>
      </c>
      <c r="S1623" s="120" t="s">
        <v>6286</v>
      </c>
      <c r="T1623" s="120" t="s">
        <v>6287</v>
      </c>
      <c r="U1623" s="120" t="s">
        <v>6288</v>
      </c>
      <c r="V1623" s="120" t="s">
        <v>6289</v>
      </c>
    </row>
    <row r="1624" spans="1:28" x14ac:dyDescent="0.4">
      <c r="A1624" s="120" t="s">
        <v>675</v>
      </c>
      <c r="B1624" s="120" t="s">
        <v>935</v>
      </c>
      <c r="C1624" s="120">
        <v>21243</v>
      </c>
      <c r="D1624" s="120" t="b">
        <v>0</v>
      </c>
      <c r="E1624" s="120" t="b">
        <v>0</v>
      </c>
      <c r="F1624" s="120" t="b">
        <v>0</v>
      </c>
      <c r="G1624" s="120" t="b">
        <v>0</v>
      </c>
      <c r="H1624" s="120" t="b">
        <v>0</v>
      </c>
      <c r="I1624" s="120" t="b">
        <v>0</v>
      </c>
      <c r="J1624" s="120" t="b">
        <v>0</v>
      </c>
      <c r="K1624" s="120" t="b">
        <v>0</v>
      </c>
      <c r="L1624" s="120" t="b">
        <v>0</v>
      </c>
      <c r="M1624" s="120" t="b">
        <v>1</v>
      </c>
      <c r="N1624" s="120" t="s">
        <v>6290</v>
      </c>
      <c r="O1624" s="120" t="s">
        <v>676</v>
      </c>
      <c r="P1624" s="120" t="s">
        <v>6291</v>
      </c>
    </row>
    <row r="1625" spans="1:28" x14ac:dyDescent="0.4">
      <c r="A1625" s="120" t="s">
        <v>677</v>
      </c>
      <c r="B1625" s="120" t="s">
        <v>963</v>
      </c>
      <c r="C1625" s="120">
        <v>21131</v>
      </c>
      <c r="D1625" s="120" t="b">
        <v>0</v>
      </c>
      <c r="E1625" s="120" t="b">
        <v>1</v>
      </c>
      <c r="F1625" s="120" t="b">
        <v>0</v>
      </c>
      <c r="G1625" s="120" t="b">
        <v>0</v>
      </c>
      <c r="H1625" s="120" t="b">
        <v>0</v>
      </c>
      <c r="I1625" s="120" t="b">
        <v>0</v>
      </c>
      <c r="J1625" s="120" t="b">
        <v>0</v>
      </c>
      <c r="K1625" s="120" t="b">
        <v>0</v>
      </c>
      <c r="L1625" s="120" t="b">
        <v>0</v>
      </c>
      <c r="M1625" s="120" t="b">
        <v>1</v>
      </c>
      <c r="N1625" s="120" t="s">
        <v>6292</v>
      </c>
      <c r="O1625" s="120" t="s">
        <v>547</v>
      </c>
      <c r="P1625" s="120" t="s">
        <v>2990</v>
      </c>
      <c r="Q1625" s="120" t="s">
        <v>548</v>
      </c>
      <c r="R1625" s="120" t="s">
        <v>2991</v>
      </c>
      <c r="S1625" s="120" t="s">
        <v>536</v>
      </c>
      <c r="T1625" s="120" t="s">
        <v>3381</v>
      </c>
      <c r="U1625" s="120" t="s">
        <v>537</v>
      </c>
      <c r="V1625" s="120" t="s">
        <v>2989</v>
      </c>
      <c r="W1625" s="120" t="s">
        <v>3844</v>
      </c>
      <c r="X1625" s="120" t="s">
        <v>3845</v>
      </c>
      <c r="Y1625" s="120" t="s">
        <v>612</v>
      </c>
      <c r="Z1625" s="120" t="s">
        <v>5740</v>
      </c>
      <c r="AA1625" s="120" t="s">
        <v>3846</v>
      </c>
      <c r="AB1625" s="120" t="s">
        <v>3847</v>
      </c>
    </row>
    <row r="1626" spans="1:28" x14ac:dyDescent="0.4">
      <c r="A1626" s="120" t="s">
        <v>6293</v>
      </c>
      <c r="B1626" s="120" t="s">
        <v>843</v>
      </c>
      <c r="C1626" s="120">
        <v>21090</v>
      </c>
      <c r="D1626" s="120" t="b">
        <v>0</v>
      </c>
      <c r="E1626" s="120" t="b">
        <v>0</v>
      </c>
      <c r="F1626" s="120" t="b">
        <v>0</v>
      </c>
      <c r="G1626" s="120" t="b">
        <v>0</v>
      </c>
      <c r="H1626" s="120" t="b">
        <v>0</v>
      </c>
      <c r="I1626" s="120" t="b">
        <v>0</v>
      </c>
      <c r="J1626" s="120" t="b">
        <v>0</v>
      </c>
      <c r="K1626" s="120" t="b">
        <v>0</v>
      </c>
      <c r="L1626" s="120" t="b">
        <v>0</v>
      </c>
      <c r="M1626" s="120" t="b">
        <v>0</v>
      </c>
    </row>
    <row r="1627" spans="1:28" x14ac:dyDescent="0.4">
      <c r="A1627" s="120" t="s">
        <v>6294</v>
      </c>
      <c r="B1627" s="120" t="s">
        <v>852</v>
      </c>
      <c r="C1627" s="120">
        <v>21046</v>
      </c>
      <c r="D1627" s="120" t="b">
        <v>1</v>
      </c>
      <c r="E1627" s="120" t="b">
        <v>0</v>
      </c>
      <c r="F1627" s="120" t="b">
        <v>0</v>
      </c>
      <c r="G1627" s="120" t="b">
        <v>0</v>
      </c>
      <c r="H1627" s="120" t="b">
        <v>0</v>
      </c>
      <c r="I1627" s="120" t="b">
        <v>0</v>
      </c>
      <c r="J1627" s="120" t="b">
        <v>0</v>
      </c>
      <c r="K1627" s="120" t="b">
        <v>0</v>
      </c>
      <c r="L1627" s="120" t="b">
        <v>0</v>
      </c>
      <c r="M1627" s="120" t="b">
        <v>1</v>
      </c>
      <c r="N1627" s="120" t="s">
        <v>842</v>
      </c>
      <c r="O1627" s="120" t="s">
        <v>6295</v>
      </c>
      <c r="P1627" s="120" t="s">
        <v>6296</v>
      </c>
      <c r="Q1627" s="120" t="s">
        <v>6297</v>
      </c>
      <c r="R1627" s="120" t="s">
        <v>6298</v>
      </c>
      <c r="S1627" s="120" t="s">
        <v>6299</v>
      </c>
      <c r="T1627" s="120" t="s">
        <v>6300</v>
      </c>
    </row>
    <row r="1628" spans="1:28" x14ac:dyDescent="0.4">
      <c r="A1628" s="120" t="s">
        <v>678</v>
      </c>
      <c r="B1628" s="120" t="s">
        <v>963</v>
      </c>
      <c r="C1628" s="120">
        <v>21041</v>
      </c>
      <c r="D1628" s="120" t="b">
        <v>1</v>
      </c>
      <c r="E1628" s="120" t="b">
        <v>1</v>
      </c>
      <c r="F1628" s="120" t="b">
        <v>1</v>
      </c>
      <c r="G1628" s="120" t="b">
        <v>0</v>
      </c>
      <c r="H1628" s="120" t="b">
        <v>0</v>
      </c>
      <c r="I1628" s="120" t="b">
        <v>0</v>
      </c>
      <c r="J1628" s="120" t="b">
        <v>0</v>
      </c>
      <c r="K1628" s="120" t="b">
        <v>0</v>
      </c>
      <c r="L1628" s="120" t="b">
        <v>0</v>
      </c>
      <c r="M1628" s="120" t="b">
        <v>1</v>
      </c>
      <c r="N1628" s="120" t="s">
        <v>6301</v>
      </c>
      <c r="O1628" s="120" t="s">
        <v>679</v>
      </c>
      <c r="P1628" s="120" t="s">
        <v>6302</v>
      </c>
      <c r="Q1628" s="120" t="s">
        <v>6303</v>
      </c>
      <c r="R1628" s="120" t="s">
        <v>6304</v>
      </c>
      <c r="S1628" s="120" t="s">
        <v>6305</v>
      </c>
      <c r="T1628" s="120" t="s">
        <v>6306</v>
      </c>
    </row>
    <row r="1629" spans="1:28" x14ac:dyDescent="0.4">
      <c r="A1629" s="120" t="s">
        <v>6307</v>
      </c>
      <c r="B1629" s="120" t="s">
        <v>872</v>
      </c>
      <c r="C1629" s="120">
        <v>20924</v>
      </c>
      <c r="D1629" s="120" t="b">
        <v>1</v>
      </c>
      <c r="E1629" s="120" t="b">
        <v>1</v>
      </c>
      <c r="F1629" s="120" t="b">
        <v>0</v>
      </c>
      <c r="G1629" s="120" t="b">
        <v>0</v>
      </c>
      <c r="H1629" s="120" t="b">
        <v>0</v>
      </c>
      <c r="I1629" s="120" t="b">
        <v>0</v>
      </c>
      <c r="J1629" s="120" t="b">
        <v>0</v>
      </c>
      <c r="K1629" s="120" t="b">
        <v>0</v>
      </c>
      <c r="L1629" s="120" t="b">
        <v>0</v>
      </c>
      <c r="M1629" s="120" t="b">
        <v>0</v>
      </c>
    </row>
    <row r="1630" spans="1:28" x14ac:dyDescent="0.4">
      <c r="A1630" s="120" t="s">
        <v>457</v>
      </c>
      <c r="B1630" s="120" t="s">
        <v>928</v>
      </c>
      <c r="C1630" s="120">
        <v>20891</v>
      </c>
      <c r="D1630" s="120" t="b">
        <v>0</v>
      </c>
      <c r="E1630" s="120" t="b">
        <v>0</v>
      </c>
      <c r="F1630" s="120" t="b">
        <v>0</v>
      </c>
      <c r="G1630" s="120" t="b">
        <v>0</v>
      </c>
      <c r="H1630" s="120" t="b">
        <v>0</v>
      </c>
      <c r="I1630" s="120" t="b">
        <v>0</v>
      </c>
      <c r="J1630" s="120" t="b">
        <v>0</v>
      </c>
      <c r="K1630" s="120" t="b">
        <v>0</v>
      </c>
      <c r="L1630" s="120" t="b">
        <v>0</v>
      </c>
      <c r="M1630" s="120" t="b">
        <v>1</v>
      </c>
      <c r="N1630" s="120" t="s">
        <v>6308</v>
      </c>
      <c r="O1630" s="120" t="s">
        <v>6309</v>
      </c>
      <c r="P1630" s="120" t="s">
        <v>6310</v>
      </c>
      <c r="Q1630" s="120" t="s">
        <v>6311</v>
      </c>
      <c r="R1630" s="120" t="s">
        <v>6312</v>
      </c>
      <c r="S1630" s="120" t="s">
        <v>6313</v>
      </c>
      <c r="T1630" s="120" t="s">
        <v>6314</v>
      </c>
    </row>
    <row r="1631" spans="1:28" x14ac:dyDescent="0.4">
      <c r="A1631" s="120" t="s">
        <v>6315</v>
      </c>
      <c r="B1631" s="120" t="s">
        <v>1334</v>
      </c>
      <c r="C1631" s="120">
        <v>20865</v>
      </c>
      <c r="D1631" s="120" t="b">
        <v>0</v>
      </c>
      <c r="E1631" s="120" t="b">
        <v>0</v>
      </c>
      <c r="F1631" s="120" t="b">
        <v>0</v>
      </c>
      <c r="G1631" s="120" t="b">
        <v>0</v>
      </c>
      <c r="H1631" s="120" t="b">
        <v>0</v>
      </c>
      <c r="I1631" s="120" t="b">
        <v>0</v>
      </c>
      <c r="J1631" s="120" t="b">
        <v>0</v>
      </c>
      <c r="K1631" s="120" t="b">
        <v>0</v>
      </c>
      <c r="L1631" s="120" t="b">
        <v>0</v>
      </c>
      <c r="M1631" s="120" t="b">
        <v>0</v>
      </c>
    </row>
    <row r="1632" spans="1:28" x14ac:dyDescent="0.4">
      <c r="A1632" s="120" t="s">
        <v>6316</v>
      </c>
      <c r="B1632" s="120" t="s">
        <v>900</v>
      </c>
      <c r="C1632" s="120">
        <v>20859</v>
      </c>
      <c r="D1632" s="120" t="b">
        <v>1</v>
      </c>
      <c r="E1632" s="120" t="b">
        <v>1</v>
      </c>
      <c r="F1632" s="120" t="b">
        <v>0</v>
      </c>
      <c r="G1632" s="120" t="b">
        <v>0</v>
      </c>
      <c r="H1632" s="120" t="b">
        <v>0</v>
      </c>
      <c r="I1632" s="120" t="b">
        <v>0</v>
      </c>
      <c r="J1632" s="120" t="b">
        <v>0</v>
      </c>
      <c r="K1632" s="120" t="b">
        <v>0</v>
      </c>
      <c r="L1632" s="120" t="b">
        <v>0</v>
      </c>
      <c r="M1632" s="120" t="b">
        <v>0</v>
      </c>
    </row>
    <row r="1633" spans="1:22" x14ac:dyDescent="0.4">
      <c r="A1633" s="120" t="s">
        <v>679</v>
      </c>
      <c r="B1633" s="120" t="s">
        <v>963</v>
      </c>
      <c r="C1633" s="120">
        <v>20858</v>
      </c>
      <c r="D1633" s="120" t="b">
        <v>0</v>
      </c>
      <c r="E1633" s="120" t="b">
        <v>0</v>
      </c>
      <c r="F1633" s="120" t="b">
        <v>0</v>
      </c>
      <c r="G1633" s="120" t="b">
        <v>0</v>
      </c>
      <c r="H1633" s="120" t="b">
        <v>0</v>
      </c>
      <c r="I1633" s="120" t="b">
        <v>0</v>
      </c>
      <c r="J1633" s="120" t="b">
        <v>0</v>
      </c>
      <c r="K1633" s="120" t="b">
        <v>0</v>
      </c>
      <c r="L1633" s="120" t="b">
        <v>0</v>
      </c>
      <c r="M1633" s="120" t="b">
        <v>1</v>
      </c>
      <c r="N1633" s="120" t="s">
        <v>6301</v>
      </c>
      <c r="O1633" s="120" t="s">
        <v>6303</v>
      </c>
      <c r="P1633" s="120" t="s">
        <v>6304</v>
      </c>
      <c r="Q1633" s="120" t="s">
        <v>6317</v>
      </c>
      <c r="R1633" s="120" t="s">
        <v>6318</v>
      </c>
      <c r="S1633" s="120" t="s">
        <v>678</v>
      </c>
      <c r="T1633" s="120" t="s">
        <v>6319</v>
      </c>
      <c r="U1633" s="120" t="s">
        <v>6305</v>
      </c>
      <c r="V1633" s="120" t="s">
        <v>6306</v>
      </c>
    </row>
    <row r="1634" spans="1:22" x14ac:dyDescent="0.4">
      <c r="A1634" s="120" t="s">
        <v>6320</v>
      </c>
      <c r="B1634" s="120" t="s">
        <v>928</v>
      </c>
      <c r="C1634" s="120">
        <v>20805</v>
      </c>
      <c r="D1634" s="120" t="b">
        <v>1</v>
      </c>
      <c r="E1634" s="120" t="b">
        <v>1</v>
      </c>
      <c r="F1634" s="120" t="b">
        <v>0</v>
      </c>
      <c r="G1634" s="120" t="b">
        <v>0</v>
      </c>
      <c r="H1634" s="120" t="b">
        <v>1</v>
      </c>
      <c r="I1634" s="120" t="b">
        <v>0</v>
      </c>
      <c r="J1634" s="120" t="b">
        <v>0</v>
      </c>
      <c r="K1634" s="120" t="b">
        <v>0</v>
      </c>
      <c r="L1634" s="120" t="b">
        <v>0</v>
      </c>
      <c r="M1634" s="120" t="b">
        <v>0</v>
      </c>
    </row>
    <row r="1635" spans="1:22" x14ac:dyDescent="0.4">
      <c r="A1635" s="120" t="s">
        <v>6321</v>
      </c>
      <c r="B1635" s="120" t="s">
        <v>963</v>
      </c>
      <c r="C1635" s="120">
        <v>20697</v>
      </c>
      <c r="D1635" s="120" t="b">
        <v>0</v>
      </c>
      <c r="E1635" s="120" t="b">
        <v>1</v>
      </c>
      <c r="F1635" s="120" t="b">
        <v>1</v>
      </c>
      <c r="G1635" s="120" t="b">
        <v>0</v>
      </c>
      <c r="H1635" s="120" t="b">
        <v>1</v>
      </c>
      <c r="I1635" s="120" t="b">
        <v>0</v>
      </c>
      <c r="J1635" s="120" t="b">
        <v>0</v>
      </c>
      <c r="K1635" s="120" t="b">
        <v>0</v>
      </c>
      <c r="L1635" s="120" t="b">
        <v>0</v>
      </c>
      <c r="M1635" s="120" t="b">
        <v>0</v>
      </c>
      <c r="N1635" s="120" t="s">
        <v>6322</v>
      </c>
      <c r="O1635" s="120" t="s">
        <v>6323</v>
      </c>
      <c r="P1635" s="120" t="s">
        <v>6324</v>
      </c>
      <c r="Q1635" s="120" t="s">
        <v>6325</v>
      </c>
      <c r="R1635" s="120" t="s">
        <v>6326</v>
      </c>
      <c r="S1635" s="120" t="s">
        <v>6327</v>
      </c>
      <c r="T1635" s="120" t="s">
        <v>6328</v>
      </c>
    </row>
    <row r="1636" spans="1:22" x14ac:dyDescent="0.4">
      <c r="A1636" s="120" t="s">
        <v>6329</v>
      </c>
      <c r="B1636" s="120" t="s">
        <v>1278</v>
      </c>
      <c r="C1636" s="120">
        <v>20842</v>
      </c>
      <c r="D1636" s="120" t="b">
        <v>1</v>
      </c>
      <c r="E1636" s="120" t="b">
        <v>1</v>
      </c>
      <c r="F1636" s="120" t="b">
        <v>0</v>
      </c>
      <c r="G1636" s="120" t="b">
        <v>0</v>
      </c>
      <c r="H1636" s="120" t="b">
        <v>0</v>
      </c>
      <c r="I1636" s="120" t="b">
        <v>0</v>
      </c>
      <c r="J1636" s="120" t="b">
        <v>0</v>
      </c>
      <c r="K1636" s="120" t="b">
        <v>0</v>
      </c>
      <c r="L1636" s="120" t="b">
        <v>0</v>
      </c>
      <c r="M1636" s="120" t="b">
        <v>1</v>
      </c>
    </row>
    <row r="1637" spans="1:22" x14ac:dyDescent="0.4">
      <c r="A1637" s="120" t="s">
        <v>6330</v>
      </c>
      <c r="B1637" s="120" t="s">
        <v>928</v>
      </c>
      <c r="C1637" s="120">
        <v>20723</v>
      </c>
      <c r="D1637" s="120" t="b">
        <v>1</v>
      </c>
      <c r="E1637" s="120" t="b">
        <v>0</v>
      </c>
      <c r="F1637" s="120" t="b">
        <v>0</v>
      </c>
      <c r="G1637" s="120" t="b">
        <v>0</v>
      </c>
      <c r="H1637" s="120" t="b">
        <v>0</v>
      </c>
      <c r="I1637" s="120" t="b">
        <v>0</v>
      </c>
      <c r="J1637" s="120" t="b">
        <v>0</v>
      </c>
      <c r="K1637" s="120" t="b">
        <v>0</v>
      </c>
      <c r="L1637" s="120" t="b">
        <v>0</v>
      </c>
      <c r="M1637" s="120" t="b">
        <v>0</v>
      </c>
    </row>
    <row r="1638" spans="1:22" x14ac:dyDescent="0.4">
      <c r="A1638" s="120" t="s">
        <v>6331</v>
      </c>
      <c r="B1638" s="120" t="s">
        <v>900</v>
      </c>
      <c r="C1638" s="120">
        <v>20495</v>
      </c>
      <c r="D1638" s="120" t="b">
        <v>0</v>
      </c>
      <c r="E1638" s="120" t="b">
        <v>0</v>
      </c>
      <c r="F1638" s="120" t="b">
        <v>0</v>
      </c>
      <c r="G1638" s="120" t="b">
        <v>0</v>
      </c>
      <c r="H1638" s="120" t="b">
        <v>0</v>
      </c>
      <c r="I1638" s="120" t="b">
        <v>0</v>
      </c>
      <c r="J1638" s="120" t="b">
        <v>0</v>
      </c>
      <c r="K1638" s="120" t="b">
        <v>0</v>
      </c>
      <c r="L1638" s="120" t="b">
        <v>0</v>
      </c>
      <c r="M1638" s="120" t="b">
        <v>1</v>
      </c>
    </row>
    <row r="1639" spans="1:22" x14ac:dyDescent="0.4">
      <c r="A1639" s="120" t="s">
        <v>680</v>
      </c>
      <c r="B1639" s="120" t="s">
        <v>935</v>
      </c>
      <c r="C1639" s="120">
        <v>20449</v>
      </c>
      <c r="D1639" s="120" t="b">
        <v>0</v>
      </c>
      <c r="E1639" s="120" t="b">
        <v>1</v>
      </c>
      <c r="F1639" s="120" t="b">
        <v>1</v>
      </c>
      <c r="G1639" s="120" t="b">
        <v>0</v>
      </c>
      <c r="H1639" s="120" t="b">
        <v>0</v>
      </c>
      <c r="I1639" s="120" t="b">
        <v>0</v>
      </c>
      <c r="J1639" s="120" t="b">
        <v>1</v>
      </c>
      <c r="K1639" s="120" t="b">
        <v>0</v>
      </c>
      <c r="L1639" s="120" t="b">
        <v>0</v>
      </c>
      <c r="M1639" s="120" t="b">
        <v>1</v>
      </c>
      <c r="N1639" s="120" t="s">
        <v>1251</v>
      </c>
      <c r="O1639" s="120" t="s">
        <v>589</v>
      </c>
      <c r="P1639" s="120" t="s">
        <v>2550</v>
      </c>
      <c r="Q1639" s="120" t="s">
        <v>440</v>
      </c>
      <c r="R1639" s="120" t="s">
        <v>2009</v>
      </c>
      <c r="S1639" s="120" t="s">
        <v>401</v>
      </c>
      <c r="T1639" s="120" t="s">
        <v>1886</v>
      </c>
    </row>
    <row r="1640" spans="1:22" x14ac:dyDescent="0.4">
      <c r="A1640" s="120" t="s">
        <v>6332</v>
      </c>
      <c r="B1640" s="120" t="s">
        <v>1727</v>
      </c>
      <c r="C1640" s="120">
        <v>20396</v>
      </c>
      <c r="D1640" s="120" t="b">
        <v>1</v>
      </c>
      <c r="E1640" s="120" t="b">
        <v>1</v>
      </c>
      <c r="F1640" s="120" t="b">
        <v>0</v>
      </c>
      <c r="G1640" s="120" t="b">
        <v>0</v>
      </c>
      <c r="H1640" s="120" t="b">
        <v>0</v>
      </c>
      <c r="I1640" s="120" t="b">
        <v>0</v>
      </c>
      <c r="J1640" s="120" t="b">
        <v>0</v>
      </c>
      <c r="K1640" s="120" t="b">
        <v>0</v>
      </c>
      <c r="L1640" s="120" t="b">
        <v>0</v>
      </c>
      <c r="M1640" s="120" t="b">
        <v>1</v>
      </c>
      <c r="N1640" s="120" t="s">
        <v>6333</v>
      </c>
      <c r="O1640" s="120" t="s">
        <v>1730</v>
      </c>
      <c r="P1640" s="120" t="s">
        <v>1731</v>
      </c>
      <c r="Q1640" s="120" t="s">
        <v>6334</v>
      </c>
      <c r="R1640" s="120" t="s">
        <v>6335</v>
      </c>
    </row>
    <row r="1641" spans="1:22" x14ac:dyDescent="0.4">
      <c r="A1641" s="120" t="s">
        <v>6336</v>
      </c>
      <c r="B1641" s="120" t="s">
        <v>928</v>
      </c>
      <c r="C1641" s="120">
        <v>20316</v>
      </c>
      <c r="D1641" s="120" t="b">
        <v>0</v>
      </c>
      <c r="E1641" s="120" t="b">
        <v>1</v>
      </c>
      <c r="F1641" s="120" t="b">
        <v>1</v>
      </c>
      <c r="G1641" s="120" t="b">
        <v>0</v>
      </c>
      <c r="H1641" s="120" t="b">
        <v>0</v>
      </c>
      <c r="I1641" s="120" t="b">
        <v>0</v>
      </c>
      <c r="J1641" s="120" t="b">
        <v>0</v>
      </c>
      <c r="K1641" s="120" t="b">
        <v>0</v>
      </c>
      <c r="L1641" s="120" t="b">
        <v>0</v>
      </c>
      <c r="M1641" s="120" t="b">
        <v>1</v>
      </c>
    </row>
    <row r="1642" spans="1:22" x14ac:dyDescent="0.4">
      <c r="A1642" s="120" t="s">
        <v>6337</v>
      </c>
      <c r="B1642" s="120" t="s">
        <v>852</v>
      </c>
      <c r="C1642" s="120">
        <v>20273</v>
      </c>
      <c r="D1642" s="120" t="b">
        <v>1</v>
      </c>
      <c r="E1642" s="120" t="b">
        <v>0</v>
      </c>
      <c r="F1642" s="120" t="b">
        <v>0</v>
      </c>
      <c r="G1642" s="120" t="b">
        <v>0</v>
      </c>
      <c r="H1642" s="120" t="b">
        <v>0</v>
      </c>
      <c r="I1642" s="120" t="b">
        <v>0</v>
      </c>
      <c r="J1642" s="120" t="b">
        <v>0</v>
      </c>
      <c r="K1642" s="120" t="b">
        <v>0</v>
      </c>
      <c r="L1642" s="120" t="b">
        <v>0</v>
      </c>
      <c r="M1642" s="120" t="b">
        <v>1</v>
      </c>
    </row>
    <row r="1643" spans="1:22" x14ac:dyDescent="0.4">
      <c r="A1643" s="120" t="s">
        <v>493</v>
      </c>
      <c r="B1643" s="120" t="s">
        <v>1278</v>
      </c>
      <c r="C1643" s="120">
        <v>20282</v>
      </c>
      <c r="D1643" s="120" t="b">
        <v>0</v>
      </c>
      <c r="E1643" s="120" t="b">
        <v>0</v>
      </c>
      <c r="F1643" s="120" t="b">
        <v>0</v>
      </c>
      <c r="G1643" s="120" t="b">
        <v>0</v>
      </c>
      <c r="H1643" s="120" t="b">
        <v>0</v>
      </c>
      <c r="I1643" s="120" t="b">
        <v>0</v>
      </c>
      <c r="J1643" s="120" t="b">
        <v>0</v>
      </c>
      <c r="K1643" s="120" t="b">
        <v>0</v>
      </c>
      <c r="L1643" s="120" t="b">
        <v>0</v>
      </c>
      <c r="M1643" s="120" t="b">
        <v>0</v>
      </c>
    </row>
    <row r="1644" spans="1:22" x14ac:dyDescent="0.4">
      <c r="A1644" s="120" t="s">
        <v>6338</v>
      </c>
      <c r="B1644" s="120" t="s">
        <v>963</v>
      </c>
      <c r="C1644" s="120">
        <v>20160</v>
      </c>
      <c r="D1644" s="120" t="b">
        <v>0</v>
      </c>
      <c r="E1644" s="120" t="b">
        <v>1</v>
      </c>
      <c r="F1644" s="120" t="b">
        <v>1</v>
      </c>
      <c r="G1644" s="120" t="b">
        <v>0</v>
      </c>
      <c r="H1644" s="120" t="b">
        <v>0</v>
      </c>
      <c r="I1644" s="120" t="b">
        <v>0</v>
      </c>
      <c r="J1644" s="120" t="b">
        <v>0</v>
      </c>
      <c r="K1644" s="120" t="b">
        <v>0</v>
      </c>
      <c r="L1644" s="120" t="b">
        <v>0</v>
      </c>
      <c r="M1644" s="120" t="b">
        <v>1</v>
      </c>
      <c r="N1644" s="120" t="s">
        <v>6339</v>
      </c>
      <c r="O1644" s="120" t="s">
        <v>6340</v>
      </c>
      <c r="P1644" s="120" t="s">
        <v>6341</v>
      </c>
    </row>
    <row r="1645" spans="1:22" x14ac:dyDescent="0.4">
      <c r="A1645" s="120" t="s">
        <v>5077</v>
      </c>
      <c r="B1645" s="120" t="s">
        <v>852</v>
      </c>
      <c r="C1645" s="120">
        <v>20103</v>
      </c>
      <c r="D1645" s="120" t="b">
        <v>0</v>
      </c>
      <c r="E1645" s="120" t="b">
        <v>0</v>
      </c>
      <c r="F1645" s="120" t="b">
        <v>0</v>
      </c>
      <c r="G1645" s="120" t="b">
        <v>0</v>
      </c>
      <c r="H1645" s="120" t="b">
        <v>0</v>
      </c>
      <c r="I1645" s="120" t="b">
        <v>0</v>
      </c>
      <c r="J1645" s="120" t="b">
        <v>1</v>
      </c>
      <c r="K1645" s="120" t="b">
        <v>0</v>
      </c>
      <c r="L1645" s="120" t="b">
        <v>0</v>
      </c>
      <c r="M1645" s="120" t="b">
        <v>0</v>
      </c>
    </row>
    <row r="1646" spans="1:22" x14ac:dyDescent="0.4">
      <c r="A1646" s="120" t="s">
        <v>6342</v>
      </c>
      <c r="B1646" s="120" t="s">
        <v>1334</v>
      </c>
      <c r="C1646" s="120">
        <v>20115</v>
      </c>
      <c r="D1646" s="120" t="b">
        <v>1</v>
      </c>
      <c r="E1646" s="120" t="b">
        <v>1</v>
      </c>
      <c r="F1646" s="120" t="b">
        <v>1</v>
      </c>
      <c r="G1646" s="120" t="b">
        <v>0</v>
      </c>
      <c r="H1646" s="120" t="b">
        <v>0</v>
      </c>
      <c r="I1646" s="120" t="b">
        <v>0</v>
      </c>
      <c r="J1646" s="120" t="b">
        <v>0</v>
      </c>
      <c r="K1646" s="120" t="b">
        <v>1</v>
      </c>
      <c r="L1646" s="120" t="b">
        <v>0</v>
      </c>
      <c r="M1646" s="120" t="b">
        <v>0</v>
      </c>
      <c r="N1646" s="120" t="s">
        <v>6343</v>
      </c>
      <c r="O1646" s="120" t="s">
        <v>6344</v>
      </c>
      <c r="P1646" s="120" t="s">
        <v>6345</v>
      </c>
      <c r="Q1646" s="120" t="s">
        <v>6346</v>
      </c>
      <c r="R1646" s="120" t="s">
        <v>6347</v>
      </c>
      <c r="S1646" s="120" t="s">
        <v>6348</v>
      </c>
      <c r="T1646" s="120" t="s">
        <v>6349</v>
      </c>
    </row>
    <row r="1647" spans="1:22" x14ac:dyDescent="0.4">
      <c r="A1647" s="120" t="s">
        <v>6350</v>
      </c>
      <c r="B1647" s="120" t="s">
        <v>928</v>
      </c>
      <c r="C1647" s="120">
        <v>20069</v>
      </c>
      <c r="D1647" s="120" t="b">
        <v>0</v>
      </c>
      <c r="E1647" s="120" t="b">
        <v>0</v>
      </c>
      <c r="F1647" s="120" t="b">
        <v>1</v>
      </c>
      <c r="G1647" s="120" t="b">
        <v>0</v>
      </c>
      <c r="H1647" s="120" t="b">
        <v>1</v>
      </c>
      <c r="I1647" s="120" t="b">
        <v>0</v>
      </c>
      <c r="J1647" s="120" t="b">
        <v>0</v>
      </c>
      <c r="K1647" s="120" t="b">
        <v>0</v>
      </c>
      <c r="L1647" s="120" t="b">
        <v>0</v>
      </c>
      <c r="M1647" s="120" t="b">
        <v>0</v>
      </c>
    </row>
    <row r="1648" spans="1:22" x14ac:dyDescent="0.4">
      <c r="A1648" s="120" t="s">
        <v>6351</v>
      </c>
      <c r="B1648" s="120" t="s">
        <v>1278</v>
      </c>
      <c r="C1648" s="120">
        <v>20020</v>
      </c>
      <c r="D1648" s="120" t="b">
        <v>0</v>
      </c>
      <c r="E1648" s="120" t="b">
        <v>0</v>
      </c>
      <c r="F1648" s="120" t="b">
        <v>0</v>
      </c>
      <c r="G1648" s="120" t="b">
        <v>0</v>
      </c>
      <c r="H1648" s="120" t="b">
        <v>0</v>
      </c>
      <c r="I1648" s="120" t="b">
        <v>0</v>
      </c>
      <c r="J1648" s="120" t="b">
        <v>0</v>
      </c>
      <c r="K1648" s="120" t="b">
        <v>0</v>
      </c>
      <c r="L1648" s="120" t="b">
        <v>0</v>
      </c>
      <c r="M1648" s="120" t="b">
        <v>0</v>
      </c>
    </row>
    <row r="1649" spans="1:34" x14ac:dyDescent="0.4">
      <c r="A1649" s="120" t="s">
        <v>6352</v>
      </c>
      <c r="B1649" s="120" t="s">
        <v>928</v>
      </c>
      <c r="C1649" s="120">
        <v>20064</v>
      </c>
      <c r="D1649" s="120" t="b">
        <v>1</v>
      </c>
      <c r="E1649" s="120" t="b">
        <v>1</v>
      </c>
      <c r="F1649" s="120" t="b">
        <v>0</v>
      </c>
      <c r="G1649" s="120" t="b">
        <v>0</v>
      </c>
      <c r="H1649" s="120" t="b">
        <v>0</v>
      </c>
      <c r="I1649" s="120" t="b">
        <v>0</v>
      </c>
      <c r="J1649" s="120" t="b">
        <v>0</v>
      </c>
      <c r="K1649" s="120" t="b">
        <v>0</v>
      </c>
      <c r="L1649" s="120" t="b">
        <v>0</v>
      </c>
      <c r="M1649" s="120" t="b">
        <v>1</v>
      </c>
    </row>
    <row r="1650" spans="1:34" x14ac:dyDescent="0.4">
      <c r="A1650" s="120" t="s">
        <v>6353</v>
      </c>
      <c r="B1650" s="120" t="s">
        <v>928</v>
      </c>
      <c r="C1650" s="120">
        <v>20013</v>
      </c>
      <c r="D1650" s="120" t="b">
        <v>1</v>
      </c>
      <c r="E1650" s="120" t="b">
        <v>0</v>
      </c>
      <c r="F1650" s="120" t="b">
        <v>1</v>
      </c>
      <c r="G1650" s="120" t="b">
        <v>0</v>
      </c>
      <c r="H1650" s="120" t="b">
        <v>0</v>
      </c>
      <c r="I1650" s="120" t="b">
        <v>0</v>
      </c>
      <c r="J1650" s="120" t="b">
        <v>0</v>
      </c>
      <c r="K1650" s="120" t="b">
        <v>0</v>
      </c>
      <c r="L1650" s="120" t="b">
        <v>0</v>
      </c>
      <c r="M1650" s="120" t="b">
        <v>1</v>
      </c>
    </row>
    <row r="1651" spans="1:34" x14ac:dyDescent="0.4">
      <c r="A1651" s="120" t="s">
        <v>6354</v>
      </c>
      <c r="B1651" s="120" t="s">
        <v>963</v>
      </c>
      <c r="C1651" s="120">
        <v>19989</v>
      </c>
      <c r="D1651" s="120" t="b">
        <v>0</v>
      </c>
      <c r="E1651" s="120" t="b">
        <v>0</v>
      </c>
      <c r="F1651" s="120" t="b">
        <v>1</v>
      </c>
      <c r="G1651" s="120" t="b">
        <v>0</v>
      </c>
      <c r="H1651" s="120" t="b">
        <v>0</v>
      </c>
      <c r="I1651" s="120" t="b">
        <v>0</v>
      </c>
      <c r="J1651" s="120" t="b">
        <v>0</v>
      </c>
      <c r="K1651" s="120" t="b">
        <v>0</v>
      </c>
      <c r="L1651" s="120" t="b">
        <v>0</v>
      </c>
      <c r="M1651" s="120" t="b">
        <v>1</v>
      </c>
      <c r="N1651" s="120" t="s">
        <v>6354</v>
      </c>
      <c r="O1651" s="120" t="s">
        <v>6355</v>
      </c>
      <c r="P1651" s="120" t="s">
        <v>6356</v>
      </c>
      <c r="Q1651" s="120" t="s">
        <v>6357</v>
      </c>
      <c r="R1651" s="120" t="s">
        <v>6358</v>
      </c>
      <c r="S1651" s="120" t="s">
        <v>6359</v>
      </c>
      <c r="T1651" s="120" t="s">
        <v>6360</v>
      </c>
      <c r="U1651" s="120" t="s">
        <v>6361</v>
      </c>
      <c r="V1651" s="120" t="s">
        <v>6362</v>
      </c>
      <c r="W1651" s="120" t="s">
        <v>6363</v>
      </c>
      <c r="X1651" s="120" t="s">
        <v>6364</v>
      </c>
    </row>
    <row r="1652" spans="1:34" x14ac:dyDescent="0.4">
      <c r="A1652" s="120" t="s">
        <v>6365</v>
      </c>
      <c r="B1652" s="120" t="s">
        <v>900</v>
      </c>
      <c r="C1652" s="120">
        <v>19973</v>
      </c>
      <c r="D1652" s="120" t="b">
        <v>0</v>
      </c>
      <c r="E1652" s="120" t="b">
        <v>0</v>
      </c>
      <c r="F1652" s="120" t="b">
        <v>0</v>
      </c>
      <c r="G1652" s="120" t="b">
        <v>0</v>
      </c>
      <c r="H1652" s="120" t="b">
        <v>0</v>
      </c>
      <c r="I1652" s="120" t="b">
        <v>0</v>
      </c>
      <c r="J1652" s="120" t="b">
        <v>0</v>
      </c>
      <c r="K1652" s="120" t="b">
        <v>0</v>
      </c>
      <c r="L1652" s="120" t="b">
        <v>0</v>
      </c>
      <c r="M1652" s="120" t="b">
        <v>0</v>
      </c>
    </row>
    <row r="1653" spans="1:34" x14ac:dyDescent="0.4">
      <c r="A1653" s="120" t="s">
        <v>6366</v>
      </c>
      <c r="B1653" s="120" t="s">
        <v>935</v>
      </c>
      <c r="C1653" s="120">
        <v>19987</v>
      </c>
      <c r="D1653" s="120" t="b">
        <v>0</v>
      </c>
      <c r="E1653" s="120" t="b">
        <v>0</v>
      </c>
      <c r="F1653" s="120" t="b">
        <v>0</v>
      </c>
      <c r="G1653" s="120" t="b">
        <v>0</v>
      </c>
      <c r="H1653" s="120" t="b">
        <v>0</v>
      </c>
      <c r="I1653" s="120" t="b">
        <v>0</v>
      </c>
      <c r="J1653" s="120" t="b">
        <v>0</v>
      </c>
      <c r="K1653" s="120" t="b">
        <v>0</v>
      </c>
      <c r="L1653" s="120" t="b">
        <v>0</v>
      </c>
      <c r="M1653" s="120" t="b">
        <v>1</v>
      </c>
    </row>
    <row r="1654" spans="1:34" x14ac:dyDescent="0.4">
      <c r="A1654" s="120" t="s">
        <v>6367</v>
      </c>
      <c r="B1654" s="120" t="s">
        <v>919</v>
      </c>
      <c r="C1654" s="120">
        <v>20240</v>
      </c>
      <c r="D1654" s="120" t="b">
        <v>1</v>
      </c>
      <c r="E1654" s="120" t="b">
        <v>0</v>
      </c>
      <c r="F1654" s="120" t="b">
        <v>0</v>
      </c>
      <c r="G1654" s="120" t="b">
        <v>0</v>
      </c>
      <c r="H1654" s="120" t="b">
        <v>0</v>
      </c>
      <c r="I1654" s="120" t="b">
        <v>0</v>
      </c>
      <c r="J1654" s="120" t="b">
        <v>1</v>
      </c>
      <c r="K1654" s="120" t="b">
        <v>0</v>
      </c>
      <c r="L1654" s="120" t="b">
        <v>0</v>
      </c>
      <c r="M1654" s="120" t="b">
        <v>1</v>
      </c>
    </row>
    <row r="1655" spans="1:34" x14ac:dyDescent="0.4">
      <c r="A1655" s="120" t="s">
        <v>366</v>
      </c>
      <c r="B1655" s="120" t="s">
        <v>928</v>
      </c>
      <c r="C1655" s="120">
        <v>19860</v>
      </c>
      <c r="D1655" s="120" t="b">
        <v>1</v>
      </c>
      <c r="E1655" s="120" t="b">
        <v>0</v>
      </c>
      <c r="F1655" s="120" t="b">
        <v>0</v>
      </c>
      <c r="G1655" s="120" t="b">
        <v>0</v>
      </c>
      <c r="H1655" s="120" t="b">
        <v>0</v>
      </c>
      <c r="I1655" s="120" t="b">
        <v>0</v>
      </c>
      <c r="J1655" s="120" t="b">
        <v>0</v>
      </c>
      <c r="K1655" s="120" t="b">
        <v>0</v>
      </c>
      <c r="L1655" s="120" t="b">
        <v>0</v>
      </c>
      <c r="M1655" s="120" t="b">
        <v>0</v>
      </c>
      <c r="N1655" s="120" t="s">
        <v>874</v>
      </c>
      <c r="O1655" s="120" t="s">
        <v>365</v>
      </c>
      <c r="P1655" s="120" t="s">
        <v>6368</v>
      </c>
      <c r="Q1655" s="120" t="s">
        <v>1956</v>
      </c>
      <c r="R1655" s="120" t="s">
        <v>1957</v>
      </c>
    </row>
    <row r="1656" spans="1:34" x14ac:dyDescent="0.4">
      <c r="A1656" s="120" t="s">
        <v>6369</v>
      </c>
      <c r="B1656" s="120" t="s">
        <v>935</v>
      </c>
      <c r="C1656" s="120">
        <v>19794</v>
      </c>
      <c r="D1656" s="120" t="b">
        <v>0</v>
      </c>
      <c r="E1656" s="120" t="b">
        <v>0</v>
      </c>
      <c r="F1656" s="120" t="b">
        <v>1</v>
      </c>
      <c r="G1656" s="120" t="b">
        <v>0</v>
      </c>
      <c r="H1656" s="120" t="b">
        <v>0</v>
      </c>
      <c r="I1656" s="120" t="b">
        <v>0</v>
      </c>
      <c r="J1656" s="120" t="b">
        <v>1</v>
      </c>
      <c r="K1656" s="120" t="b">
        <v>1</v>
      </c>
      <c r="L1656" s="120" t="b">
        <v>0</v>
      </c>
      <c r="M1656" s="120" t="b">
        <v>0</v>
      </c>
    </row>
    <row r="1657" spans="1:34" x14ac:dyDescent="0.4">
      <c r="A1657" s="120" t="s">
        <v>6370</v>
      </c>
      <c r="B1657" s="120" t="s">
        <v>935</v>
      </c>
      <c r="C1657" s="120">
        <v>19829</v>
      </c>
      <c r="D1657" s="120" t="b">
        <v>0</v>
      </c>
      <c r="E1657" s="120" t="b">
        <v>0</v>
      </c>
      <c r="F1657" s="120" t="b">
        <v>1</v>
      </c>
      <c r="G1657" s="120" t="b">
        <v>0</v>
      </c>
      <c r="H1657" s="120" t="b">
        <v>0</v>
      </c>
      <c r="I1657" s="120" t="b">
        <v>0</v>
      </c>
      <c r="J1657" s="120" t="b">
        <v>0</v>
      </c>
      <c r="K1657" s="120" t="b">
        <v>0</v>
      </c>
      <c r="L1657" s="120" t="b">
        <v>0</v>
      </c>
      <c r="M1657" s="120" t="b">
        <v>0</v>
      </c>
      <c r="N1657" s="120" t="s">
        <v>6371</v>
      </c>
      <c r="O1657" s="120" t="s">
        <v>4640</v>
      </c>
      <c r="P1657" s="120" t="s">
        <v>4641</v>
      </c>
      <c r="Q1657" s="120" t="s">
        <v>4642</v>
      </c>
      <c r="R1657" s="120" t="s">
        <v>4643</v>
      </c>
      <c r="S1657" s="120" t="s">
        <v>6372</v>
      </c>
      <c r="T1657" s="120" t="s">
        <v>6373</v>
      </c>
      <c r="U1657" s="120" t="s">
        <v>6374</v>
      </c>
      <c r="V1657" s="120" t="s">
        <v>6375</v>
      </c>
      <c r="W1657" s="120" t="s">
        <v>6376</v>
      </c>
      <c r="X1657" s="120" t="s">
        <v>6377</v>
      </c>
      <c r="Y1657" s="120" t="s">
        <v>6378</v>
      </c>
      <c r="Z1657" s="120" t="s">
        <v>6379</v>
      </c>
      <c r="AA1657" s="120" t="s">
        <v>6380</v>
      </c>
      <c r="AB1657" s="120" t="s">
        <v>6381</v>
      </c>
      <c r="AC1657" s="120" t="s">
        <v>6382</v>
      </c>
      <c r="AD1657" s="120" t="s">
        <v>6383</v>
      </c>
      <c r="AE1657" s="120" t="s">
        <v>3585</v>
      </c>
      <c r="AF1657" s="120" t="s">
        <v>3586</v>
      </c>
      <c r="AG1657" s="120" t="s">
        <v>6384</v>
      </c>
      <c r="AH1657" s="120" t="s">
        <v>6385</v>
      </c>
    </row>
    <row r="1658" spans="1:34" x14ac:dyDescent="0.4">
      <c r="A1658" s="120" t="s">
        <v>6386</v>
      </c>
      <c r="B1658" s="120" t="s">
        <v>935</v>
      </c>
      <c r="C1658" s="120">
        <v>19828</v>
      </c>
      <c r="D1658" s="120" t="b">
        <v>0</v>
      </c>
      <c r="E1658" s="120" t="b">
        <v>0</v>
      </c>
      <c r="F1658" s="120" t="b">
        <v>0</v>
      </c>
      <c r="G1658" s="120" t="b">
        <v>0</v>
      </c>
      <c r="H1658" s="120" t="b">
        <v>0</v>
      </c>
      <c r="I1658" s="120" t="b">
        <v>0</v>
      </c>
      <c r="J1658" s="120" t="b">
        <v>1</v>
      </c>
      <c r="K1658" s="120" t="b">
        <v>0</v>
      </c>
      <c r="L1658" s="120" t="b">
        <v>0</v>
      </c>
      <c r="M1658" s="120" t="b">
        <v>0</v>
      </c>
    </row>
    <row r="1659" spans="1:34" x14ac:dyDescent="0.4">
      <c r="A1659" s="120" t="s">
        <v>2733</v>
      </c>
      <c r="B1659" s="120" t="s">
        <v>935</v>
      </c>
      <c r="C1659" s="120">
        <v>19737</v>
      </c>
      <c r="D1659" s="120" t="b">
        <v>0</v>
      </c>
      <c r="E1659" s="120" t="b">
        <v>1</v>
      </c>
      <c r="F1659" s="120" t="b">
        <v>0</v>
      </c>
      <c r="G1659" s="120" t="b">
        <v>0</v>
      </c>
      <c r="H1659" s="120" t="b">
        <v>0</v>
      </c>
      <c r="I1659" s="120" t="b">
        <v>0</v>
      </c>
      <c r="J1659" s="120" t="b">
        <v>0</v>
      </c>
      <c r="K1659" s="120" t="b">
        <v>0</v>
      </c>
      <c r="L1659" s="120" t="b">
        <v>0</v>
      </c>
      <c r="M1659" s="120" t="b">
        <v>1</v>
      </c>
    </row>
    <row r="1660" spans="1:34" x14ac:dyDescent="0.4">
      <c r="A1660" s="120" t="s">
        <v>681</v>
      </c>
      <c r="B1660" s="120" t="s">
        <v>900</v>
      </c>
      <c r="C1660" s="120">
        <v>19706</v>
      </c>
      <c r="D1660" s="120" t="b">
        <v>1</v>
      </c>
      <c r="E1660" s="120" t="b">
        <v>0</v>
      </c>
      <c r="F1660" s="120" t="b">
        <v>0</v>
      </c>
      <c r="G1660" s="120" t="b">
        <v>0</v>
      </c>
      <c r="H1660" s="120" t="b">
        <v>0</v>
      </c>
      <c r="I1660" s="120" t="b">
        <v>0</v>
      </c>
      <c r="J1660" s="120" t="b">
        <v>0</v>
      </c>
      <c r="K1660" s="120" t="b">
        <v>0</v>
      </c>
      <c r="L1660" s="120" t="b">
        <v>0</v>
      </c>
      <c r="M1660" s="120" t="b">
        <v>0</v>
      </c>
      <c r="N1660" s="120" t="s">
        <v>6387</v>
      </c>
      <c r="O1660" s="120" t="s">
        <v>682</v>
      </c>
      <c r="P1660" s="120" t="s">
        <v>6388</v>
      </c>
      <c r="Q1660" s="120" t="s">
        <v>6389</v>
      </c>
      <c r="R1660" s="120" t="s">
        <v>6390</v>
      </c>
    </row>
    <row r="1661" spans="1:34" x14ac:dyDescent="0.4">
      <c r="A1661" s="120" t="s">
        <v>6391</v>
      </c>
      <c r="B1661" s="120" t="s">
        <v>1727</v>
      </c>
      <c r="C1661" s="120">
        <v>19659</v>
      </c>
      <c r="D1661" s="120" t="b">
        <v>1</v>
      </c>
      <c r="E1661" s="120" t="b">
        <v>1</v>
      </c>
      <c r="F1661" s="120" t="b">
        <v>1</v>
      </c>
      <c r="G1661" s="120" t="b">
        <v>0</v>
      </c>
      <c r="H1661" s="120" t="b">
        <v>1</v>
      </c>
      <c r="I1661" s="120" t="b">
        <v>0</v>
      </c>
      <c r="J1661" s="120" t="b">
        <v>0</v>
      </c>
      <c r="K1661" s="120" t="b">
        <v>0</v>
      </c>
      <c r="L1661" s="120" t="b">
        <v>0</v>
      </c>
      <c r="M1661" s="120" t="b">
        <v>0</v>
      </c>
      <c r="N1661" s="120" t="s">
        <v>6392</v>
      </c>
      <c r="O1661" s="120" t="s">
        <v>6393</v>
      </c>
      <c r="P1661" s="120" t="s">
        <v>6394</v>
      </c>
    </row>
    <row r="1662" spans="1:34" x14ac:dyDescent="0.4">
      <c r="A1662" s="120" t="s">
        <v>514</v>
      </c>
      <c r="B1662" s="120" t="s">
        <v>872</v>
      </c>
      <c r="C1662" s="120">
        <v>19676</v>
      </c>
      <c r="D1662" s="120" t="b">
        <v>1</v>
      </c>
      <c r="E1662" s="120" t="b">
        <v>0</v>
      </c>
      <c r="F1662" s="120" t="b">
        <v>0</v>
      </c>
      <c r="G1662" s="120" t="b">
        <v>0</v>
      </c>
      <c r="H1662" s="120" t="b">
        <v>0</v>
      </c>
      <c r="I1662" s="120" t="b">
        <v>0</v>
      </c>
      <c r="J1662" s="120" t="b">
        <v>0</v>
      </c>
      <c r="K1662" s="120" t="b">
        <v>0</v>
      </c>
      <c r="L1662" s="120" t="b">
        <v>0</v>
      </c>
      <c r="M1662" s="120" t="b">
        <v>1</v>
      </c>
      <c r="N1662" s="120" t="s">
        <v>874</v>
      </c>
      <c r="O1662" s="120" t="s">
        <v>466</v>
      </c>
      <c r="P1662" s="120" t="s">
        <v>1567</v>
      </c>
      <c r="Q1662" s="120" t="s">
        <v>2348</v>
      </c>
      <c r="R1662" s="120" t="s">
        <v>2349</v>
      </c>
    </row>
    <row r="1663" spans="1:34" x14ac:dyDescent="0.4">
      <c r="A1663" s="120" t="s">
        <v>6003</v>
      </c>
      <c r="B1663" s="120" t="s">
        <v>900</v>
      </c>
      <c r="C1663" s="120">
        <v>19633</v>
      </c>
      <c r="D1663" s="120" t="b">
        <v>0</v>
      </c>
      <c r="E1663" s="120" t="b">
        <v>1</v>
      </c>
      <c r="F1663" s="120" t="b">
        <v>0</v>
      </c>
      <c r="G1663" s="120" t="b">
        <v>0</v>
      </c>
      <c r="H1663" s="120" t="b">
        <v>0</v>
      </c>
      <c r="I1663" s="120" t="b">
        <v>0</v>
      </c>
      <c r="J1663" s="120" t="b">
        <v>0</v>
      </c>
      <c r="K1663" s="120" t="b">
        <v>0</v>
      </c>
      <c r="L1663" s="120" t="b">
        <v>0</v>
      </c>
      <c r="M1663" s="120" t="b">
        <v>1</v>
      </c>
    </row>
    <row r="1664" spans="1:34" x14ac:dyDescent="0.4">
      <c r="A1664" s="120" t="s">
        <v>6395</v>
      </c>
      <c r="B1664" s="120" t="s">
        <v>963</v>
      </c>
      <c r="C1664" s="120">
        <v>19590</v>
      </c>
      <c r="D1664" s="120" t="b">
        <v>1</v>
      </c>
      <c r="E1664" s="120" t="b">
        <v>1</v>
      </c>
      <c r="F1664" s="120" t="b">
        <v>0</v>
      </c>
      <c r="G1664" s="120" t="b">
        <v>0</v>
      </c>
      <c r="H1664" s="120" t="b">
        <v>0</v>
      </c>
      <c r="I1664" s="120" t="b">
        <v>0</v>
      </c>
      <c r="J1664" s="120" t="b">
        <v>0</v>
      </c>
      <c r="K1664" s="120" t="b">
        <v>0</v>
      </c>
      <c r="L1664" s="120" t="b">
        <v>0</v>
      </c>
      <c r="M1664" s="120" t="b">
        <v>1</v>
      </c>
    </row>
    <row r="1665" spans="1:24" x14ac:dyDescent="0.4">
      <c r="A1665" s="120" t="s">
        <v>6396</v>
      </c>
      <c r="B1665" s="120" t="s">
        <v>935</v>
      </c>
      <c r="C1665" s="120">
        <v>19522</v>
      </c>
      <c r="D1665" s="120" t="b">
        <v>0</v>
      </c>
      <c r="E1665" s="120" t="b">
        <v>0</v>
      </c>
      <c r="F1665" s="120" t="b">
        <v>1</v>
      </c>
      <c r="G1665" s="120" t="b">
        <v>0</v>
      </c>
      <c r="H1665" s="120" t="b">
        <v>0</v>
      </c>
      <c r="I1665" s="120" t="b">
        <v>0</v>
      </c>
      <c r="J1665" s="120" t="b">
        <v>0</v>
      </c>
      <c r="K1665" s="120" t="b">
        <v>0</v>
      </c>
      <c r="L1665" s="120" t="b">
        <v>0</v>
      </c>
      <c r="M1665" s="120" t="b">
        <v>0</v>
      </c>
    </row>
    <row r="1666" spans="1:24" x14ac:dyDescent="0.4">
      <c r="A1666" s="120" t="s">
        <v>6397</v>
      </c>
      <c r="B1666" s="120" t="s">
        <v>924</v>
      </c>
      <c r="C1666" s="120">
        <v>19544</v>
      </c>
      <c r="D1666" s="120" t="b">
        <v>1</v>
      </c>
      <c r="E1666" s="120" t="b">
        <v>1</v>
      </c>
      <c r="F1666" s="120" t="b">
        <v>0</v>
      </c>
      <c r="G1666" s="120" t="b">
        <v>0</v>
      </c>
      <c r="H1666" s="120" t="b">
        <v>0</v>
      </c>
      <c r="I1666" s="120" t="b">
        <v>0</v>
      </c>
      <c r="J1666" s="120" t="b">
        <v>0</v>
      </c>
      <c r="K1666" s="120" t="b">
        <v>0</v>
      </c>
      <c r="L1666" s="120" t="b">
        <v>0</v>
      </c>
      <c r="M1666" s="120" t="b">
        <v>1</v>
      </c>
      <c r="N1666" s="120" t="s">
        <v>842</v>
      </c>
      <c r="O1666" s="120" t="s">
        <v>6398</v>
      </c>
      <c r="P1666" s="120" t="s">
        <v>6399</v>
      </c>
      <c r="Q1666" s="120" t="s">
        <v>6400</v>
      </c>
      <c r="R1666" s="120" t="s">
        <v>6401</v>
      </c>
    </row>
    <row r="1667" spans="1:24" x14ac:dyDescent="0.4">
      <c r="A1667" s="120" t="s">
        <v>764</v>
      </c>
      <c r="B1667" s="120" t="s">
        <v>935</v>
      </c>
      <c r="C1667" s="120">
        <v>19447</v>
      </c>
      <c r="D1667" s="120" t="b">
        <v>0</v>
      </c>
      <c r="E1667" s="120" t="b">
        <v>0</v>
      </c>
      <c r="F1667" s="120" t="b">
        <v>0</v>
      </c>
      <c r="G1667" s="120" t="b">
        <v>0</v>
      </c>
      <c r="H1667" s="120" t="b">
        <v>0</v>
      </c>
      <c r="I1667" s="120" t="b">
        <v>0</v>
      </c>
      <c r="J1667" s="120" t="b">
        <v>0</v>
      </c>
      <c r="K1667" s="120" t="b">
        <v>0</v>
      </c>
      <c r="L1667" s="120" t="b">
        <v>0</v>
      </c>
      <c r="M1667" s="120" t="b">
        <v>1</v>
      </c>
      <c r="N1667" s="120" t="s">
        <v>6402</v>
      </c>
      <c r="O1667" s="120" t="s">
        <v>5003</v>
      </c>
      <c r="P1667" s="120" t="s">
        <v>5004</v>
      </c>
      <c r="Q1667" s="120" t="s">
        <v>744</v>
      </c>
      <c r="R1667" s="120" t="s">
        <v>6403</v>
      </c>
      <c r="S1667" s="120" t="s">
        <v>226</v>
      </c>
      <c r="T1667" s="120" t="s">
        <v>1247</v>
      </c>
      <c r="U1667" s="120" t="s">
        <v>340</v>
      </c>
      <c r="V1667" s="120" t="s">
        <v>1248</v>
      </c>
      <c r="W1667" s="120" t="s">
        <v>6404</v>
      </c>
      <c r="X1667" s="120" t="s">
        <v>6405</v>
      </c>
    </row>
    <row r="1668" spans="1:24" x14ac:dyDescent="0.4">
      <c r="A1668" s="120" t="s">
        <v>6406</v>
      </c>
      <c r="B1668" s="120" t="s">
        <v>963</v>
      </c>
      <c r="C1668" s="120">
        <v>19116</v>
      </c>
      <c r="D1668" s="120" t="b">
        <v>0</v>
      </c>
      <c r="E1668" s="120" t="b">
        <v>0</v>
      </c>
      <c r="F1668" s="120" t="b">
        <v>1</v>
      </c>
      <c r="G1668" s="120" t="b">
        <v>0</v>
      </c>
      <c r="H1668" s="120" t="b">
        <v>0</v>
      </c>
      <c r="I1668" s="120" t="b">
        <v>0</v>
      </c>
      <c r="J1668" s="120" t="b">
        <v>0</v>
      </c>
      <c r="K1668" s="120" t="b">
        <v>0</v>
      </c>
      <c r="L1668" s="120" t="b">
        <v>0</v>
      </c>
      <c r="M1668" s="120" t="b">
        <v>0</v>
      </c>
    </row>
    <row r="1669" spans="1:24" x14ac:dyDescent="0.4">
      <c r="A1669" s="120" t="s">
        <v>6407</v>
      </c>
      <c r="B1669" s="120" t="s">
        <v>963</v>
      </c>
      <c r="C1669" s="120">
        <v>19126</v>
      </c>
      <c r="D1669" s="120" t="b">
        <v>0</v>
      </c>
      <c r="E1669" s="120" t="b">
        <v>1</v>
      </c>
      <c r="F1669" s="120" t="b">
        <v>0</v>
      </c>
      <c r="G1669" s="120" t="b">
        <v>0</v>
      </c>
      <c r="H1669" s="120" t="b">
        <v>0</v>
      </c>
      <c r="I1669" s="120" t="b">
        <v>0</v>
      </c>
      <c r="J1669" s="120" t="b">
        <v>0</v>
      </c>
      <c r="K1669" s="120" t="b">
        <v>0</v>
      </c>
      <c r="L1669" s="120" t="b">
        <v>0</v>
      </c>
      <c r="M1669" s="120" t="b">
        <v>0</v>
      </c>
    </row>
    <row r="1670" spans="1:24" x14ac:dyDescent="0.4">
      <c r="A1670" s="120" t="s">
        <v>6408</v>
      </c>
      <c r="B1670" s="120" t="s">
        <v>900</v>
      </c>
      <c r="C1670" s="120">
        <v>19135</v>
      </c>
      <c r="D1670" s="120" t="b">
        <v>1</v>
      </c>
      <c r="E1670" s="120" t="b">
        <v>0</v>
      </c>
      <c r="F1670" s="120" t="b">
        <v>1</v>
      </c>
      <c r="G1670" s="120" t="b">
        <v>0</v>
      </c>
      <c r="H1670" s="120" t="b">
        <v>0</v>
      </c>
      <c r="I1670" s="120" t="b">
        <v>0</v>
      </c>
      <c r="J1670" s="120" t="b">
        <v>0</v>
      </c>
      <c r="K1670" s="120" t="b">
        <v>0</v>
      </c>
      <c r="L1670" s="120" t="b">
        <v>0</v>
      </c>
      <c r="M1670" s="120" t="b">
        <v>0</v>
      </c>
    </row>
    <row r="1671" spans="1:24" x14ac:dyDescent="0.4">
      <c r="A1671" s="120" t="s">
        <v>6409</v>
      </c>
      <c r="B1671" s="120" t="s">
        <v>1278</v>
      </c>
      <c r="C1671" s="120">
        <v>19090</v>
      </c>
      <c r="D1671" s="120" t="b">
        <v>1</v>
      </c>
      <c r="E1671" s="120" t="b">
        <v>1</v>
      </c>
      <c r="F1671" s="120" t="b">
        <v>0</v>
      </c>
      <c r="G1671" s="120" t="b">
        <v>0</v>
      </c>
      <c r="H1671" s="120" t="b">
        <v>0</v>
      </c>
      <c r="I1671" s="120" t="b">
        <v>0</v>
      </c>
      <c r="J1671" s="120" t="b">
        <v>0</v>
      </c>
      <c r="K1671" s="120" t="b">
        <v>0</v>
      </c>
      <c r="L1671" s="120" t="b">
        <v>0</v>
      </c>
      <c r="M1671" s="120" t="b">
        <v>1</v>
      </c>
      <c r="N1671" s="120" t="s">
        <v>6410</v>
      </c>
      <c r="O1671" s="120" t="s">
        <v>6411</v>
      </c>
      <c r="P1671" s="120" t="s">
        <v>6412</v>
      </c>
    </row>
    <row r="1672" spans="1:24" x14ac:dyDescent="0.4">
      <c r="A1672" s="120" t="s">
        <v>6413</v>
      </c>
      <c r="B1672" s="120" t="s">
        <v>843</v>
      </c>
      <c r="C1672" s="120">
        <v>19068</v>
      </c>
      <c r="D1672" s="120" t="b">
        <v>1</v>
      </c>
      <c r="E1672" s="120" t="b">
        <v>1</v>
      </c>
      <c r="F1672" s="120" t="b">
        <v>0</v>
      </c>
      <c r="G1672" s="120" t="b">
        <v>0</v>
      </c>
      <c r="H1672" s="120" t="b">
        <v>1</v>
      </c>
      <c r="I1672" s="120" t="b">
        <v>0</v>
      </c>
      <c r="J1672" s="120" t="b">
        <v>0</v>
      </c>
      <c r="K1672" s="120" t="b">
        <v>0</v>
      </c>
      <c r="L1672" s="120" t="b">
        <v>0</v>
      </c>
      <c r="M1672" s="120" t="b">
        <v>1</v>
      </c>
    </row>
    <row r="1673" spans="1:24" x14ac:dyDescent="0.4">
      <c r="A1673" s="120" t="s">
        <v>6414</v>
      </c>
      <c r="B1673" s="120" t="s">
        <v>1278</v>
      </c>
      <c r="C1673" s="120">
        <v>18977</v>
      </c>
      <c r="D1673" s="120" t="b">
        <v>1</v>
      </c>
      <c r="E1673" s="120" t="b">
        <v>1</v>
      </c>
      <c r="F1673" s="120" t="b">
        <v>0</v>
      </c>
      <c r="G1673" s="120" t="b">
        <v>0</v>
      </c>
      <c r="H1673" s="120" t="b">
        <v>0</v>
      </c>
      <c r="I1673" s="120" t="b">
        <v>0</v>
      </c>
      <c r="J1673" s="120" t="b">
        <v>0</v>
      </c>
      <c r="K1673" s="120" t="b">
        <v>0</v>
      </c>
      <c r="L1673" s="120" t="b">
        <v>0</v>
      </c>
      <c r="M1673" s="120" t="b">
        <v>0</v>
      </c>
    </row>
    <row r="1674" spans="1:24" x14ac:dyDescent="0.4">
      <c r="A1674" s="120" t="s">
        <v>6415</v>
      </c>
      <c r="B1674" s="120" t="s">
        <v>1278</v>
      </c>
      <c r="C1674" s="120">
        <v>18651</v>
      </c>
      <c r="D1674" s="120" t="b">
        <v>0</v>
      </c>
      <c r="E1674" s="120" t="b">
        <v>0</v>
      </c>
      <c r="F1674" s="120" t="b">
        <v>0</v>
      </c>
      <c r="G1674" s="120" t="b">
        <v>0</v>
      </c>
      <c r="H1674" s="120" t="b">
        <v>0</v>
      </c>
      <c r="I1674" s="120" t="b">
        <v>0</v>
      </c>
      <c r="J1674" s="120" t="b">
        <v>0</v>
      </c>
      <c r="K1674" s="120" t="b">
        <v>0</v>
      </c>
      <c r="L1674" s="120" t="b">
        <v>0</v>
      </c>
      <c r="M1674" s="120" t="b">
        <v>0</v>
      </c>
      <c r="N1674" s="120" t="s">
        <v>6416</v>
      </c>
      <c r="O1674" s="120" t="s">
        <v>2678</v>
      </c>
      <c r="P1674" s="120" t="s">
        <v>2679</v>
      </c>
    </row>
    <row r="1675" spans="1:24" x14ac:dyDescent="0.4">
      <c r="A1675" s="120" t="s">
        <v>6417</v>
      </c>
      <c r="B1675" s="120" t="s">
        <v>963</v>
      </c>
      <c r="C1675" s="120">
        <v>18653</v>
      </c>
      <c r="D1675" s="120" t="b">
        <v>0</v>
      </c>
      <c r="E1675" s="120" t="b">
        <v>1</v>
      </c>
      <c r="F1675" s="120" t="b">
        <v>0</v>
      </c>
      <c r="G1675" s="120" t="b">
        <v>1</v>
      </c>
      <c r="H1675" s="120" t="b">
        <v>1</v>
      </c>
      <c r="I1675" s="120" t="b">
        <v>0</v>
      </c>
      <c r="J1675" s="120" t="b">
        <v>0</v>
      </c>
      <c r="K1675" s="120" t="b">
        <v>0</v>
      </c>
      <c r="L1675" s="120" t="b">
        <v>0</v>
      </c>
      <c r="M1675" s="120" t="b">
        <v>0</v>
      </c>
    </row>
    <row r="1676" spans="1:24" x14ac:dyDescent="0.4">
      <c r="A1676" s="120" t="s">
        <v>6418</v>
      </c>
      <c r="B1676" s="120" t="s">
        <v>935</v>
      </c>
      <c r="C1676" s="120">
        <v>18654</v>
      </c>
      <c r="D1676" s="120" t="b">
        <v>0</v>
      </c>
      <c r="E1676" s="120" t="b">
        <v>0</v>
      </c>
      <c r="F1676" s="120" t="b">
        <v>0</v>
      </c>
      <c r="G1676" s="120" t="b">
        <v>1</v>
      </c>
      <c r="H1676" s="120" t="b">
        <v>0</v>
      </c>
      <c r="I1676" s="120" t="b">
        <v>0</v>
      </c>
      <c r="J1676" s="120" t="b">
        <v>1</v>
      </c>
      <c r="K1676" s="120" t="b">
        <v>0</v>
      </c>
      <c r="L1676" s="120" t="b">
        <v>0</v>
      </c>
      <c r="M1676" s="120" t="b">
        <v>1</v>
      </c>
    </row>
    <row r="1677" spans="1:24" x14ac:dyDescent="0.4">
      <c r="A1677" s="120" t="s">
        <v>6419</v>
      </c>
      <c r="B1677" s="120" t="s">
        <v>852</v>
      </c>
      <c r="C1677" s="120">
        <v>18718</v>
      </c>
      <c r="D1677" s="120" t="b">
        <v>0</v>
      </c>
      <c r="E1677" s="120" t="b">
        <v>0</v>
      </c>
      <c r="F1677" s="120" t="b">
        <v>0</v>
      </c>
      <c r="G1677" s="120" t="b">
        <v>1</v>
      </c>
      <c r="H1677" s="120" t="b">
        <v>0</v>
      </c>
      <c r="I1677" s="120" t="b">
        <v>0</v>
      </c>
      <c r="J1677" s="120" t="b">
        <v>0</v>
      </c>
      <c r="K1677" s="120" t="b">
        <v>0</v>
      </c>
      <c r="L1677" s="120" t="b">
        <v>0</v>
      </c>
      <c r="M1677" s="120" t="b">
        <v>1</v>
      </c>
      <c r="N1677" s="120" t="s">
        <v>842</v>
      </c>
      <c r="O1677" s="120" t="s">
        <v>873</v>
      </c>
      <c r="P1677" s="120" t="s">
        <v>3010</v>
      </c>
    </row>
    <row r="1678" spans="1:24" x14ac:dyDescent="0.4">
      <c r="A1678" s="120" t="s">
        <v>6420</v>
      </c>
      <c r="B1678" s="120" t="s">
        <v>924</v>
      </c>
      <c r="C1678" s="120">
        <v>18502</v>
      </c>
      <c r="D1678" s="120" t="b">
        <v>1</v>
      </c>
      <c r="E1678" s="120" t="b">
        <v>1</v>
      </c>
      <c r="F1678" s="120" t="b">
        <v>1</v>
      </c>
      <c r="G1678" s="120" t="b">
        <v>0</v>
      </c>
      <c r="H1678" s="120" t="b">
        <v>0</v>
      </c>
      <c r="I1678" s="120" t="b">
        <v>0</v>
      </c>
      <c r="J1678" s="120" t="b">
        <v>0</v>
      </c>
      <c r="K1678" s="120" t="b">
        <v>1</v>
      </c>
      <c r="L1678" s="120" t="b">
        <v>0</v>
      </c>
      <c r="M1678" s="120" t="b">
        <v>0</v>
      </c>
      <c r="N1678" s="120" t="s">
        <v>6421</v>
      </c>
      <c r="O1678" s="120" t="s">
        <v>6422</v>
      </c>
      <c r="P1678" s="120" t="s">
        <v>6423</v>
      </c>
      <c r="Q1678" s="120" t="s">
        <v>6424</v>
      </c>
      <c r="R1678" s="120" t="s">
        <v>6425</v>
      </c>
      <c r="S1678" s="120" t="s">
        <v>6426</v>
      </c>
      <c r="T1678" s="120" t="s">
        <v>6427</v>
      </c>
    </row>
    <row r="1679" spans="1:24" x14ac:dyDescent="0.4">
      <c r="A1679" s="120" t="s">
        <v>6428</v>
      </c>
      <c r="B1679" s="120" t="s">
        <v>900</v>
      </c>
      <c r="C1679" s="120">
        <v>18511</v>
      </c>
      <c r="D1679" s="120" t="b">
        <v>1</v>
      </c>
      <c r="E1679" s="120" t="b">
        <v>0</v>
      </c>
      <c r="F1679" s="120" t="b">
        <v>0</v>
      </c>
      <c r="G1679" s="120" t="b">
        <v>0</v>
      </c>
      <c r="H1679" s="120" t="b">
        <v>1</v>
      </c>
      <c r="I1679" s="120" t="b">
        <v>0</v>
      </c>
      <c r="J1679" s="120" t="b">
        <v>0</v>
      </c>
      <c r="K1679" s="120" t="b">
        <v>0</v>
      </c>
      <c r="L1679" s="120" t="b">
        <v>0</v>
      </c>
      <c r="M1679" s="120" t="b">
        <v>0</v>
      </c>
    </row>
    <row r="1680" spans="1:24" x14ac:dyDescent="0.4">
      <c r="A1680" s="120" t="s">
        <v>6429</v>
      </c>
      <c r="B1680" s="120" t="s">
        <v>1278</v>
      </c>
      <c r="C1680" s="120">
        <v>18534</v>
      </c>
      <c r="D1680" s="120" t="b">
        <v>1</v>
      </c>
      <c r="E1680" s="120" t="b">
        <v>1</v>
      </c>
      <c r="F1680" s="120" t="b">
        <v>0</v>
      </c>
      <c r="G1680" s="120" t="b">
        <v>0</v>
      </c>
      <c r="H1680" s="120" t="b">
        <v>1</v>
      </c>
      <c r="I1680" s="120" t="b">
        <v>0</v>
      </c>
      <c r="J1680" s="120" t="b">
        <v>0</v>
      </c>
      <c r="K1680" s="120" t="b">
        <v>0</v>
      </c>
      <c r="L1680" s="120" t="b">
        <v>0</v>
      </c>
      <c r="M1680" s="120" t="b">
        <v>0</v>
      </c>
    </row>
    <row r="1681" spans="1:20" x14ac:dyDescent="0.4">
      <c r="A1681" s="120" t="s">
        <v>6430</v>
      </c>
      <c r="B1681" s="120" t="s">
        <v>843</v>
      </c>
      <c r="C1681" s="120">
        <v>18364</v>
      </c>
      <c r="D1681" s="120" t="b">
        <v>1</v>
      </c>
      <c r="E1681" s="120" t="b">
        <v>0</v>
      </c>
      <c r="F1681" s="120" t="b">
        <v>0</v>
      </c>
      <c r="G1681" s="120" t="b">
        <v>0</v>
      </c>
      <c r="H1681" s="120" t="b">
        <v>0</v>
      </c>
      <c r="I1681" s="120" t="b">
        <v>0</v>
      </c>
      <c r="J1681" s="120" t="b">
        <v>0</v>
      </c>
      <c r="K1681" s="120" t="b">
        <v>0</v>
      </c>
      <c r="L1681" s="120" t="b">
        <v>0</v>
      </c>
      <c r="M1681" s="120" t="b">
        <v>0</v>
      </c>
      <c r="N1681" s="120" t="s">
        <v>6431</v>
      </c>
      <c r="O1681" s="120" t="s">
        <v>6432</v>
      </c>
      <c r="P1681" s="120" t="s">
        <v>6433</v>
      </c>
      <c r="Q1681" s="120" t="s">
        <v>6434</v>
      </c>
      <c r="R1681" s="120" t="s">
        <v>6435</v>
      </c>
      <c r="S1681" s="120" t="s">
        <v>6436</v>
      </c>
      <c r="T1681" s="120" t="s">
        <v>6437</v>
      </c>
    </row>
    <row r="1682" spans="1:20" x14ac:dyDescent="0.4">
      <c r="A1682" s="120" t="s">
        <v>5398</v>
      </c>
      <c r="B1682" s="120" t="s">
        <v>872</v>
      </c>
      <c r="C1682" s="120">
        <v>18445</v>
      </c>
      <c r="D1682" s="120" t="b">
        <v>0</v>
      </c>
      <c r="E1682" s="120" t="b">
        <v>0</v>
      </c>
      <c r="F1682" s="120" t="b">
        <v>1</v>
      </c>
      <c r="G1682" s="120" t="b">
        <v>0</v>
      </c>
      <c r="H1682" s="120" t="b">
        <v>0</v>
      </c>
      <c r="I1682" s="120" t="b">
        <v>0</v>
      </c>
      <c r="J1682" s="120" t="b">
        <v>0</v>
      </c>
      <c r="K1682" s="120" t="b">
        <v>0</v>
      </c>
      <c r="L1682" s="120" t="b">
        <v>0</v>
      </c>
      <c r="M1682" s="120" t="b">
        <v>0</v>
      </c>
    </row>
    <row r="1683" spans="1:20" x14ac:dyDescent="0.4">
      <c r="A1683" s="120" t="s">
        <v>6438</v>
      </c>
      <c r="B1683" s="120" t="s">
        <v>963</v>
      </c>
      <c r="C1683" s="120">
        <v>18329</v>
      </c>
      <c r="D1683" s="120" t="b">
        <v>0</v>
      </c>
      <c r="E1683" s="120" t="b">
        <v>1</v>
      </c>
      <c r="F1683" s="120" t="b">
        <v>1</v>
      </c>
      <c r="G1683" s="120" t="b">
        <v>0</v>
      </c>
      <c r="H1683" s="120" t="b">
        <v>0</v>
      </c>
      <c r="I1683" s="120" t="b">
        <v>0</v>
      </c>
      <c r="J1683" s="120" t="b">
        <v>0</v>
      </c>
      <c r="K1683" s="120" t="b">
        <v>0</v>
      </c>
      <c r="L1683" s="120" t="b">
        <v>0</v>
      </c>
      <c r="M1683" s="120" t="b">
        <v>0</v>
      </c>
    </row>
    <row r="1684" spans="1:20" x14ac:dyDescent="0.4">
      <c r="A1684" s="120" t="s">
        <v>6439</v>
      </c>
      <c r="B1684" s="120" t="s">
        <v>924</v>
      </c>
      <c r="C1684" s="120">
        <v>18427</v>
      </c>
      <c r="D1684" s="120" t="b">
        <v>0</v>
      </c>
      <c r="E1684" s="120" t="b">
        <v>0</v>
      </c>
      <c r="F1684" s="120" t="b">
        <v>0</v>
      </c>
      <c r="G1684" s="120" t="b">
        <v>0</v>
      </c>
      <c r="H1684" s="120" t="b">
        <v>0</v>
      </c>
      <c r="I1684" s="120" t="b">
        <v>0</v>
      </c>
      <c r="J1684" s="120" t="b">
        <v>0</v>
      </c>
      <c r="K1684" s="120" t="b">
        <v>0</v>
      </c>
      <c r="L1684" s="120" t="b">
        <v>0</v>
      </c>
      <c r="M1684" s="120" t="b">
        <v>1</v>
      </c>
    </row>
    <row r="1685" spans="1:20" x14ac:dyDescent="0.4">
      <c r="A1685" s="120" t="s">
        <v>6440</v>
      </c>
      <c r="B1685" s="120" t="s">
        <v>963</v>
      </c>
      <c r="C1685" s="120">
        <v>18215</v>
      </c>
      <c r="D1685" s="120" t="b">
        <v>0</v>
      </c>
      <c r="E1685" s="120" t="b">
        <v>1</v>
      </c>
      <c r="F1685" s="120" t="b">
        <v>0</v>
      </c>
      <c r="G1685" s="120" t="b">
        <v>0</v>
      </c>
      <c r="H1685" s="120" t="b">
        <v>0</v>
      </c>
      <c r="I1685" s="120" t="b">
        <v>0</v>
      </c>
      <c r="J1685" s="120" t="b">
        <v>0</v>
      </c>
      <c r="K1685" s="120" t="b">
        <v>0</v>
      </c>
      <c r="L1685" s="120" t="b">
        <v>0</v>
      </c>
      <c r="M1685" s="120" t="b">
        <v>1</v>
      </c>
    </row>
    <row r="1686" spans="1:20" x14ac:dyDescent="0.4">
      <c r="A1686" s="120" t="s">
        <v>6441</v>
      </c>
      <c r="B1686" s="120" t="s">
        <v>852</v>
      </c>
      <c r="C1686" s="120">
        <v>18007</v>
      </c>
      <c r="D1686" s="120" t="b">
        <v>0</v>
      </c>
      <c r="E1686" s="120" t="b">
        <v>1</v>
      </c>
      <c r="F1686" s="120" t="b">
        <v>0</v>
      </c>
      <c r="G1686" s="120" t="b">
        <v>0</v>
      </c>
      <c r="H1686" s="120" t="b">
        <v>0</v>
      </c>
      <c r="I1686" s="120" t="b">
        <v>0</v>
      </c>
      <c r="J1686" s="120" t="b">
        <v>1</v>
      </c>
      <c r="K1686" s="120" t="b">
        <v>0</v>
      </c>
      <c r="L1686" s="120" t="b">
        <v>0</v>
      </c>
      <c r="M1686" s="120" t="b">
        <v>0</v>
      </c>
      <c r="N1686" s="120" t="s">
        <v>842</v>
      </c>
      <c r="O1686" s="120" t="s">
        <v>1480</v>
      </c>
      <c r="P1686" s="120" t="s">
        <v>2204</v>
      </c>
    </row>
    <row r="1687" spans="1:20" x14ac:dyDescent="0.4">
      <c r="A1687" s="120" t="s">
        <v>6442</v>
      </c>
      <c r="B1687" s="120" t="s">
        <v>2118</v>
      </c>
      <c r="C1687" s="120">
        <v>17998</v>
      </c>
      <c r="D1687" s="120" t="b">
        <v>0</v>
      </c>
      <c r="E1687" s="120" t="b">
        <v>0</v>
      </c>
      <c r="F1687" s="120" t="b">
        <v>0</v>
      </c>
      <c r="G1687" s="120" t="b">
        <v>0</v>
      </c>
      <c r="H1687" s="120" t="b">
        <v>0</v>
      </c>
      <c r="I1687" s="120" t="b">
        <v>0</v>
      </c>
      <c r="J1687" s="120" t="b">
        <v>0</v>
      </c>
      <c r="K1687" s="120" t="b">
        <v>0</v>
      </c>
      <c r="L1687" s="120" t="b">
        <v>0</v>
      </c>
      <c r="M1687" s="120" t="b">
        <v>0</v>
      </c>
    </row>
    <row r="1688" spans="1:20" x14ac:dyDescent="0.4">
      <c r="A1688" s="120" t="s">
        <v>6443</v>
      </c>
      <c r="B1688" s="120" t="s">
        <v>852</v>
      </c>
      <c r="C1688" s="120">
        <v>17977</v>
      </c>
      <c r="D1688" s="120" t="b">
        <v>0</v>
      </c>
      <c r="E1688" s="120" t="b">
        <v>1</v>
      </c>
      <c r="F1688" s="120" t="b">
        <v>0</v>
      </c>
      <c r="G1688" s="120" t="b">
        <v>0</v>
      </c>
      <c r="H1688" s="120" t="b">
        <v>0</v>
      </c>
      <c r="I1688" s="120" t="b">
        <v>0</v>
      </c>
      <c r="J1688" s="120" t="b">
        <v>0</v>
      </c>
      <c r="K1688" s="120" t="b">
        <v>0</v>
      </c>
      <c r="L1688" s="120" t="b">
        <v>0</v>
      </c>
      <c r="M1688" s="120" t="b">
        <v>1</v>
      </c>
    </row>
    <row r="1689" spans="1:20" x14ac:dyDescent="0.4">
      <c r="A1689" s="120" t="s">
        <v>6444</v>
      </c>
      <c r="B1689" s="120" t="s">
        <v>928</v>
      </c>
      <c r="C1689" s="120">
        <v>17904</v>
      </c>
      <c r="D1689" s="120" t="b">
        <v>1</v>
      </c>
      <c r="E1689" s="120" t="b">
        <v>1</v>
      </c>
      <c r="F1689" s="120" t="b">
        <v>1</v>
      </c>
      <c r="G1689" s="120" t="b">
        <v>0</v>
      </c>
      <c r="H1689" s="120" t="b">
        <v>0</v>
      </c>
      <c r="I1689" s="120" t="b">
        <v>0</v>
      </c>
      <c r="J1689" s="120" t="b">
        <v>0</v>
      </c>
      <c r="K1689" s="120" t="b">
        <v>0</v>
      </c>
      <c r="L1689" s="120" t="b">
        <v>0</v>
      </c>
      <c r="M1689" s="120" t="b">
        <v>1</v>
      </c>
      <c r="N1689" s="120" t="s">
        <v>874</v>
      </c>
      <c r="O1689" s="120" t="s">
        <v>6445</v>
      </c>
      <c r="P1689" s="120" t="s">
        <v>6446</v>
      </c>
    </row>
    <row r="1690" spans="1:20" x14ac:dyDescent="0.4">
      <c r="A1690" s="120" t="s">
        <v>6447</v>
      </c>
      <c r="B1690" s="120" t="s">
        <v>963</v>
      </c>
      <c r="C1690" s="120">
        <v>17826</v>
      </c>
      <c r="D1690" s="120" t="b">
        <v>1</v>
      </c>
      <c r="E1690" s="120" t="b">
        <v>1</v>
      </c>
      <c r="F1690" s="120" t="b">
        <v>0</v>
      </c>
      <c r="G1690" s="120" t="b">
        <v>0</v>
      </c>
      <c r="H1690" s="120" t="b">
        <v>0</v>
      </c>
      <c r="I1690" s="120" t="b">
        <v>0</v>
      </c>
      <c r="J1690" s="120" t="b">
        <v>0</v>
      </c>
      <c r="K1690" s="120" t="b">
        <v>0</v>
      </c>
      <c r="L1690" s="120" t="b">
        <v>0</v>
      </c>
      <c r="M1690" s="120" t="b">
        <v>0</v>
      </c>
    </row>
    <row r="1691" spans="1:20" x14ac:dyDescent="0.4">
      <c r="A1691" s="120" t="s">
        <v>2548</v>
      </c>
      <c r="B1691" s="120" t="s">
        <v>924</v>
      </c>
      <c r="C1691" s="120">
        <v>17903</v>
      </c>
      <c r="D1691" s="120" t="b">
        <v>1</v>
      </c>
      <c r="E1691" s="120" t="b">
        <v>0</v>
      </c>
      <c r="F1691" s="120" t="b">
        <v>0</v>
      </c>
      <c r="G1691" s="120" t="b">
        <v>0</v>
      </c>
      <c r="H1691" s="120" t="b">
        <v>0</v>
      </c>
      <c r="I1691" s="120" t="b">
        <v>0</v>
      </c>
      <c r="J1691" s="120" t="b">
        <v>0</v>
      </c>
      <c r="K1691" s="120" t="b">
        <v>0</v>
      </c>
      <c r="L1691" s="120" t="b">
        <v>0</v>
      </c>
      <c r="M1691" s="120" t="b">
        <v>1</v>
      </c>
      <c r="N1691" s="120" t="s">
        <v>6448</v>
      </c>
      <c r="O1691" s="120" t="s">
        <v>6449</v>
      </c>
      <c r="P1691" s="120" t="s">
        <v>6450</v>
      </c>
    </row>
    <row r="1692" spans="1:20" x14ac:dyDescent="0.4">
      <c r="A1692" s="120" t="s">
        <v>6451</v>
      </c>
      <c r="B1692" s="120" t="s">
        <v>928</v>
      </c>
      <c r="C1692" s="120">
        <v>17796</v>
      </c>
      <c r="D1692" s="120" t="b">
        <v>0</v>
      </c>
      <c r="E1692" s="120" t="b">
        <v>0</v>
      </c>
      <c r="F1692" s="120" t="b">
        <v>1</v>
      </c>
      <c r="G1692" s="120" t="b">
        <v>0</v>
      </c>
      <c r="H1692" s="120" t="b">
        <v>0</v>
      </c>
      <c r="I1692" s="120" t="b">
        <v>0</v>
      </c>
      <c r="J1692" s="120" t="b">
        <v>0</v>
      </c>
      <c r="K1692" s="120" t="b">
        <v>0</v>
      </c>
      <c r="L1692" s="120" t="b">
        <v>0</v>
      </c>
      <c r="M1692" s="120" t="b">
        <v>0</v>
      </c>
    </row>
    <row r="1693" spans="1:20" x14ac:dyDescent="0.4">
      <c r="A1693" s="120" t="s">
        <v>372</v>
      </c>
      <c r="B1693" s="120" t="s">
        <v>935</v>
      </c>
      <c r="C1693" s="120">
        <v>17821</v>
      </c>
      <c r="D1693" s="120" t="b">
        <v>0</v>
      </c>
      <c r="E1693" s="120" t="b">
        <v>0</v>
      </c>
      <c r="F1693" s="120" t="b">
        <v>1</v>
      </c>
      <c r="G1693" s="120" t="b">
        <v>0</v>
      </c>
      <c r="H1693" s="120" t="b">
        <v>0</v>
      </c>
      <c r="I1693" s="120" t="b">
        <v>0</v>
      </c>
      <c r="J1693" s="120" t="b">
        <v>0</v>
      </c>
      <c r="K1693" s="120" t="b">
        <v>0</v>
      </c>
      <c r="L1693" s="120" t="b">
        <v>0</v>
      </c>
      <c r="M1693" s="120" t="b">
        <v>0</v>
      </c>
      <c r="N1693" s="120" t="s">
        <v>6452</v>
      </c>
      <c r="O1693" s="120" t="s">
        <v>301</v>
      </c>
      <c r="P1693" s="120" t="s">
        <v>6453</v>
      </c>
      <c r="Q1693" s="120" t="s">
        <v>302</v>
      </c>
      <c r="R1693" s="120" t="s">
        <v>2058</v>
      </c>
    </row>
    <row r="1694" spans="1:20" x14ac:dyDescent="0.4">
      <c r="A1694" s="120" t="s">
        <v>6454</v>
      </c>
      <c r="B1694" s="120" t="s">
        <v>852</v>
      </c>
      <c r="C1694" s="120">
        <v>17769</v>
      </c>
      <c r="D1694" s="120" t="b">
        <v>1</v>
      </c>
      <c r="E1694" s="120" t="b">
        <v>0</v>
      </c>
      <c r="F1694" s="120" t="b">
        <v>0</v>
      </c>
      <c r="G1694" s="120" t="b">
        <v>0</v>
      </c>
      <c r="H1694" s="120" t="b">
        <v>1</v>
      </c>
      <c r="I1694" s="120" t="b">
        <v>0</v>
      </c>
      <c r="J1694" s="120" t="b">
        <v>0</v>
      </c>
      <c r="K1694" s="120" t="b">
        <v>0</v>
      </c>
      <c r="L1694" s="120" t="b">
        <v>0</v>
      </c>
      <c r="M1694" s="120" t="b">
        <v>0</v>
      </c>
      <c r="N1694" s="120" t="s">
        <v>874</v>
      </c>
      <c r="O1694" s="120" t="s">
        <v>6455</v>
      </c>
      <c r="P1694" s="120" t="s">
        <v>6456</v>
      </c>
    </row>
    <row r="1695" spans="1:20" x14ac:dyDescent="0.4">
      <c r="A1695" s="120" t="s">
        <v>6457</v>
      </c>
      <c r="B1695" s="120" t="s">
        <v>852</v>
      </c>
      <c r="C1695" s="120">
        <v>17736</v>
      </c>
      <c r="D1695" s="120" t="b">
        <v>0</v>
      </c>
      <c r="E1695" s="120" t="b">
        <v>0</v>
      </c>
      <c r="F1695" s="120" t="b">
        <v>0</v>
      </c>
      <c r="G1695" s="120" t="b">
        <v>0</v>
      </c>
      <c r="H1695" s="120" t="b">
        <v>0</v>
      </c>
      <c r="I1695" s="120" t="b">
        <v>0</v>
      </c>
      <c r="J1695" s="120" t="b">
        <v>0</v>
      </c>
      <c r="K1695" s="120" t="b">
        <v>0</v>
      </c>
      <c r="L1695" s="120" t="b">
        <v>0</v>
      </c>
      <c r="M1695" s="120" t="b">
        <v>0</v>
      </c>
    </row>
    <row r="1696" spans="1:20" x14ac:dyDescent="0.4">
      <c r="A1696" s="120" t="s">
        <v>6458</v>
      </c>
      <c r="B1696" s="120" t="s">
        <v>935</v>
      </c>
      <c r="C1696" s="120">
        <v>17728</v>
      </c>
      <c r="D1696" s="120" t="b">
        <v>0</v>
      </c>
      <c r="E1696" s="120" t="b">
        <v>0</v>
      </c>
      <c r="F1696" s="120" t="b">
        <v>1</v>
      </c>
      <c r="G1696" s="120" t="b">
        <v>0</v>
      </c>
      <c r="H1696" s="120" t="b">
        <v>0</v>
      </c>
      <c r="I1696" s="120" t="b">
        <v>0</v>
      </c>
      <c r="J1696" s="120" t="b">
        <v>0</v>
      </c>
      <c r="K1696" s="120" t="b">
        <v>0</v>
      </c>
      <c r="L1696" s="120" t="b">
        <v>0</v>
      </c>
      <c r="M1696" s="120" t="b">
        <v>0</v>
      </c>
      <c r="N1696" s="120" t="s">
        <v>842</v>
      </c>
      <c r="O1696" s="120" t="s">
        <v>4813</v>
      </c>
      <c r="P1696" s="120" t="s">
        <v>4814</v>
      </c>
      <c r="Q1696" s="120" t="s">
        <v>6459</v>
      </c>
      <c r="R1696" s="120" t="s">
        <v>6460</v>
      </c>
      <c r="S1696" s="120" t="s">
        <v>6461</v>
      </c>
      <c r="T1696" s="120" t="s">
        <v>6462</v>
      </c>
    </row>
    <row r="1697" spans="1:30" x14ac:dyDescent="0.4">
      <c r="A1697" s="120" t="s">
        <v>6463</v>
      </c>
      <c r="B1697" s="120" t="s">
        <v>843</v>
      </c>
      <c r="C1697" s="120">
        <v>17727</v>
      </c>
      <c r="D1697" s="120" t="b">
        <v>0</v>
      </c>
      <c r="E1697" s="120" t="b">
        <v>1</v>
      </c>
      <c r="F1697" s="120" t="b">
        <v>1</v>
      </c>
      <c r="G1697" s="120" t="b">
        <v>0</v>
      </c>
      <c r="H1697" s="120" t="b">
        <v>0</v>
      </c>
      <c r="I1697" s="120" t="b">
        <v>0</v>
      </c>
      <c r="J1697" s="120" t="b">
        <v>0</v>
      </c>
      <c r="K1697" s="120" t="b">
        <v>1</v>
      </c>
      <c r="L1697" s="120" t="b">
        <v>0</v>
      </c>
      <c r="M1697" s="120" t="b">
        <v>1</v>
      </c>
      <c r="N1697" s="120" t="s">
        <v>842</v>
      </c>
      <c r="O1697" s="120" t="s">
        <v>6464</v>
      </c>
      <c r="P1697" s="120" t="s">
        <v>6465</v>
      </c>
      <c r="Q1697" s="120" t="s">
        <v>6466</v>
      </c>
      <c r="R1697" s="120" t="s">
        <v>6467</v>
      </c>
      <c r="S1697" s="120" t="s">
        <v>6468</v>
      </c>
      <c r="T1697" s="120" t="s">
        <v>6469</v>
      </c>
      <c r="U1697" s="120" t="s">
        <v>6470</v>
      </c>
      <c r="V1697" s="120" t="s">
        <v>6471</v>
      </c>
      <c r="W1697" s="120" t="s">
        <v>6472</v>
      </c>
      <c r="X1697" s="120" t="s">
        <v>6473</v>
      </c>
      <c r="Y1697" s="120" t="s">
        <v>6474</v>
      </c>
      <c r="Z1697" s="120" t="s">
        <v>6475</v>
      </c>
      <c r="AA1697" s="120" t="s">
        <v>6476</v>
      </c>
      <c r="AB1697" s="120" t="s">
        <v>6477</v>
      </c>
      <c r="AC1697" s="120" t="s">
        <v>6478</v>
      </c>
      <c r="AD1697" s="120" t="s">
        <v>6479</v>
      </c>
    </row>
    <row r="1698" spans="1:30" x14ac:dyDescent="0.4">
      <c r="A1698" s="120" t="s">
        <v>6480</v>
      </c>
      <c r="B1698" s="120" t="s">
        <v>1115</v>
      </c>
      <c r="C1698" s="120">
        <v>17673</v>
      </c>
      <c r="D1698" s="120" t="b">
        <v>0</v>
      </c>
      <c r="E1698" s="120" t="b">
        <v>0</v>
      </c>
      <c r="F1698" s="120" t="b">
        <v>1</v>
      </c>
      <c r="G1698" s="120" t="b">
        <v>0</v>
      </c>
      <c r="H1698" s="120" t="b">
        <v>0</v>
      </c>
      <c r="I1698" s="120" t="b">
        <v>0</v>
      </c>
      <c r="J1698" s="120" t="b">
        <v>0</v>
      </c>
      <c r="K1698" s="120" t="b">
        <v>0</v>
      </c>
      <c r="L1698" s="120" t="b">
        <v>0</v>
      </c>
      <c r="M1698" s="120" t="b">
        <v>0</v>
      </c>
      <c r="N1698" s="120" t="s">
        <v>842</v>
      </c>
      <c r="O1698" s="120" t="s">
        <v>6481</v>
      </c>
      <c r="P1698" s="120" t="s">
        <v>6482</v>
      </c>
    </row>
    <row r="1699" spans="1:30" x14ac:dyDescent="0.4">
      <c r="A1699" s="120" t="s">
        <v>6483</v>
      </c>
      <c r="B1699" s="120" t="s">
        <v>935</v>
      </c>
      <c r="C1699" s="120">
        <v>17674</v>
      </c>
      <c r="D1699" s="120" t="b">
        <v>0</v>
      </c>
      <c r="E1699" s="120" t="b">
        <v>1</v>
      </c>
      <c r="F1699" s="120" t="b">
        <v>0</v>
      </c>
      <c r="G1699" s="120" t="b">
        <v>1</v>
      </c>
      <c r="H1699" s="120" t="b">
        <v>0</v>
      </c>
      <c r="I1699" s="120" t="b">
        <v>0</v>
      </c>
      <c r="J1699" s="120" t="b">
        <v>0</v>
      </c>
      <c r="K1699" s="120" t="b">
        <v>0</v>
      </c>
      <c r="L1699" s="120" t="b">
        <v>0</v>
      </c>
      <c r="M1699" s="120" t="b">
        <v>1</v>
      </c>
    </row>
    <row r="1700" spans="1:30" x14ac:dyDescent="0.4">
      <c r="A1700" s="120" t="s">
        <v>6484</v>
      </c>
      <c r="B1700" s="120" t="s">
        <v>963</v>
      </c>
      <c r="C1700" s="120">
        <v>17597</v>
      </c>
      <c r="D1700" s="120" t="b">
        <v>0</v>
      </c>
      <c r="E1700" s="120" t="b">
        <v>0</v>
      </c>
      <c r="F1700" s="120" t="b">
        <v>1</v>
      </c>
      <c r="G1700" s="120" t="b">
        <v>0</v>
      </c>
      <c r="H1700" s="120" t="b">
        <v>0</v>
      </c>
      <c r="I1700" s="120" t="b">
        <v>0</v>
      </c>
      <c r="J1700" s="120" t="b">
        <v>0</v>
      </c>
      <c r="K1700" s="120" t="b">
        <v>1</v>
      </c>
      <c r="L1700" s="120" t="b">
        <v>0</v>
      </c>
      <c r="M1700" s="120" t="b">
        <v>1</v>
      </c>
      <c r="N1700" s="120" t="s">
        <v>6485</v>
      </c>
      <c r="O1700" s="120" t="s">
        <v>6486</v>
      </c>
      <c r="P1700" s="120" t="s">
        <v>6487</v>
      </c>
    </row>
    <row r="1701" spans="1:30" x14ac:dyDescent="0.4">
      <c r="A1701" s="120" t="s">
        <v>298</v>
      </c>
      <c r="B1701" s="120" t="s">
        <v>852</v>
      </c>
      <c r="C1701" s="120">
        <v>17531</v>
      </c>
      <c r="D1701" s="120" t="b">
        <v>0</v>
      </c>
      <c r="E1701" s="120" t="b">
        <v>0</v>
      </c>
      <c r="F1701" s="120" t="b">
        <v>0</v>
      </c>
      <c r="G1701" s="120" t="b">
        <v>0</v>
      </c>
      <c r="H1701" s="120" t="b">
        <v>0</v>
      </c>
      <c r="I1701" s="120" t="b">
        <v>0</v>
      </c>
      <c r="J1701" s="120" t="b">
        <v>0</v>
      </c>
      <c r="K1701" s="120" t="b">
        <v>0</v>
      </c>
      <c r="L1701" s="120" t="b">
        <v>0</v>
      </c>
      <c r="M1701" s="120" t="b">
        <v>0</v>
      </c>
      <c r="N1701" s="120" t="s">
        <v>6488</v>
      </c>
      <c r="O1701" s="120" t="s">
        <v>297</v>
      </c>
      <c r="P1701" s="120" t="s">
        <v>6489</v>
      </c>
    </row>
    <row r="1702" spans="1:30" x14ac:dyDescent="0.4">
      <c r="A1702" s="120" t="s">
        <v>6490</v>
      </c>
      <c r="B1702" s="120" t="s">
        <v>928</v>
      </c>
      <c r="C1702" s="120">
        <v>17504</v>
      </c>
      <c r="D1702" s="120" t="b">
        <v>0</v>
      </c>
      <c r="E1702" s="120" t="b">
        <v>1</v>
      </c>
      <c r="F1702" s="120" t="b">
        <v>1</v>
      </c>
      <c r="G1702" s="120" t="b">
        <v>0</v>
      </c>
      <c r="H1702" s="120" t="b">
        <v>0</v>
      </c>
      <c r="I1702" s="120" t="b">
        <v>0</v>
      </c>
      <c r="J1702" s="120" t="b">
        <v>0</v>
      </c>
      <c r="K1702" s="120" t="b">
        <v>0</v>
      </c>
      <c r="L1702" s="120" t="b">
        <v>0</v>
      </c>
      <c r="M1702" s="120" t="b">
        <v>0</v>
      </c>
      <c r="N1702" s="120" t="s">
        <v>874</v>
      </c>
      <c r="O1702" s="120" t="s">
        <v>6491</v>
      </c>
      <c r="P1702" s="120" t="s">
        <v>6492</v>
      </c>
    </row>
    <row r="1703" spans="1:30" x14ac:dyDescent="0.4">
      <c r="A1703" s="120" t="s">
        <v>6493</v>
      </c>
      <c r="B1703" s="120" t="s">
        <v>935</v>
      </c>
      <c r="C1703" s="120">
        <v>17455</v>
      </c>
      <c r="D1703" s="120" t="b">
        <v>0</v>
      </c>
      <c r="E1703" s="120" t="b">
        <v>0</v>
      </c>
      <c r="F1703" s="120" t="b">
        <v>0</v>
      </c>
      <c r="G1703" s="120" t="b">
        <v>0</v>
      </c>
      <c r="H1703" s="120" t="b">
        <v>0</v>
      </c>
      <c r="I1703" s="120" t="b">
        <v>0</v>
      </c>
      <c r="J1703" s="120" t="b">
        <v>0</v>
      </c>
      <c r="K1703" s="120" t="b">
        <v>0</v>
      </c>
      <c r="L1703" s="120" t="b">
        <v>0</v>
      </c>
      <c r="M1703" s="120" t="b">
        <v>1</v>
      </c>
      <c r="N1703" s="120" t="s">
        <v>842</v>
      </c>
      <c r="O1703" s="120" t="s">
        <v>6494</v>
      </c>
      <c r="P1703" s="120" t="s">
        <v>6495</v>
      </c>
    </row>
    <row r="1704" spans="1:30" x14ac:dyDescent="0.4">
      <c r="A1704" s="120" t="s">
        <v>6496</v>
      </c>
      <c r="B1704" s="120" t="s">
        <v>900</v>
      </c>
      <c r="C1704" s="120">
        <v>17394</v>
      </c>
      <c r="D1704" s="120" t="b">
        <v>1</v>
      </c>
      <c r="E1704" s="120" t="b">
        <v>1</v>
      </c>
      <c r="F1704" s="120" t="b">
        <v>0</v>
      </c>
      <c r="G1704" s="120" t="b">
        <v>0</v>
      </c>
      <c r="H1704" s="120" t="b">
        <v>0</v>
      </c>
      <c r="I1704" s="120" t="b">
        <v>0</v>
      </c>
      <c r="J1704" s="120" t="b">
        <v>0</v>
      </c>
      <c r="K1704" s="120" t="b">
        <v>0</v>
      </c>
      <c r="L1704" s="120" t="b">
        <v>0</v>
      </c>
      <c r="M1704" s="120" t="b">
        <v>0</v>
      </c>
      <c r="N1704" s="120" t="s">
        <v>6497</v>
      </c>
      <c r="O1704" s="120" t="s">
        <v>6498</v>
      </c>
      <c r="P1704" s="120" t="s">
        <v>6499</v>
      </c>
      <c r="Q1704" s="120" t="s">
        <v>6500</v>
      </c>
      <c r="R1704" s="120" t="s">
        <v>6501</v>
      </c>
      <c r="S1704" s="120" t="s">
        <v>6502</v>
      </c>
      <c r="T1704" s="120" t="s">
        <v>6503</v>
      </c>
      <c r="U1704" s="120" t="s">
        <v>6504</v>
      </c>
      <c r="V1704" s="120" t="s">
        <v>6505</v>
      </c>
    </row>
    <row r="1705" spans="1:30" x14ac:dyDescent="0.4">
      <c r="A1705" s="120" t="s">
        <v>6506</v>
      </c>
      <c r="B1705" s="120" t="s">
        <v>872</v>
      </c>
      <c r="C1705" s="120">
        <v>17326</v>
      </c>
      <c r="D1705" s="120" t="b">
        <v>0</v>
      </c>
      <c r="E1705" s="120" t="b">
        <v>0</v>
      </c>
      <c r="F1705" s="120" t="b">
        <v>0</v>
      </c>
      <c r="G1705" s="120" t="b">
        <v>0</v>
      </c>
      <c r="H1705" s="120" t="b">
        <v>0</v>
      </c>
      <c r="I1705" s="120" t="b">
        <v>0</v>
      </c>
      <c r="J1705" s="120" t="b">
        <v>0</v>
      </c>
      <c r="K1705" s="120" t="b">
        <v>0</v>
      </c>
      <c r="L1705" s="120" t="b">
        <v>0</v>
      </c>
      <c r="M1705" s="120" t="b">
        <v>1</v>
      </c>
    </row>
    <row r="1706" spans="1:30" x14ac:dyDescent="0.4">
      <c r="A1706" s="120" t="s">
        <v>485</v>
      </c>
      <c r="B1706" s="120" t="s">
        <v>924</v>
      </c>
      <c r="C1706" s="120">
        <v>17231</v>
      </c>
      <c r="D1706" s="120" t="b">
        <v>1</v>
      </c>
      <c r="E1706" s="120" t="b">
        <v>0</v>
      </c>
      <c r="F1706" s="120" t="b">
        <v>0</v>
      </c>
      <c r="G1706" s="120" t="b">
        <v>0</v>
      </c>
      <c r="H1706" s="120" t="b">
        <v>0</v>
      </c>
      <c r="I1706" s="120" t="b">
        <v>0</v>
      </c>
      <c r="J1706" s="120" t="b">
        <v>0</v>
      </c>
      <c r="K1706" s="120" t="b">
        <v>1</v>
      </c>
      <c r="L1706" s="120" t="b">
        <v>0</v>
      </c>
      <c r="M1706" s="120" t="b">
        <v>1</v>
      </c>
    </row>
    <row r="1707" spans="1:30" x14ac:dyDescent="0.4">
      <c r="A1707" s="120" t="s">
        <v>6507</v>
      </c>
      <c r="B1707" s="120" t="s">
        <v>935</v>
      </c>
      <c r="C1707" s="120">
        <v>17099</v>
      </c>
      <c r="D1707" s="120" t="b">
        <v>0</v>
      </c>
      <c r="E1707" s="120" t="b">
        <v>0</v>
      </c>
      <c r="F1707" s="120" t="b">
        <v>1</v>
      </c>
      <c r="G1707" s="120" t="b">
        <v>0</v>
      </c>
      <c r="H1707" s="120" t="b">
        <v>0</v>
      </c>
      <c r="I1707" s="120" t="b">
        <v>0</v>
      </c>
      <c r="J1707" s="120" t="b">
        <v>0</v>
      </c>
      <c r="K1707" s="120" t="b">
        <v>0</v>
      </c>
      <c r="L1707" s="120" t="b">
        <v>0</v>
      </c>
      <c r="M1707" s="120" t="b">
        <v>1</v>
      </c>
    </row>
    <row r="1708" spans="1:30" x14ac:dyDescent="0.4">
      <c r="A1708" s="120" t="s">
        <v>6508</v>
      </c>
      <c r="B1708" s="120" t="s">
        <v>852</v>
      </c>
      <c r="C1708" s="120">
        <v>17050</v>
      </c>
      <c r="D1708" s="120" t="b">
        <v>0</v>
      </c>
      <c r="E1708" s="120" t="b">
        <v>0</v>
      </c>
      <c r="F1708" s="120" t="b">
        <v>1</v>
      </c>
      <c r="G1708" s="120" t="b">
        <v>0</v>
      </c>
      <c r="H1708" s="120" t="b">
        <v>0</v>
      </c>
      <c r="I1708" s="120" t="b">
        <v>0</v>
      </c>
      <c r="J1708" s="120" t="b">
        <v>0</v>
      </c>
      <c r="K1708" s="120" t="b">
        <v>0</v>
      </c>
      <c r="L1708" s="120" t="b">
        <v>0</v>
      </c>
      <c r="M1708" s="120" t="b">
        <v>0</v>
      </c>
    </row>
    <row r="1709" spans="1:30" x14ac:dyDescent="0.4">
      <c r="A1709" s="120" t="s">
        <v>6509</v>
      </c>
      <c r="B1709" s="120" t="s">
        <v>928</v>
      </c>
      <c r="C1709" s="120">
        <v>17044</v>
      </c>
      <c r="D1709" s="120" t="b">
        <v>0</v>
      </c>
      <c r="E1709" s="120" t="b">
        <v>0</v>
      </c>
      <c r="F1709" s="120" t="b">
        <v>0</v>
      </c>
      <c r="G1709" s="120" t="b">
        <v>0</v>
      </c>
      <c r="H1709" s="120" t="b">
        <v>0</v>
      </c>
      <c r="I1709" s="120" t="b">
        <v>0</v>
      </c>
      <c r="J1709" s="120" t="b">
        <v>0</v>
      </c>
      <c r="K1709" s="120" t="b">
        <v>0</v>
      </c>
      <c r="L1709" s="120" t="b">
        <v>0</v>
      </c>
      <c r="M1709" s="120" t="b">
        <v>1</v>
      </c>
      <c r="N1709" s="120" t="s">
        <v>842</v>
      </c>
      <c r="O1709" s="120" t="s">
        <v>6510</v>
      </c>
      <c r="P1709" s="120" t="s">
        <v>6511</v>
      </c>
      <c r="Q1709" s="120" t="s">
        <v>6512</v>
      </c>
      <c r="R1709" s="120" t="s">
        <v>6513</v>
      </c>
    </row>
    <row r="1710" spans="1:30" x14ac:dyDescent="0.4">
      <c r="A1710" s="120" t="s">
        <v>4997</v>
      </c>
      <c r="B1710" s="120" t="s">
        <v>928</v>
      </c>
      <c r="C1710" s="120">
        <v>17082</v>
      </c>
      <c r="D1710" s="120" t="b">
        <v>1</v>
      </c>
      <c r="E1710" s="120" t="b">
        <v>1</v>
      </c>
      <c r="F1710" s="120" t="b">
        <v>1</v>
      </c>
      <c r="G1710" s="120" t="b">
        <v>0</v>
      </c>
      <c r="H1710" s="120" t="b">
        <v>0</v>
      </c>
      <c r="I1710" s="120" t="b">
        <v>0</v>
      </c>
      <c r="J1710" s="120" t="b">
        <v>0</v>
      </c>
      <c r="K1710" s="120" t="b">
        <v>0</v>
      </c>
      <c r="L1710" s="120" t="b">
        <v>0</v>
      </c>
      <c r="M1710" s="120" t="b">
        <v>1</v>
      </c>
    </row>
    <row r="1711" spans="1:30" x14ac:dyDescent="0.4">
      <c r="A1711" s="120" t="s">
        <v>6514</v>
      </c>
      <c r="B1711" s="120" t="s">
        <v>928</v>
      </c>
      <c r="C1711" s="120">
        <v>17028</v>
      </c>
      <c r="D1711" s="120" t="b">
        <v>0</v>
      </c>
      <c r="E1711" s="120" t="b">
        <v>1</v>
      </c>
      <c r="F1711" s="120" t="b">
        <v>1</v>
      </c>
      <c r="G1711" s="120" t="b">
        <v>0</v>
      </c>
      <c r="H1711" s="120" t="b">
        <v>0</v>
      </c>
      <c r="I1711" s="120" t="b">
        <v>0</v>
      </c>
      <c r="J1711" s="120" t="b">
        <v>0</v>
      </c>
      <c r="K1711" s="120" t="b">
        <v>0</v>
      </c>
      <c r="L1711" s="120" t="b">
        <v>0</v>
      </c>
      <c r="M1711" s="120" t="b">
        <v>0</v>
      </c>
    </row>
    <row r="1712" spans="1:30" x14ac:dyDescent="0.4">
      <c r="A1712" s="120" t="s">
        <v>6515</v>
      </c>
      <c r="B1712" s="120" t="s">
        <v>900</v>
      </c>
      <c r="C1712" s="120">
        <v>17007</v>
      </c>
      <c r="D1712" s="120" t="b">
        <v>1</v>
      </c>
      <c r="E1712" s="120" t="b">
        <v>1</v>
      </c>
      <c r="F1712" s="120" t="b">
        <v>0</v>
      </c>
      <c r="G1712" s="120" t="b">
        <v>0</v>
      </c>
      <c r="H1712" s="120" t="b">
        <v>0</v>
      </c>
      <c r="I1712" s="120" t="b">
        <v>0</v>
      </c>
      <c r="J1712" s="120" t="b">
        <v>0</v>
      </c>
      <c r="K1712" s="120" t="b">
        <v>0</v>
      </c>
      <c r="L1712" s="120" t="b">
        <v>0</v>
      </c>
      <c r="M1712" s="120" t="b">
        <v>0</v>
      </c>
    </row>
    <row r="1713" spans="1:26" x14ac:dyDescent="0.4">
      <c r="A1713" s="120" t="s">
        <v>6516</v>
      </c>
      <c r="B1713" s="120" t="s">
        <v>852</v>
      </c>
      <c r="C1713" s="120">
        <v>17013</v>
      </c>
      <c r="D1713" s="120" t="b">
        <v>0</v>
      </c>
      <c r="E1713" s="120" t="b">
        <v>0</v>
      </c>
      <c r="F1713" s="120" t="b">
        <v>0</v>
      </c>
      <c r="G1713" s="120" t="b">
        <v>0</v>
      </c>
      <c r="H1713" s="120" t="b">
        <v>0</v>
      </c>
      <c r="I1713" s="120" t="b">
        <v>0</v>
      </c>
      <c r="J1713" s="120" t="b">
        <v>0</v>
      </c>
      <c r="K1713" s="120" t="b">
        <v>0</v>
      </c>
      <c r="L1713" s="120" t="b">
        <v>0</v>
      </c>
      <c r="M1713" s="120" t="b">
        <v>0</v>
      </c>
      <c r="N1713" s="120" t="s">
        <v>6517</v>
      </c>
      <c r="O1713" s="120" t="s">
        <v>6518</v>
      </c>
      <c r="P1713" s="120" t="s">
        <v>6519</v>
      </c>
      <c r="Q1713" s="120" t="s">
        <v>6520</v>
      </c>
      <c r="R1713" s="120" t="s">
        <v>6521</v>
      </c>
      <c r="S1713" s="120" t="s">
        <v>6522</v>
      </c>
      <c r="T1713" s="120" t="s">
        <v>6523</v>
      </c>
    </row>
    <row r="1714" spans="1:26" x14ac:dyDescent="0.4">
      <c r="A1714" s="120" t="s">
        <v>6524</v>
      </c>
      <c r="B1714" s="120" t="s">
        <v>963</v>
      </c>
      <c r="C1714" s="120">
        <v>17006</v>
      </c>
      <c r="D1714" s="120" t="b">
        <v>1</v>
      </c>
      <c r="E1714" s="120" t="b">
        <v>1</v>
      </c>
      <c r="F1714" s="120" t="b">
        <v>0</v>
      </c>
      <c r="G1714" s="120" t="b">
        <v>0</v>
      </c>
      <c r="H1714" s="120" t="b">
        <v>0</v>
      </c>
      <c r="I1714" s="120" t="b">
        <v>0</v>
      </c>
      <c r="J1714" s="120" t="b">
        <v>0</v>
      </c>
      <c r="K1714" s="120" t="b">
        <v>0</v>
      </c>
      <c r="L1714" s="120" t="b">
        <v>0</v>
      </c>
      <c r="M1714" s="120" t="b">
        <v>1</v>
      </c>
    </row>
    <row r="1715" spans="1:26" x14ac:dyDescent="0.4">
      <c r="A1715" s="120" t="s">
        <v>683</v>
      </c>
      <c r="B1715" s="120" t="s">
        <v>928</v>
      </c>
      <c r="C1715" s="120">
        <v>16967</v>
      </c>
      <c r="D1715" s="120" t="b">
        <v>1</v>
      </c>
      <c r="E1715" s="120" t="b">
        <v>1</v>
      </c>
      <c r="F1715" s="120" t="b">
        <v>1</v>
      </c>
      <c r="G1715" s="120" t="b">
        <v>1</v>
      </c>
      <c r="H1715" s="120" t="b">
        <v>1</v>
      </c>
      <c r="I1715" s="120" t="b">
        <v>0</v>
      </c>
      <c r="J1715" s="120" t="b">
        <v>0</v>
      </c>
      <c r="K1715" s="120" t="b">
        <v>0</v>
      </c>
      <c r="L1715" s="120" t="b">
        <v>0</v>
      </c>
      <c r="M1715" s="120" t="b">
        <v>1</v>
      </c>
      <c r="N1715" s="120" t="s">
        <v>6525</v>
      </c>
      <c r="O1715" s="120" t="s">
        <v>498</v>
      </c>
      <c r="P1715" s="120" t="s">
        <v>2011</v>
      </c>
      <c r="Q1715" s="120" t="s">
        <v>4293</v>
      </c>
      <c r="R1715" s="120" t="s">
        <v>4294</v>
      </c>
      <c r="S1715" s="120" t="s">
        <v>6526</v>
      </c>
      <c r="T1715" s="120" t="s">
        <v>6527</v>
      </c>
      <c r="U1715" s="120" t="s">
        <v>6528</v>
      </c>
      <c r="V1715" s="120" t="s">
        <v>6529</v>
      </c>
      <c r="W1715" s="120" t="s">
        <v>6530</v>
      </c>
      <c r="X1715" s="120" t="s">
        <v>6531</v>
      </c>
      <c r="Y1715" s="120" t="s">
        <v>6532</v>
      </c>
      <c r="Z1715" s="120" t="s">
        <v>6533</v>
      </c>
    </row>
    <row r="1716" spans="1:26" x14ac:dyDescent="0.4">
      <c r="A1716" s="120" t="s">
        <v>684</v>
      </c>
      <c r="B1716" s="120" t="s">
        <v>935</v>
      </c>
      <c r="C1716" s="120">
        <v>16961</v>
      </c>
      <c r="D1716" s="120" t="b">
        <v>0</v>
      </c>
      <c r="E1716" s="120" t="b">
        <v>0</v>
      </c>
      <c r="F1716" s="120" t="b">
        <v>1</v>
      </c>
      <c r="G1716" s="120" t="b">
        <v>1</v>
      </c>
      <c r="H1716" s="120" t="b">
        <v>0</v>
      </c>
      <c r="I1716" s="120" t="b">
        <v>0</v>
      </c>
      <c r="J1716" s="120" t="b">
        <v>1</v>
      </c>
      <c r="K1716" s="120" t="b">
        <v>0</v>
      </c>
      <c r="L1716" s="120" t="b">
        <v>0</v>
      </c>
      <c r="M1716" s="120" t="b">
        <v>0</v>
      </c>
      <c r="N1716" s="120" t="s">
        <v>6534</v>
      </c>
      <c r="O1716" s="120" t="s">
        <v>354</v>
      </c>
      <c r="P1716" s="120" t="s">
        <v>1828</v>
      </c>
      <c r="Q1716" s="120" t="s">
        <v>491</v>
      </c>
      <c r="R1716" s="120" t="s">
        <v>1713</v>
      </c>
      <c r="S1716" s="120" t="s">
        <v>211</v>
      </c>
      <c r="T1716" s="120" t="s">
        <v>1311</v>
      </c>
    </row>
    <row r="1717" spans="1:26" x14ac:dyDescent="0.4">
      <c r="A1717" s="120" t="s">
        <v>555</v>
      </c>
      <c r="B1717" s="120" t="s">
        <v>900</v>
      </c>
      <c r="C1717" s="120">
        <v>16935</v>
      </c>
      <c r="D1717" s="120" t="b">
        <v>1</v>
      </c>
      <c r="E1717" s="120" t="b">
        <v>1</v>
      </c>
      <c r="F1717" s="120" t="b">
        <v>0</v>
      </c>
      <c r="G1717" s="120" t="b">
        <v>0</v>
      </c>
      <c r="H1717" s="120" t="b">
        <v>0</v>
      </c>
      <c r="I1717" s="120" t="b">
        <v>0</v>
      </c>
      <c r="J1717" s="120" t="b">
        <v>0</v>
      </c>
      <c r="K1717" s="120" t="b">
        <v>0</v>
      </c>
      <c r="L1717" s="120" t="b">
        <v>0</v>
      </c>
      <c r="M1717" s="120" t="b">
        <v>0</v>
      </c>
      <c r="N1717" s="120" t="s">
        <v>6535</v>
      </c>
      <c r="O1717" s="120" t="s">
        <v>554</v>
      </c>
      <c r="P1717" s="120" t="s">
        <v>6536</v>
      </c>
    </row>
    <row r="1718" spans="1:26" x14ac:dyDescent="0.4">
      <c r="A1718" s="120" t="s">
        <v>6537</v>
      </c>
      <c r="B1718" s="120" t="s">
        <v>928</v>
      </c>
      <c r="C1718" s="120">
        <v>16921</v>
      </c>
      <c r="D1718" s="120" t="b">
        <v>0</v>
      </c>
      <c r="E1718" s="120" t="b">
        <v>0</v>
      </c>
      <c r="F1718" s="120" t="b">
        <v>1</v>
      </c>
      <c r="G1718" s="120" t="b">
        <v>0</v>
      </c>
      <c r="H1718" s="120" t="b">
        <v>0</v>
      </c>
      <c r="I1718" s="120" t="b">
        <v>0</v>
      </c>
      <c r="J1718" s="120" t="b">
        <v>0</v>
      </c>
      <c r="K1718" s="120" t="b">
        <v>0</v>
      </c>
      <c r="L1718" s="120" t="b">
        <v>0</v>
      </c>
      <c r="M1718" s="120" t="b">
        <v>0</v>
      </c>
    </row>
    <row r="1719" spans="1:26" x14ac:dyDescent="0.4">
      <c r="A1719" s="120" t="s">
        <v>6538</v>
      </c>
      <c r="B1719" s="120" t="s">
        <v>935</v>
      </c>
      <c r="C1719" s="120">
        <v>16876</v>
      </c>
      <c r="D1719" s="120" t="b">
        <v>0</v>
      </c>
      <c r="E1719" s="120" t="b">
        <v>0</v>
      </c>
      <c r="F1719" s="120" t="b">
        <v>1</v>
      </c>
      <c r="G1719" s="120" t="b">
        <v>0</v>
      </c>
      <c r="H1719" s="120" t="b">
        <v>0</v>
      </c>
      <c r="I1719" s="120" t="b">
        <v>0</v>
      </c>
      <c r="J1719" s="120" t="b">
        <v>0</v>
      </c>
      <c r="K1719" s="120" t="b">
        <v>0</v>
      </c>
      <c r="L1719" s="120" t="b">
        <v>0</v>
      </c>
      <c r="M1719" s="120" t="b">
        <v>0</v>
      </c>
    </row>
    <row r="1720" spans="1:26" x14ac:dyDescent="0.4">
      <c r="A1720" s="120" t="s">
        <v>6539</v>
      </c>
      <c r="B1720" s="120" t="s">
        <v>928</v>
      </c>
      <c r="C1720" s="120">
        <v>16855</v>
      </c>
      <c r="D1720" s="120" t="b">
        <v>1</v>
      </c>
      <c r="E1720" s="120" t="b">
        <v>0</v>
      </c>
      <c r="F1720" s="120" t="b">
        <v>0</v>
      </c>
      <c r="G1720" s="120" t="b">
        <v>0</v>
      </c>
      <c r="H1720" s="120" t="b">
        <v>0</v>
      </c>
      <c r="I1720" s="120" t="b">
        <v>0</v>
      </c>
      <c r="J1720" s="120" t="b">
        <v>0</v>
      </c>
      <c r="K1720" s="120" t="b">
        <v>0</v>
      </c>
      <c r="L1720" s="120" t="b">
        <v>0</v>
      </c>
      <c r="M1720" s="120" t="b">
        <v>1</v>
      </c>
    </row>
    <row r="1721" spans="1:26" x14ac:dyDescent="0.4">
      <c r="A1721" s="120" t="s">
        <v>6540</v>
      </c>
      <c r="B1721" s="120" t="s">
        <v>963</v>
      </c>
      <c r="C1721" s="120">
        <v>16829</v>
      </c>
      <c r="D1721" s="120" t="b">
        <v>0</v>
      </c>
      <c r="E1721" s="120" t="b">
        <v>0</v>
      </c>
      <c r="F1721" s="120" t="b">
        <v>0</v>
      </c>
      <c r="G1721" s="120" t="b">
        <v>0</v>
      </c>
      <c r="H1721" s="120" t="b">
        <v>0</v>
      </c>
      <c r="I1721" s="120" t="b">
        <v>0</v>
      </c>
      <c r="J1721" s="120" t="b">
        <v>1</v>
      </c>
      <c r="K1721" s="120" t="b">
        <v>0</v>
      </c>
      <c r="L1721" s="120" t="b">
        <v>0</v>
      </c>
      <c r="M1721" s="120" t="b">
        <v>0</v>
      </c>
    </row>
    <row r="1722" spans="1:26" x14ac:dyDescent="0.4">
      <c r="A1722" s="120" t="s">
        <v>6541</v>
      </c>
      <c r="B1722" s="120" t="s">
        <v>924</v>
      </c>
      <c r="C1722" s="120">
        <v>16819</v>
      </c>
      <c r="D1722" s="120" t="b">
        <v>0</v>
      </c>
      <c r="E1722" s="120" t="b">
        <v>0</v>
      </c>
      <c r="F1722" s="120" t="b">
        <v>1</v>
      </c>
      <c r="G1722" s="120" t="b">
        <v>0</v>
      </c>
      <c r="H1722" s="120" t="b">
        <v>0</v>
      </c>
      <c r="I1722" s="120" t="b">
        <v>0</v>
      </c>
      <c r="J1722" s="120" t="b">
        <v>0</v>
      </c>
      <c r="K1722" s="120" t="b">
        <v>0</v>
      </c>
      <c r="L1722" s="120" t="b">
        <v>0</v>
      </c>
      <c r="M1722" s="120" t="b">
        <v>0</v>
      </c>
    </row>
    <row r="1723" spans="1:26" x14ac:dyDescent="0.4">
      <c r="A1723" s="120" t="s">
        <v>5360</v>
      </c>
      <c r="B1723" s="120" t="s">
        <v>872</v>
      </c>
      <c r="C1723" s="120">
        <v>16804</v>
      </c>
      <c r="D1723" s="120" t="b">
        <v>0</v>
      </c>
      <c r="E1723" s="120" t="b">
        <v>1</v>
      </c>
      <c r="F1723" s="120" t="b">
        <v>0</v>
      </c>
      <c r="G1723" s="120" t="b">
        <v>0</v>
      </c>
      <c r="H1723" s="120" t="b">
        <v>0</v>
      </c>
      <c r="I1723" s="120" t="b">
        <v>0</v>
      </c>
      <c r="J1723" s="120" t="b">
        <v>0</v>
      </c>
      <c r="K1723" s="120" t="b">
        <v>0</v>
      </c>
      <c r="L1723" s="120" t="b">
        <v>0</v>
      </c>
      <c r="M1723" s="120" t="b">
        <v>1</v>
      </c>
    </row>
    <row r="1724" spans="1:26" x14ac:dyDescent="0.4">
      <c r="A1724" s="120" t="s">
        <v>6542</v>
      </c>
      <c r="B1724" s="120" t="s">
        <v>924</v>
      </c>
      <c r="C1724" s="120">
        <v>16790</v>
      </c>
      <c r="D1724" s="120" t="b">
        <v>1</v>
      </c>
      <c r="E1724" s="120" t="b">
        <v>0</v>
      </c>
      <c r="F1724" s="120" t="b">
        <v>0</v>
      </c>
      <c r="G1724" s="120" t="b">
        <v>0</v>
      </c>
      <c r="H1724" s="120" t="b">
        <v>0</v>
      </c>
      <c r="I1724" s="120" t="b">
        <v>0</v>
      </c>
      <c r="J1724" s="120" t="b">
        <v>0</v>
      </c>
      <c r="K1724" s="120" t="b">
        <v>0</v>
      </c>
      <c r="L1724" s="120" t="b">
        <v>0</v>
      </c>
      <c r="M1724" s="120" t="b">
        <v>0</v>
      </c>
    </row>
    <row r="1725" spans="1:26" x14ac:dyDescent="0.4">
      <c r="A1725" s="120" t="s">
        <v>6543</v>
      </c>
      <c r="B1725" s="120" t="s">
        <v>1334</v>
      </c>
      <c r="C1725" s="120">
        <v>16680</v>
      </c>
      <c r="D1725" s="120" t="b">
        <v>0</v>
      </c>
      <c r="E1725" s="120" t="b">
        <v>0</v>
      </c>
      <c r="F1725" s="120" t="b">
        <v>1</v>
      </c>
      <c r="G1725" s="120" t="b">
        <v>1</v>
      </c>
      <c r="H1725" s="120" t="b">
        <v>0</v>
      </c>
      <c r="I1725" s="120" t="b">
        <v>0</v>
      </c>
      <c r="J1725" s="120" t="b">
        <v>0</v>
      </c>
      <c r="K1725" s="120" t="b">
        <v>0</v>
      </c>
      <c r="L1725" s="120" t="b">
        <v>0</v>
      </c>
      <c r="M1725" s="120" t="b">
        <v>1</v>
      </c>
      <c r="N1725" s="120" t="s">
        <v>6544</v>
      </c>
      <c r="O1725" s="120" t="s">
        <v>6545</v>
      </c>
      <c r="P1725" s="120" t="s">
        <v>6546</v>
      </c>
      <c r="Q1725" s="120" t="s">
        <v>6547</v>
      </c>
      <c r="R1725" s="120" t="s">
        <v>6548</v>
      </c>
      <c r="S1725" s="120" t="s">
        <v>6549</v>
      </c>
      <c r="T1725" s="120" t="s">
        <v>6550</v>
      </c>
    </row>
    <row r="1726" spans="1:26" x14ac:dyDescent="0.4">
      <c r="A1726" s="120" t="s">
        <v>6551</v>
      </c>
      <c r="B1726" s="120" t="s">
        <v>935</v>
      </c>
      <c r="C1726" s="120">
        <v>16669</v>
      </c>
      <c r="D1726" s="120" t="b">
        <v>0</v>
      </c>
      <c r="E1726" s="120" t="b">
        <v>1</v>
      </c>
      <c r="F1726" s="120" t="b">
        <v>0</v>
      </c>
      <c r="G1726" s="120" t="b">
        <v>0</v>
      </c>
      <c r="H1726" s="120" t="b">
        <v>0</v>
      </c>
      <c r="I1726" s="120" t="b">
        <v>0</v>
      </c>
      <c r="J1726" s="120" t="b">
        <v>0</v>
      </c>
      <c r="K1726" s="120" t="b">
        <v>0</v>
      </c>
      <c r="L1726" s="120" t="b">
        <v>0</v>
      </c>
      <c r="M1726" s="120" t="b">
        <v>1</v>
      </c>
    </row>
    <row r="1727" spans="1:26" x14ac:dyDescent="0.4">
      <c r="A1727" s="120" t="s">
        <v>6552</v>
      </c>
      <c r="B1727" s="120" t="s">
        <v>963</v>
      </c>
      <c r="C1727" s="120">
        <v>16502</v>
      </c>
      <c r="D1727" s="120" t="b">
        <v>1</v>
      </c>
      <c r="E1727" s="120" t="b">
        <v>0</v>
      </c>
      <c r="F1727" s="120" t="b">
        <v>0</v>
      </c>
      <c r="G1727" s="120" t="b">
        <v>0</v>
      </c>
      <c r="H1727" s="120" t="b">
        <v>1</v>
      </c>
      <c r="I1727" s="120" t="b">
        <v>0</v>
      </c>
      <c r="J1727" s="120" t="b">
        <v>0</v>
      </c>
      <c r="K1727" s="120" t="b">
        <v>0</v>
      </c>
      <c r="L1727" s="120" t="b">
        <v>0</v>
      </c>
      <c r="M1727" s="120" t="b">
        <v>1</v>
      </c>
    </row>
    <row r="1728" spans="1:26" x14ac:dyDescent="0.4">
      <c r="A1728" s="120" t="s">
        <v>6553</v>
      </c>
      <c r="B1728" s="120" t="s">
        <v>900</v>
      </c>
      <c r="C1728" s="120">
        <v>16481</v>
      </c>
      <c r="D1728" s="120" t="b">
        <v>1</v>
      </c>
      <c r="E1728" s="120" t="b">
        <v>0</v>
      </c>
      <c r="F1728" s="120" t="b">
        <v>0</v>
      </c>
      <c r="G1728" s="120" t="b">
        <v>0</v>
      </c>
      <c r="H1728" s="120" t="b">
        <v>0</v>
      </c>
      <c r="I1728" s="120" t="b">
        <v>0</v>
      </c>
      <c r="J1728" s="120" t="b">
        <v>0</v>
      </c>
      <c r="K1728" s="120" t="b">
        <v>0</v>
      </c>
      <c r="L1728" s="120" t="b">
        <v>0</v>
      </c>
      <c r="M1728" s="120" t="b">
        <v>0</v>
      </c>
    </row>
    <row r="1729" spans="1:28" x14ac:dyDescent="0.4">
      <c r="A1729" s="120" t="s">
        <v>6554</v>
      </c>
      <c r="B1729" s="120" t="s">
        <v>852</v>
      </c>
      <c r="C1729" s="120">
        <v>16463</v>
      </c>
      <c r="D1729" s="120" t="b">
        <v>1</v>
      </c>
      <c r="E1729" s="120" t="b">
        <v>1</v>
      </c>
      <c r="F1729" s="120" t="b">
        <v>0</v>
      </c>
      <c r="G1729" s="120" t="b">
        <v>0</v>
      </c>
      <c r="H1729" s="120" t="b">
        <v>0</v>
      </c>
      <c r="I1729" s="120" t="b">
        <v>0</v>
      </c>
      <c r="J1729" s="120" t="b">
        <v>1</v>
      </c>
      <c r="K1729" s="120" t="b">
        <v>1</v>
      </c>
      <c r="L1729" s="120" t="b">
        <v>0</v>
      </c>
      <c r="M1729" s="120" t="b">
        <v>1</v>
      </c>
      <c r="N1729" s="120" t="s">
        <v>842</v>
      </c>
      <c r="O1729" s="120" t="s">
        <v>1377</v>
      </c>
      <c r="P1729" s="120" t="s">
        <v>1378</v>
      </c>
      <c r="Q1729" s="120" t="s">
        <v>6555</v>
      </c>
      <c r="R1729" s="120" t="s">
        <v>6556</v>
      </c>
    </row>
    <row r="1730" spans="1:28" x14ac:dyDescent="0.4">
      <c r="A1730" s="120" t="s">
        <v>6557</v>
      </c>
      <c r="B1730" s="120" t="s">
        <v>928</v>
      </c>
      <c r="C1730" s="120">
        <v>16530</v>
      </c>
      <c r="D1730" s="120" t="b">
        <v>0</v>
      </c>
      <c r="E1730" s="120" t="b">
        <v>0</v>
      </c>
      <c r="F1730" s="120" t="b">
        <v>1</v>
      </c>
      <c r="G1730" s="120" t="b">
        <v>0</v>
      </c>
      <c r="H1730" s="120" t="b">
        <v>0</v>
      </c>
      <c r="I1730" s="120" t="b">
        <v>0</v>
      </c>
      <c r="J1730" s="120" t="b">
        <v>0</v>
      </c>
      <c r="K1730" s="120" t="b">
        <v>0</v>
      </c>
      <c r="L1730" s="120" t="b">
        <v>0</v>
      </c>
      <c r="M1730" s="120" t="b">
        <v>0</v>
      </c>
      <c r="N1730" s="120" t="s">
        <v>6558</v>
      </c>
      <c r="O1730" s="120" t="s">
        <v>6559</v>
      </c>
      <c r="P1730" s="120" t="s">
        <v>6560</v>
      </c>
      <c r="Q1730" s="120" t="s">
        <v>6561</v>
      </c>
      <c r="R1730" s="120" t="s">
        <v>6562</v>
      </c>
      <c r="S1730" s="120" t="s">
        <v>6563</v>
      </c>
      <c r="T1730" s="120" t="s">
        <v>6564</v>
      </c>
    </row>
    <row r="1731" spans="1:28" x14ac:dyDescent="0.4">
      <c r="A1731" s="120" t="s">
        <v>6565</v>
      </c>
      <c r="B1731" s="120" t="s">
        <v>872</v>
      </c>
      <c r="C1731" s="120">
        <v>16435</v>
      </c>
      <c r="D1731" s="120" t="b">
        <v>1</v>
      </c>
      <c r="E1731" s="120" t="b">
        <v>1</v>
      </c>
      <c r="F1731" s="120" t="b">
        <v>0</v>
      </c>
      <c r="G1731" s="120" t="b">
        <v>0</v>
      </c>
      <c r="H1731" s="120" t="b">
        <v>1</v>
      </c>
      <c r="I1731" s="120" t="b">
        <v>0</v>
      </c>
      <c r="J1731" s="120" t="b">
        <v>0</v>
      </c>
      <c r="K1731" s="120" t="b">
        <v>0</v>
      </c>
      <c r="L1731" s="120" t="b">
        <v>0</v>
      </c>
      <c r="M1731" s="120" t="b">
        <v>1</v>
      </c>
      <c r="N1731" s="120" t="s">
        <v>6566</v>
      </c>
      <c r="O1731" s="120" t="s">
        <v>6567</v>
      </c>
      <c r="P1731" s="120" t="s">
        <v>6568</v>
      </c>
      <c r="Q1731" s="120" t="s">
        <v>6569</v>
      </c>
      <c r="R1731" s="120" t="s">
        <v>6570</v>
      </c>
    </row>
    <row r="1732" spans="1:28" x14ac:dyDescent="0.4">
      <c r="A1732" s="120" t="s">
        <v>6571</v>
      </c>
      <c r="B1732" s="120" t="s">
        <v>872</v>
      </c>
      <c r="C1732" s="120">
        <v>16406</v>
      </c>
      <c r="D1732" s="120" t="b">
        <v>1</v>
      </c>
      <c r="E1732" s="120" t="b">
        <v>1</v>
      </c>
      <c r="F1732" s="120" t="b">
        <v>0</v>
      </c>
      <c r="G1732" s="120" t="b">
        <v>0</v>
      </c>
      <c r="H1732" s="120" t="b">
        <v>0</v>
      </c>
      <c r="I1732" s="120" t="b">
        <v>0</v>
      </c>
      <c r="J1732" s="120" t="b">
        <v>0</v>
      </c>
      <c r="K1732" s="120" t="b">
        <v>0</v>
      </c>
      <c r="L1732" s="120" t="b">
        <v>0</v>
      </c>
      <c r="M1732" s="120" t="b">
        <v>1</v>
      </c>
      <c r="N1732" s="120" t="s">
        <v>6572</v>
      </c>
      <c r="O1732" s="120" t="s">
        <v>6573</v>
      </c>
      <c r="P1732" s="120" t="s">
        <v>6574</v>
      </c>
    </row>
    <row r="1733" spans="1:28" x14ac:dyDescent="0.4">
      <c r="A1733" s="120" t="s">
        <v>6575</v>
      </c>
      <c r="B1733" s="120" t="s">
        <v>900</v>
      </c>
      <c r="C1733" s="120">
        <v>16380</v>
      </c>
      <c r="D1733" s="120" t="b">
        <v>0</v>
      </c>
      <c r="E1733" s="120" t="b">
        <v>0</v>
      </c>
      <c r="F1733" s="120" t="b">
        <v>1</v>
      </c>
      <c r="G1733" s="120" t="b">
        <v>0</v>
      </c>
      <c r="H1733" s="120" t="b">
        <v>0</v>
      </c>
      <c r="I1733" s="120" t="b">
        <v>0</v>
      </c>
      <c r="J1733" s="120" t="b">
        <v>0</v>
      </c>
      <c r="K1733" s="120" t="b">
        <v>0</v>
      </c>
      <c r="L1733" s="120" t="b">
        <v>0</v>
      </c>
      <c r="M1733" s="120" t="b">
        <v>0</v>
      </c>
    </row>
    <row r="1734" spans="1:28" x14ac:dyDescent="0.4">
      <c r="A1734" s="120" t="s">
        <v>3239</v>
      </c>
      <c r="B1734" s="120" t="s">
        <v>935</v>
      </c>
      <c r="C1734" s="120">
        <v>16355</v>
      </c>
      <c r="D1734" s="120" t="b">
        <v>0</v>
      </c>
      <c r="E1734" s="120" t="b">
        <v>0</v>
      </c>
      <c r="F1734" s="120" t="b">
        <v>0</v>
      </c>
      <c r="G1734" s="120" t="b">
        <v>0</v>
      </c>
      <c r="H1734" s="120" t="b">
        <v>0</v>
      </c>
      <c r="I1734" s="120" t="b">
        <v>0</v>
      </c>
      <c r="J1734" s="120" t="b">
        <v>0</v>
      </c>
      <c r="K1734" s="120" t="b">
        <v>0</v>
      </c>
      <c r="L1734" s="120" t="b">
        <v>0</v>
      </c>
      <c r="M1734" s="120" t="b">
        <v>1</v>
      </c>
      <c r="N1734" s="120" t="s">
        <v>842</v>
      </c>
      <c r="O1734" s="120" t="s">
        <v>6576</v>
      </c>
      <c r="P1734" s="120" t="s">
        <v>6577</v>
      </c>
    </row>
    <row r="1735" spans="1:28" x14ac:dyDescent="0.4">
      <c r="A1735" s="120" t="s">
        <v>6578</v>
      </c>
      <c r="B1735" s="120" t="s">
        <v>1115</v>
      </c>
      <c r="C1735" s="120">
        <v>16340</v>
      </c>
      <c r="D1735" s="120" t="b">
        <v>0</v>
      </c>
      <c r="E1735" s="120" t="b">
        <v>0</v>
      </c>
      <c r="F1735" s="120" t="b">
        <v>0</v>
      </c>
      <c r="G1735" s="120" t="b">
        <v>0</v>
      </c>
      <c r="H1735" s="120" t="b">
        <v>0</v>
      </c>
      <c r="I1735" s="120" t="b">
        <v>0</v>
      </c>
      <c r="J1735" s="120" t="b">
        <v>0</v>
      </c>
      <c r="K1735" s="120" t="b">
        <v>1</v>
      </c>
      <c r="L1735" s="120" t="b">
        <v>0</v>
      </c>
      <c r="M1735" s="120" t="b">
        <v>0</v>
      </c>
    </row>
    <row r="1736" spans="1:28" x14ac:dyDescent="0.4">
      <c r="A1736" s="120" t="s">
        <v>6579</v>
      </c>
      <c r="B1736" s="120" t="s">
        <v>935</v>
      </c>
      <c r="C1736" s="120">
        <v>16311</v>
      </c>
      <c r="D1736" s="120" t="b">
        <v>0</v>
      </c>
      <c r="E1736" s="120" t="b">
        <v>1</v>
      </c>
      <c r="F1736" s="120" t="b">
        <v>0</v>
      </c>
      <c r="G1736" s="120" t="b">
        <v>0</v>
      </c>
      <c r="H1736" s="120" t="b">
        <v>0</v>
      </c>
      <c r="I1736" s="120" t="b">
        <v>0</v>
      </c>
      <c r="J1736" s="120" t="b">
        <v>0</v>
      </c>
      <c r="K1736" s="120" t="b">
        <v>0</v>
      </c>
      <c r="L1736" s="120" t="b">
        <v>0</v>
      </c>
      <c r="M1736" s="120" t="b">
        <v>0</v>
      </c>
    </row>
    <row r="1737" spans="1:28" x14ac:dyDescent="0.4">
      <c r="A1737" s="120" t="s">
        <v>6580</v>
      </c>
      <c r="B1737" s="120" t="s">
        <v>900</v>
      </c>
      <c r="C1737" s="120">
        <v>16191</v>
      </c>
      <c r="D1737" s="120" t="b">
        <v>1</v>
      </c>
      <c r="E1737" s="120" t="b">
        <v>1</v>
      </c>
      <c r="F1737" s="120" t="b">
        <v>0</v>
      </c>
      <c r="G1737" s="120" t="b">
        <v>0</v>
      </c>
      <c r="H1737" s="120" t="b">
        <v>0</v>
      </c>
      <c r="I1737" s="120" t="b">
        <v>0</v>
      </c>
      <c r="J1737" s="120" t="b">
        <v>0</v>
      </c>
      <c r="K1737" s="120" t="b">
        <v>0</v>
      </c>
      <c r="L1737" s="120" t="b">
        <v>0</v>
      </c>
      <c r="M1737" s="120" t="b">
        <v>1</v>
      </c>
      <c r="N1737" s="120" t="s">
        <v>842</v>
      </c>
      <c r="O1737" s="120" t="s">
        <v>6581</v>
      </c>
      <c r="P1737" s="120" t="s">
        <v>6582</v>
      </c>
    </row>
    <row r="1738" spans="1:28" x14ac:dyDescent="0.4">
      <c r="A1738" s="120" t="s">
        <v>6583</v>
      </c>
      <c r="B1738" s="120" t="s">
        <v>1727</v>
      </c>
      <c r="C1738" s="120">
        <v>16184</v>
      </c>
      <c r="D1738" s="120" t="b">
        <v>0</v>
      </c>
      <c r="E1738" s="120" t="b">
        <v>0</v>
      </c>
      <c r="F1738" s="120" t="b">
        <v>0</v>
      </c>
      <c r="G1738" s="120" t="b">
        <v>0</v>
      </c>
      <c r="H1738" s="120" t="b">
        <v>0</v>
      </c>
      <c r="I1738" s="120" t="b">
        <v>0</v>
      </c>
      <c r="J1738" s="120" t="b">
        <v>0</v>
      </c>
      <c r="K1738" s="120" t="b">
        <v>0</v>
      </c>
      <c r="L1738" s="120" t="b">
        <v>0</v>
      </c>
      <c r="M1738" s="120" t="b">
        <v>0</v>
      </c>
    </row>
    <row r="1739" spans="1:28" x14ac:dyDescent="0.4">
      <c r="A1739" s="120" t="s">
        <v>6584</v>
      </c>
      <c r="B1739" s="120" t="s">
        <v>924</v>
      </c>
      <c r="C1739" s="120">
        <v>16220</v>
      </c>
      <c r="D1739" s="120" t="b">
        <v>0</v>
      </c>
      <c r="E1739" s="120" t="b">
        <v>0</v>
      </c>
      <c r="F1739" s="120" t="b">
        <v>1</v>
      </c>
      <c r="G1739" s="120" t="b">
        <v>0</v>
      </c>
      <c r="H1739" s="120" t="b">
        <v>0</v>
      </c>
      <c r="I1739" s="120" t="b">
        <v>0</v>
      </c>
      <c r="J1739" s="120" t="b">
        <v>0</v>
      </c>
      <c r="K1739" s="120" t="b">
        <v>0</v>
      </c>
      <c r="L1739" s="120" t="b">
        <v>0</v>
      </c>
      <c r="M1739" s="120" t="b">
        <v>0</v>
      </c>
    </row>
    <row r="1740" spans="1:28" x14ac:dyDescent="0.4">
      <c r="A1740" s="120" t="s">
        <v>6585</v>
      </c>
      <c r="B1740" s="120" t="s">
        <v>852</v>
      </c>
      <c r="C1740" s="120">
        <v>16059</v>
      </c>
      <c r="D1740" s="120" t="b">
        <v>1</v>
      </c>
      <c r="E1740" s="120" t="b">
        <v>1</v>
      </c>
      <c r="F1740" s="120" t="b">
        <v>1</v>
      </c>
      <c r="G1740" s="120" t="b">
        <v>0</v>
      </c>
      <c r="H1740" s="120" t="b">
        <v>0</v>
      </c>
      <c r="I1740" s="120" t="b">
        <v>0</v>
      </c>
      <c r="J1740" s="120" t="b">
        <v>0</v>
      </c>
      <c r="K1740" s="120" t="b">
        <v>0</v>
      </c>
      <c r="L1740" s="120" t="b">
        <v>0</v>
      </c>
      <c r="M1740" s="120" t="b">
        <v>1</v>
      </c>
      <c r="N1740" s="120" t="s">
        <v>6586</v>
      </c>
      <c r="O1740" s="120" t="s">
        <v>1659</v>
      </c>
      <c r="P1740" s="120" t="s">
        <v>3124</v>
      </c>
      <c r="Q1740" s="120" t="s">
        <v>6587</v>
      </c>
      <c r="R1740" s="120" t="s">
        <v>6588</v>
      </c>
      <c r="S1740" s="120" t="s">
        <v>3058</v>
      </c>
      <c r="T1740" s="120" t="s">
        <v>3059</v>
      </c>
      <c r="U1740" s="120" t="s">
        <v>2037</v>
      </c>
      <c r="V1740" s="120" t="s">
        <v>6589</v>
      </c>
      <c r="W1740" s="120" t="s">
        <v>6590</v>
      </c>
      <c r="X1740" s="120" t="s">
        <v>6591</v>
      </c>
      <c r="Y1740" s="120" t="s">
        <v>6592</v>
      </c>
      <c r="Z1740" s="120" t="s">
        <v>6593</v>
      </c>
    </row>
    <row r="1741" spans="1:28" x14ac:dyDescent="0.4">
      <c r="A1741" s="120" t="s">
        <v>5003</v>
      </c>
      <c r="B1741" s="120" t="s">
        <v>935</v>
      </c>
      <c r="C1741" s="120">
        <v>16026</v>
      </c>
      <c r="D1741" s="120" t="b">
        <v>0</v>
      </c>
      <c r="E1741" s="120" t="b">
        <v>0</v>
      </c>
      <c r="F1741" s="120" t="b">
        <v>0</v>
      </c>
      <c r="G1741" s="120" t="b">
        <v>0</v>
      </c>
      <c r="H1741" s="120" t="b">
        <v>0</v>
      </c>
      <c r="I1741" s="120" t="b">
        <v>0</v>
      </c>
      <c r="J1741" s="120" t="b">
        <v>0</v>
      </c>
      <c r="K1741" s="120" t="b">
        <v>0</v>
      </c>
      <c r="L1741" s="120" t="b">
        <v>0</v>
      </c>
      <c r="M1741" s="120" t="b">
        <v>1</v>
      </c>
      <c r="N1741" s="120" t="s">
        <v>842</v>
      </c>
      <c r="O1741" s="120" t="s">
        <v>3899</v>
      </c>
      <c r="P1741" s="120" t="s">
        <v>3900</v>
      </c>
    </row>
    <row r="1742" spans="1:28" x14ac:dyDescent="0.4">
      <c r="A1742" s="120" t="s">
        <v>685</v>
      </c>
      <c r="B1742" s="120" t="s">
        <v>852</v>
      </c>
      <c r="C1742" s="120">
        <v>16040</v>
      </c>
      <c r="D1742" s="120" t="b">
        <v>1</v>
      </c>
      <c r="E1742" s="120" t="b">
        <v>1</v>
      </c>
      <c r="F1742" s="120" t="b">
        <v>0</v>
      </c>
      <c r="G1742" s="120" t="b">
        <v>0</v>
      </c>
      <c r="H1742" s="120" t="b">
        <v>0</v>
      </c>
      <c r="I1742" s="120" t="b">
        <v>0</v>
      </c>
      <c r="J1742" s="120" t="b">
        <v>0</v>
      </c>
      <c r="K1742" s="120" t="b">
        <v>0</v>
      </c>
      <c r="L1742" s="120" t="b">
        <v>0</v>
      </c>
      <c r="M1742" s="120" t="b">
        <v>1</v>
      </c>
      <c r="N1742" s="120" t="s">
        <v>6594</v>
      </c>
      <c r="O1742" s="120" t="s">
        <v>533</v>
      </c>
      <c r="P1742" s="120" t="s">
        <v>2914</v>
      </c>
      <c r="Q1742" s="120" t="s">
        <v>712</v>
      </c>
      <c r="R1742" s="120" t="s">
        <v>6595</v>
      </c>
      <c r="S1742" s="120" t="s">
        <v>6596</v>
      </c>
      <c r="T1742" s="120" t="s">
        <v>6597</v>
      </c>
      <c r="U1742" s="120" t="s">
        <v>6598</v>
      </c>
      <c r="V1742" s="120" t="s">
        <v>6599</v>
      </c>
      <c r="W1742" s="120" t="s">
        <v>6600</v>
      </c>
      <c r="X1742" s="120" t="s">
        <v>6601</v>
      </c>
      <c r="Y1742" s="120" t="s">
        <v>6602</v>
      </c>
      <c r="Z1742" s="120" t="s">
        <v>6603</v>
      </c>
      <c r="AA1742" s="120" t="s">
        <v>6604</v>
      </c>
      <c r="AB1742" s="120" t="s">
        <v>6605</v>
      </c>
    </row>
    <row r="1743" spans="1:28" x14ac:dyDescent="0.4">
      <c r="A1743" s="120" t="s">
        <v>6606</v>
      </c>
      <c r="B1743" s="120" t="s">
        <v>935</v>
      </c>
      <c r="C1743" s="120">
        <v>15956</v>
      </c>
      <c r="D1743" s="120" t="b">
        <v>0</v>
      </c>
      <c r="E1743" s="120" t="b">
        <v>0</v>
      </c>
      <c r="F1743" s="120" t="b">
        <v>1</v>
      </c>
      <c r="G1743" s="120" t="b">
        <v>0</v>
      </c>
      <c r="H1743" s="120" t="b">
        <v>0</v>
      </c>
      <c r="I1743" s="120" t="b">
        <v>0</v>
      </c>
      <c r="J1743" s="120" t="b">
        <v>0</v>
      </c>
      <c r="K1743" s="120" t="b">
        <v>0</v>
      </c>
      <c r="L1743" s="120" t="b">
        <v>0</v>
      </c>
      <c r="M1743" s="120" t="b">
        <v>0</v>
      </c>
      <c r="N1743" s="120" t="s">
        <v>6607</v>
      </c>
      <c r="O1743" s="120" t="s">
        <v>6608</v>
      </c>
      <c r="P1743" s="120" t="s">
        <v>6609</v>
      </c>
    </row>
    <row r="1744" spans="1:28" x14ac:dyDescent="0.4">
      <c r="A1744" s="120" t="s">
        <v>6610</v>
      </c>
      <c r="B1744" s="120" t="s">
        <v>1446</v>
      </c>
      <c r="C1744" s="120">
        <v>15955</v>
      </c>
      <c r="D1744" s="120" t="b">
        <v>0</v>
      </c>
      <c r="E1744" s="120" t="b">
        <v>0</v>
      </c>
      <c r="F1744" s="120" t="b">
        <v>0</v>
      </c>
      <c r="G1744" s="120" t="b">
        <v>0</v>
      </c>
      <c r="H1744" s="120" t="b">
        <v>0</v>
      </c>
      <c r="I1744" s="120" t="b">
        <v>0</v>
      </c>
      <c r="J1744" s="120" t="b">
        <v>0</v>
      </c>
      <c r="K1744" s="120" t="b">
        <v>0</v>
      </c>
      <c r="L1744" s="120" t="b">
        <v>0</v>
      </c>
      <c r="M1744" s="120" t="b">
        <v>1</v>
      </c>
    </row>
    <row r="1745" spans="1:34" x14ac:dyDescent="0.4">
      <c r="A1745" s="120" t="s">
        <v>6611</v>
      </c>
      <c r="B1745" s="120" t="s">
        <v>872</v>
      </c>
      <c r="C1745" s="120">
        <v>15913</v>
      </c>
      <c r="D1745" s="120" t="b">
        <v>0</v>
      </c>
      <c r="E1745" s="120" t="b">
        <v>1</v>
      </c>
      <c r="F1745" s="120" t="b">
        <v>0</v>
      </c>
      <c r="G1745" s="120" t="b">
        <v>0</v>
      </c>
      <c r="H1745" s="120" t="b">
        <v>0</v>
      </c>
      <c r="I1745" s="120" t="b">
        <v>0</v>
      </c>
      <c r="J1745" s="120" t="b">
        <v>0</v>
      </c>
      <c r="K1745" s="120" t="b">
        <v>0</v>
      </c>
      <c r="L1745" s="120" t="b">
        <v>0</v>
      </c>
      <c r="M1745" s="120" t="b">
        <v>1</v>
      </c>
    </row>
    <row r="1746" spans="1:34" x14ac:dyDescent="0.4">
      <c r="A1746" s="120" t="s">
        <v>686</v>
      </c>
      <c r="B1746" s="120" t="s">
        <v>928</v>
      </c>
      <c r="C1746" s="120">
        <v>15913</v>
      </c>
      <c r="D1746" s="120" t="b">
        <v>1</v>
      </c>
      <c r="E1746" s="120" t="b">
        <v>1</v>
      </c>
      <c r="F1746" s="120" t="b">
        <v>0</v>
      </c>
      <c r="G1746" s="120" t="b">
        <v>0</v>
      </c>
      <c r="H1746" s="120" t="b">
        <v>0</v>
      </c>
      <c r="I1746" s="120" t="b">
        <v>0</v>
      </c>
      <c r="J1746" s="120" t="b">
        <v>0</v>
      </c>
      <c r="K1746" s="120" t="b">
        <v>1</v>
      </c>
      <c r="L1746" s="120" t="b">
        <v>0</v>
      </c>
      <c r="M1746" s="120" t="b">
        <v>1</v>
      </c>
      <c r="N1746" s="120" t="s">
        <v>6612</v>
      </c>
      <c r="O1746" s="120" t="s">
        <v>686</v>
      </c>
      <c r="P1746" s="120" t="s">
        <v>6613</v>
      </c>
      <c r="Q1746" s="120" t="s">
        <v>6614</v>
      </c>
      <c r="R1746" s="120" t="s">
        <v>6615</v>
      </c>
      <c r="S1746" s="120" t="s">
        <v>6616</v>
      </c>
      <c r="T1746" s="120" t="s">
        <v>6617</v>
      </c>
    </row>
    <row r="1747" spans="1:34" x14ac:dyDescent="0.4">
      <c r="A1747" s="120" t="s">
        <v>6618</v>
      </c>
      <c r="B1747" s="120" t="s">
        <v>900</v>
      </c>
      <c r="C1747" s="120">
        <v>15880</v>
      </c>
      <c r="D1747" s="120" t="b">
        <v>1</v>
      </c>
      <c r="E1747" s="120" t="b">
        <v>0</v>
      </c>
      <c r="F1747" s="120" t="b">
        <v>0</v>
      </c>
      <c r="G1747" s="120" t="b">
        <v>0</v>
      </c>
      <c r="H1747" s="120" t="b">
        <v>0</v>
      </c>
      <c r="I1747" s="120" t="b">
        <v>0</v>
      </c>
      <c r="J1747" s="120" t="b">
        <v>0</v>
      </c>
      <c r="K1747" s="120" t="b">
        <v>0</v>
      </c>
      <c r="L1747" s="120" t="b">
        <v>0</v>
      </c>
      <c r="M1747" s="120" t="b">
        <v>1</v>
      </c>
    </row>
    <row r="1748" spans="1:34" x14ac:dyDescent="0.4">
      <c r="A1748" s="120" t="s">
        <v>6619</v>
      </c>
      <c r="B1748" s="120" t="s">
        <v>1278</v>
      </c>
      <c r="C1748" s="120">
        <v>15907</v>
      </c>
      <c r="D1748" s="120" t="b">
        <v>0</v>
      </c>
      <c r="E1748" s="120" t="b">
        <v>0</v>
      </c>
      <c r="F1748" s="120" t="b">
        <v>1</v>
      </c>
      <c r="G1748" s="120" t="b">
        <v>0</v>
      </c>
      <c r="H1748" s="120" t="b">
        <v>0</v>
      </c>
      <c r="I1748" s="120" t="b">
        <v>0</v>
      </c>
      <c r="J1748" s="120" t="b">
        <v>0</v>
      </c>
      <c r="K1748" s="120" t="b">
        <v>0</v>
      </c>
      <c r="L1748" s="120" t="b">
        <v>0</v>
      </c>
      <c r="M1748" s="120" t="b">
        <v>0</v>
      </c>
    </row>
    <row r="1749" spans="1:34" x14ac:dyDescent="0.4">
      <c r="A1749" s="120" t="s">
        <v>6620</v>
      </c>
      <c r="B1749" s="120" t="s">
        <v>900</v>
      </c>
      <c r="C1749" s="120">
        <v>15869</v>
      </c>
      <c r="D1749" s="120" t="b">
        <v>1</v>
      </c>
      <c r="E1749" s="120" t="b">
        <v>1</v>
      </c>
      <c r="F1749" s="120" t="b">
        <v>0</v>
      </c>
      <c r="G1749" s="120" t="b">
        <v>0</v>
      </c>
      <c r="H1749" s="120" t="b">
        <v>0</v>
      </c>
      <c r="I1749" s="120" t="b">
        <v>0</v>
      </c>
      <c r="J1749" s="120" t="b">
        <v>0</v>
      </c>
      <c r="K1749" s="120" t="b">
        <v>0</v>
      </c>
      <c r="L1749" s="120" t="b">
        <v>0</v>
      </c>
      <c r="M1749" s="120" t="b">
        <v>0</v>
      </c>
    </row>
    <row r="1750" spans="1:34" x14ac:dyDescent="0.4">
      <c r="A1750" s="120" t="s">
        <v>6621</v>
      </c>
      <c r="B1750" s="120" t="s">
        <v>843</v>
      </c>
      <c r="C1750" s="120">
        <v>15808</v>
      </c>
      <c r="D1750" s="120" t="b">
        <v>0</v>
      </c>
      <c r="E1750" s="120" t="b">
        <v>0</v>
      </c>
      <c r="F1750" s="120" t="b">
        <v>1</v>
      </c>
      <c r="G1750" s="120" t="b">
        <v>0</v>
      </c>
      <c r="H1750" s="120" t="b">
        <v>0</v>
      </c>
      <c r="I1750" s="120" t="b">
        <v>0</v>
      </c>
      <c r="J1750" s="120" t="b">
        <v>0</v>
      </c>
      <c r="K1750" s="120" t="b">
        <v>1</v>
      </c>
      <c r="L1750" s="120" t="b">
        <v>0</v>
      </c>
      <c r="M1750" s="120" t="b">
        <v>0</v>
      </c>
    </row>
    <row r="1751" spans="1:34" x14ac:dyDescent="0.4">
      <c r="A1751" s="120" t="s">
        <v>6622</v>
      </c>
      <c r="B1751" s="120" t="s">
        <v>963</v>
      </c>
      <c r="C1751" s="120">
        <v>15811</v>
      </c>
      <c r="D1751" s="120" t="b">
        <v>0</v>
      </c>
      <c r="E1751" s="120" t="b">
        <v>0</v>
      </c>
      <c r="F1751" s="120" t="b">
        <v>1</v>
      </c>
      <c r="G1751" s="120" t="b">
        <v>0</v>
      </c>
      <c r="H1751" s="120" t="b">
        <v>0</v>
      </c>
      <c r="I1751" s="120" t="b">
        <v>0</v>
      </c>
      <c r="J1751" s="120" t="b">
        <v>0</v>
      </c>
      <c r="K1751" s="120" t="b">
        <v>0</v>
      </c>
      <c r="L1751" s="120" t="b">
        <v>0</v>
      </c>
      <c r="M1751" s="120" t="b">
        <v>0</v>
      </c>
    </row>
    <row r="1752" spans="1:34" x14ac:dyDescent="0.4">
      <c r="A1752" s="120" t="s">
        <v>497</v>
      </c>
      <c r="B1752" s="120" t="s">
        <v>963</v>
      </c>
      <c r="C1752" s="120">
        <v>15614</v>
      </c>
      <c r="D1752" s="120" t="b">
        <v>0</v>
      </c>
      <c r="E1752" s="120" t="b">
        <v>0</v>
      </c>
      <c r="F1752" s="120" t="b">
        <v>0</v>
      </c>
      <c r="G1752" s="120" t="b">
        <v>1</v>
      </c>
      <c r="H1752" s="120" t="b">
        <v>0</v>
      </c>
      <c r="I1752" s="120" t="b">
        <v>0</v>
      </c>
      <c r="J1752" s="120" t="b">
        <v>0</v>
      </c>
      <c r="K1752" s="120" t="b">
        <v>0</v>
      </c>
      <c r="L1752" s="120" t="b">
        <v>0</v>
      </c>
      <c r="M1752" s="120" t="b">
        <v>1</v>
      </c>
      <c r="N1752" s="120" t="s">
        <v>6623</v>
      </c>
      <c r="O1752" s="120" t="s">
        <v>1996</v>
      </c>
      <c r="P1752" s="120" t="s">
        <v>1997</v>
      </c>
      <c r="Q1752" s="120" t="s">
        <v>369</v>
      </c>
      <c r="R1752" s="120" t="s">
        <v>1992</v>
      </c>
      <c r="S1752" s="120" t="s">
        <v>368</v>
      </c>
      <c r="T1752" s="120" t="s">
        <v>2532</v>
      </c>
      <c r="U1752" s="120" t="s">
        <v>415</v>
      </c>
      <c r="V1752" s="120" t="s">
        <v>1341</v>
      </c>
      <c r="W1752" s="120" t="s">
        <v>446</v>
      </c>
      <c r="X1752" s="120" t="s">
        <v>1372</v>
      </c>
      <c r="Y1752" s="120" t="s">
        <v>1994</v>
      </c>
      <c r="Z1752" s="120" t="s">
        <v>1995</v>
      </c>
      <c r="AA1752" s="120" t="s">
        <v>1990</v>
      </c>
      <c r="AB1752" s="120" t="s">
        <v>1991</v>
      </c>
      <c r="AC1752" s="120" t="s">
        <v>409</v>
      </c>
      <c r="AD1752" s="120" t="s">
        <v>1993</v>
      </c>
      <c r="AE1752" s="120" t="s">
        <v>501</v>
      </c>
      <c r="AF1752" s="120" t="s">
        <v>2003</v>
      </c>
      <c r="AG1752" s="120" t="s">
        <v>587</v>
      </c>
      <c r="AH1752" s="120" t="s">
        <v>2528</v>
      </c>
    </row>
    <row r="1753" spans="1:34" x14ac:dyDescent="0.4">
      <c r="A1753" s="120" t="s">
        <v>6624</v>
      </c>
      <c r="B1753" s="120" t="s">
        <v>928</v>
      </c>
      <c r="C1753" s="120">
        <v>15490</v>
      </c>
      <c r="D1753" s="120" t="b">
        <v>0</v>
      </c>
      <c r="E1753" s="120" t="b">
        <v>0</v>
      </c>
      <c r="F1753" s="120" t="b">
        <v>0</v>
      </c>
      <c r="G1753" s="120" t="b">
        <v>0</v>
      </c>
      <c r="H1753" s="120" t="b">
        <v>0</v>
      </c>
      <c r="I1753" s="120" t="b">
        <v>0</v>
      </c>
      <c r="J1753" s="120" t="b">
        <v>0</v>
      </c>
      <c r="K1753" s="120" t="b">
        <v>0</v>
      </c>
      <c r="L1753" s="120" t="b">
        <v>0</v>
      </c>
      <c r="M1753" s="120" t="b">
        <v>0</v>
      </c>
      <c r="N1753" s="120" t="s">
        <v>6625</v>
      </c>
      <c r="O1753" s="120" t="s">
        <v>6626</v>
      </c>
      <c r="P1753" s="120" t="s">
        <v>6627</v>
      </c>
    </row>
    <row r="1754" spans="1:34" x14ac:dyDescent="0.4">
      <c r="A1754" s="120" t="s">
        <v>6628</v>
      </c>
      <c r="B1754" s="120" t="s">
        <v>928</v>
      </c>
      <c r="C1754" s="120">
        <v>15483</v>
      </c>
      <c r="D1754" s="120" t="b">
        <v>1</v>
      </c>
      <c r="E1754" s="120" t="b">
        <v>1</v>
      </c>
      <c r="F1754" s="120" t="b">
        <v>0</v>
      </c>
      <c r="G1754" s="120" t="b">
        <v>0</v>
      </c>
      <c r="H1754" s="120" t="b">
        <v>0</v>
      </c>
      <c r="I1754" s="120" t="b">
        <v>0</v>
      </c>
      <c r="J1754" s="120" t="b">
        <v>0</v>
      </c>
      <c r="K1754" s="120" t="b">
        <v>0</v>
      </c>
      <c r="L1754" s="120" t="b">
        <v>0</v>
      </c>
      <c r="M1754" s="120" t="b">
        <v>0</v>
      </c>
    </row>
    <row r="1755" spans="1:34" x14ac:dyDescent="0.4">
      <c r="A1755" s="120" t="s">
        <v>749</v>
      </c>
      <c r="B1755" s="120" t="s">
        <v>963</v>
      </c>
      <c r="C1755" s="120">
        <v>15487</v>
      </c>
      <c r="D1755" s="120" t="b">
        <v>0</v>
      </c>
      <c r="E1755" s="120" t="b">
        <v>0</v>
      </c>
      <c r="F1755" s="120" t="b">
        <v>0</v>
      </c>
      <c r="G1755" s="120" t="b">
        <v>0</v>
      </c>
      <c r="H1755" s="120" t="b">
        <v>1</v>
      </c>
      <c r="I1755" s="120" t="b">
        <v>0</v>
      </c>
      <c r="J1755" s="120" t="b">
        <v>0</v>
      </c>
      <c r="K1755" s="120" t="b">
        <v>0</v>
      </c>
      <c r="L1755" s="120" t="b">
        <v>0</v>
      </c>
      <c r="M1755" s="120" t="b">
        <v>1</v>
      </c>
      <c r="N1755" s="120" t="s">
        <v>842</v>
      </c>
      <c r="O1755" s="120" t="s">
        <v>6629</v>
      </c>
      <c r="P1755" s="120" t="s">
        <v>6630</v>
      </c>
      <c r="Q1755" s="120" t="s">
        <v>6631</v>
      </c>
      <c r="R1755" s="120" t="s">
        <v>6632</v>
      </c>
      <c r="S1755" s="120" t="s">
        <v>6633</v>
      </c>
      <c r="T1755" s="120" t="s">
        <v>6634</v>
      </c>
      <c r="U1755" s="120" t="s">
        <v>748</v>
      </c>
      <c r="V1755" s="120" t="s">
        <v>6635</v>
      </c>
      <c r="W1755" s="120" t="s">
        <v>6636</v>
      </c>
      <c r="X1755" s="120" t="s">
        <v>6637</v>
      </c>
      <c r="Y1755" s="120" t="s">
        <v>6638</v>
      </c>
      <c r="Z1755" s="120" t="s">
        <v>6639</v>
      </c>
      <c r="AA1755" s="120" t="s">
        <v>6640</v>
      </c>
      <c r="AB1755" s="120" t="s">
        <v>6641</v>
      </c>
    </row>
    <row r="1756" spans="1:34" x14ac:dyDescent="0.4">
      <c r="A1756" s="120" t="s">
        <v>6642</v>
      </c>
      <c r="B1756" s="120" t="s">
        <v>928</v>
      </c>
      <c r="C1756" s="120">
        <v>15424</v>
      </c>
      <c r="D1756" s="120" t="b">
        <v>0</v>
      </c>
      <c r="E1756" s="120" t="b">
        <v>0</v>
      </c>
      <c r="F1756" s="120" t="b">
        <v>1</v>
      </c>
      <c r="G1756" s="120" t="b">
        <v>0</v>
      </c>
      <c r="H1756" s="120" t="b">
        <v>0</v>
      </c>
      <c r="I1756" s="120" t="b">
        <v>0</v>
      </c>
      <c r="J1756" s="120" t="b">
        <v>0</v>
      </c>
      <c r="K1756" s="120" t="b">
        <v>0</v>
      </c>
      <c r="L1756" s="120" t="b">
        <v>0</v>
      </c>
      <c r="M1756" s="120" t="b">
        <v>0</v>
      </c>
      <c r="N1756" s="120" t="s">
        <v>6643</v>
      </c>
      <c r="O1756" s="120" t="s">
        <v>6644</v>
      </c>
      <c r="P1756" s="120" t="s">
        <v>6645</v>
      </c>
    </row>
    <row r="1757" spans="1:34" x14ac:dyDescent="0.4">
      <c r="A1757" s="120" t="s">
        <v>6646</v>
      </c>
      <c r="B1757" s="120" t="s">
        <v>963</v>
      </c>
      <c r="C1757" s="120">
        <v>15419</v>
      </c>
      <c r="D1757" s="120" t="b">
        <v>0</v>
      </c>
      <c r="E1757" s="120" t="b">
        <v>0</v>
      </c>
      <c r="F1757" s="120" t="b">
        <v>1</v>
      </c>
      <c r="G1757" s="120" t="b">
        <v>0</v>
      </c>
      <c r="H1757" s="120" t="b">
        <v>0</v>
      </c>
      <c r="I1757" s="120" t="b">
        <v>0</v>
      </c>
      <c r="J1757" s="120" t="b">
        <v>0</v>
      </c>
      <c r="K1757" s="120" t="b">
        <v>0</v>
      </c>
      <c r="L1757" s="120" t="b">
        <v>0</v>
      </c>
      <c r="M1757" s="120" t="b">
        <v>1</v>
      </c>
      <c r="N1757" s="120" t="s">
        <v>842</v>
      </c>
      <c r="O1757" s="120" t="s">
        <v>6647</v>
      </c>
      <c r="P1757" s="120" t="s">
        <v>6648</v>
      </c>
      <c r="Q1757" s="120" t="s">
        <v>6649</v>
      </c>
      <c r="R1757" s="120" t="s">
        <v>6650</v>
      </c>
      <c r="S1757" s="120" t="s">
        <v>6651</v>
      </c>
      <c r="T1757" s="120" t="s">
        <v>6652</v>
      </c>
    </row>
    <row r="1758" spans="1:34" x14ac:dyDescent="0.4">
      <c r="A1758" s="120" t="s">
        <v>6653</v>
      </c>
      <c r="B1758" s="120" t="s">
        <v>1727</v>
      </c>
      <c r="C1758" s="120">
        <v>15385</v>
      </c>
      <c r="D1758" s="120" t="b">
        <v>0</v>
      </c>
      <c r="E1758" s="120" t="b">
        <v>1</v>
      </c>
      <c r="F1758" s="120" t="b">
        <v>0</v>
      </c>
      <c r="G1758" s="120" t="b">
        <v>0</v>
      </c>
      <c r="H1758" s="120" t="b">
        <v>0</v>
      </c>
      <c r="I1758" s="120" t="b">
        <v>0</v>
      </c>
      <c r="J1758" s="120" t="b">
        <v>1</v>
      </c>
      <c r="K1758" s="120" t="b">
        <v>0</v>
      </c>
      <c r="L1758" s="120" t="b">
        <v>0</v>
      </c>
      <c r="M1758" s="120" t="b">
        <v>0</v>
      </c>
      <c r="N1758" s="120" t="s">
        <v>842</v>
      </c>
      <c r="O1758" s="120" t="s">
        <v>6654</v>
      </c>
      <c r="P1758" s="120" t="s">
        <v>6655</v>
      </c>
    </row>
    <row r="1759" spans="1:34" x14ac:dyDescent="0.4">
      <c r="A1759" s="120" t="s">
        <v>6656</v>
      </c>
      <c r="B1759" s="120" t="s">
        <v>872</v>
      </c>
      <c r="C1759" s="120">
        <v>15332</v>
      </c>
      <c r="D1759" s="120" t="b">
        <v>1</v>
      </c>
      <c r="E1759" s="120" t="b">
        <v>1</v>
      </c>
      <c r="F1759" s="120" t="b">
        <v>0</v>
      </c>
      <c r="G1759" s="120" t="b">
        <v>0</v>
      </c>
      <c r="H1759" s="120" t="b">
        <v>0</v>
      </c>
      <c r="I1759" s="120" t="b">
        <v>0</v>
      </c>
      <c r="J1759" s="120" t="b">
        <v>0</v>
      </c>
      <c r="K1759" s="120" t="b">
        <v>0</v>
      </c>
      <c r="L1759" s="120" t="b">
        <v>0</v>
      </c>
      <c r="M1759" s="120" t="b">
        <v>0</v>
      </c>
    </row>
    <row r="1760" spans="1:34" x14ac:dyDescent="0.4">
      <c r="A1760" s="120" t="s">
        <v>6657</v>
      </c>
      <c r="B1760" s="120" t="s">
        <v>963</v>
      </c>
      <c r="C1760" s="120">
        <v>15321</v>
      </c>
      <c r="D1760" s="120" t="b">
        <v>0</v>
      </c>
      <c r="E1760" s="120" t="b">
        <v>0</v>
      </c>
      <c r="F1760" s="120" t="b">
        <v>1</v>
      </c>
      <c r="G1760" s="120" t="b">
        <v>0</v>
      </c>
      <c r="H1760" s="120" t="b">
        <v>0</v>
      </c>
      <c r="I1760" s="120" t="b">
        <v>0</v>
      </c>
      <c r="J1760" s="120" t="b">
        <v>0</v>
      </c>
      <c r="K1760" s="120" t="b">
        <v>0</v>
      </c>
      <c r="L1760" s="120" t="b">
        <v>0</v>
      </c>
      <c r="M1760" s="120" t="b">
        <v>0</v>
      </c>
    </row>
    <row r="1761" spans="1:22" x14ac:dyDescent="0.4">
      <c r="A1761" s="120" t="s">
        <v>6658</v>
      </c>
      <c r="B1761" s="120" t="s">
        <v>900</v>
      </c>
      <c r="C1761" s="120">
        <v>15304</v>
      </c>
      <c r="D1761" s="120" t="b">
        <v>0</v>
      </c>
      <c r="E1761" s="120" t="b">
        <v>0</v>
      </c>
      <c r="F1761" s="120" t="b">
        <v>1</v>
      </c>
      <c r="G1761" s="120" t="b">
        <v>0</v>
      </c>
      <c r="H1761" s="120" t="b">
        <v>0</v>
      </c>
      <c r="I1761" s="120" t="b">
        <v>0</v>
      </c>
      <c r="J1761" s="120" t="b">
        <v>0</v>
      </c>
      <c r="K1761" s="120" t="b">
        <v>0</v>
      </c>
      <c r="L1761" s="120" t="b">
        <v>0</v>
      </c>
      <c r="M1761" s="120" t="b">
        <v>0</v>
      </c>
    </row>
    <row r="1762" spans="1:22" x14ac:dyDescent="0.4">
      <c r="A1762" s="120" t="s">
        <v>6659</v>
      </c>
      <c r="B1762" s="120" t="s">
        <v>963</v>
      </c>
      <c r="C1762" s="120">
        <v>15333</v>
      </c>
      <c r="D1762" s="120" t="b">
        <v>0</v>
      </c>
      <c r="E1762" s="120" t="b">
        <v>0</v>
      </c>
      <c r="F1762" s="120" t="b">
        <v>1</v>
      </c>
      <c r="G1762" s="120" t="b">
        <v>0</v>
      </c>
      <c r="H1762" s="120" t="b">
        <v>0</v>
      </c>
      <c r="I1762" s="120" t="b">
        <v>0</v>
      </c>
      <c r="J1762" s="120" t="b">
        <v>0</v>
      </c>
      <c r="K1762" s="120" t="b">
        <v>0</v>
      </c>
      <c r="L1762" s="120" t="b">
        <v>0</v>
      </c>
      <c r="M1762" s="120" t="b">
        <v>0</v>
      </c>
    </row>
    <row r="1763" spans="1:22" x14ac:dyDescent="0.4">
      <c r="A1763" s="120" t="s">
        <v>687</v>
      </c>
      <c r="B1763" s="120" t="s">
        <v>924</v>
      </c>
      <c r="C1763" s="120">
        <v>15325</v>
      </c>
      <c r="D1763" s="120" t="b">
        <v>1</v>
      </c>
      <c r="E1763" s="120" t="b">
        <v>1</v>
      </c>
      <c r="F1763" s="120" t="b">
        <v>0</v>
      </c>
      <c r="G1763" s="120" t="b">
        <v>0</v>
      </c>
      <c r="H1763" s="120" t="b">
        <v>1</v>
      </c>
      <c r="I1763" s="120" t="b">
        <v>0</v>
      </c>
      <c r="J1763" s="120" t="b">
        <v>0</v>
      </c>
      <c r="K1763" s="120" t="b">
        <v>0</v>
      </c>
      <c r="L1763" s="120" t="b">
        <v>0</v>
      </c>
      <c r="M1763" s="120" t="b">
        <v>0</v>
      </c>
      <c r="N1763" s="120" t="s">
        <v>6660</v>
      </c>
      <c r="O1763" s="120" t="s">
        <v>688</v>
      </c>
      <c r="P1763" s="120" t="s">
        <v>6661</v>
      </c>
    </row>
    <row r="1764" spans="1:22" x14ac:dyDescent="0.4">
      <c r="A1764" s="120" t="s">
        <v>765</v>
      </c>
      <c r="B1764" s="120" t="s">
        <v>935</v>
      </c>
      <c r="C1764" s="120">
        <v>15299</v>
      </c>
      <c r="D1764" s="120" t="b">
        <v>1</v>
      </c>
      <c r="E1764" s="120" t="b">
        <v>1</v>
      </c>
      <c r="F1764" s="120" t="b">
        <v>0</v>
      </c>
      <c r="G1764" s="120" t="b">
        <v>0</v>
      </c>
      <c r="H1764" s="120" t="b">
        <v>0</v>
      </c>
      <c r="I1764" s="120" t="b">
        <v>0</v>
      </c>
      <c r="J1764" s="120" t="b">
        <v>0</v>
      </c>
      <c r="K1764" s="120" t="b">
        <v>0</v>
      </c>
      <c r="L1764" s="120" t="b">
        <v>0</v>
      </c>
      <c r="M1764" s="120" t="b">
        <v>1</v>
      </c>
      <c r="N1764" s="120" t="s">
        <v>6662</v>
      </c>
      <c r="O1764" s="120" t="s">
        <v>5242</v>
      </c>
      <c r="P1764" s="120" t="s">
        <v>5243</v>
      </c>
      <c r="Q1764" s="120" t="s">
        <v>629</v>
      </c>
      <c r="R1764" s="120" t="s">
        <v>6663</v>
      </c>
      <c r="S1764" s="120" t="s">
        <v>6664</v>
      </c>
      <c r="T1764" s="120" t="s">
        <v>6665</v>
      </c>
      <c r="U1764" s="120" t="s">
        <v>5244</v>
      </c>
      <c r="V1764" s="120" t="s">
        <v>5245</v>
      </c>
    </row>
    <row r="1765" spans="1:22" x14ac:dyDescent="0.4">
      <c r="A1765" s="120" t="s">
        <v>6666</v>
      </c>
      <c r="B1765" s="120" t="s">
        <v>928</v>
      </c>
      <c r="C1765" s="120">
        <v>15261</v>
      </c>
      <c r="D1765" s="120" t="b">
        <v>1</v>
      </c>
      <c r="E1765" s="120" t="b">
        <v>1</v>
      </c>
      <c r="F1765" s="120" t="b">
        <v>1</v>
      </c>
      <c r="G1765" s="120" t="b">
        <v>0</v>
      </c>
      <c r="H1765" s="120" t="b">
        <v>0</v>
      </c>
      <c r="I1765" s="120" t="b">
        <v>0</v>
      </c>
      <c r="J1765" s="120" t="b">
        <v>0</v>
      </c>
      <c r="K1765" s="120" t="b">
        <v>0</v>
      </c>
      <c r="L1765" s="120" t="b">
        <v>0</v>
      </c>
      <c r="M1765" s="120" t="b">
        <v>1</v>
      </c>
      <c r="N1765" s="120" t="s">
        <v>6667</v>
      </c>
      <c r="O1765" s="120" t="s">
        <v>6668</v>
      </c>
      <c r="P1765" s="120" t="s">
        <v>6669</v>
      </c>
    </row>
    <row r="1766" spans="1:22" x14ac:dyDescent="0.4">
      <c r="A1766" s="120" t="s">
        <v>6670</v>
      </c>
      <c r="B1766" s="120" t="s">
        <v>924</v>
      </c>
      <c r="C1766" s="120">
        <v>15226</v>
      </c>
      <c r="D1766" s="120" t="b">
        <v>0</v>
      </c>
      <c r="E1766" s="120" t="b">
        <v>0</v>
      </c>
      <c r="F1766" s="120" t="b">
        <v>1</v>
      </c>
      <c r="G1766" s="120" t="b">
        <v>0</v>
      </c>
      <c r="H1766" s="120" t="b">
        <v>0</v>
      </c>
      <c r="I1766" s="120" t="b">
        <v>0</v>
      </c>
      <c r="J1766" s="120" t="b">
        <v>0</v>
      </c>
      <c r="K1766" s="120" t="b">
        <v>0</v>
      </c>
      <c r="L1766" s="120" t="b">
        <v>0</v>
      </c>
      <c r="M1766" s="120" t="b">
        <v>0</v>
      </c>
    </row>
    <row r="1767" spans="1:22" x14ac:dyDescent="0.4">
      <c r="A1767" s="120" t="s">
        <v>5136</v>
      </c>
      <c r="B1767" s="120" t="s">
        <v>928</v>
      </c>
      <c r="C1767" s="120">
        <v>15241</v>
      </c>
      <c r="D1767" s="120" t="b">
        <v>0</v>
      </c>
      <c r="E1767" s="120" t="b">
        <v>0</v>
      </c>
      <c r="F1767" s="120" t="b">
        <v>0</v>
      </c>
      <c r="G1767" s="120" t="b">
        <v>0</v>
      </c>
      <c r="H1767" s="120" t="b">
        <v>0</v>
      </c>
      <c r="I1767" s="120" t="b">
        <v>0</v>
      </c>
      <c r="J1767" s="120" t="b">
        <v>0</v>
      </c>
      <c r="K1767" s="120" t="b">
        <v>0</v>
      </c>
      <c r="L1767" s="120" t="b">
        <v>0</v>
      </c>
      <c r="M1767" s="120" t="b">
        <v>0</v>
      </c>
      <c r="N1767" s="120" t="s">
        <v>6671</v>
      </c>
      <c r="O1767" s="120" t="s">
        <v>2741</v>
      </c>
      <c r="P1767" s="120" t="s">
        <v>2742</v>
      </c>
    </row>
    <row r="1768" spans="1:22" x14ac:dyDescent="0.4">
      <c r="A1768" s="120" t="s">
        <v>6672</v>
      </c>
      <c r="B1768" s="120" t="s">
        <v>872</v>
      </c>
      <c r="C1768" s="120">
        <v>15206</v>
      </c>
      <c r="D1768" s="120" t="b">
        <v>0</v>
      </c>
      <c r="E1768" s="120" t="b">
        <v>1</v>
      </c>
      <c r="F1768" s="120" t="b">
        <v>0</v>
      </c>
      <c r="G1768" s="120" t="b">
        <v>0</v>
      </c>
      <c r="H1768" s="120" t="b">
        <v>0</v>
      </c>
      <c r="I1768" s="120" t="b">
        <v>0</v>
      </c>
      <c r="J1768" s="120" t="b">
        <v>0</v>
      </c>
      <c r="K1768" s="120" t="b">
        <v>0</v>
      </c>
      <c r="L1768" s="120" t="b">
        <v>0</v>
      </c>
      <c r="M1768" s="120" t="b">
        <v>1</v>
      </c>
    </row>
    <row r="1769" spans="1:22" x14ac:dyDescent="0.4">
      <c r="A1769" s="120" t="s">
        <v>6673</v>
      </c>
      <c r="B1769" s="120" t="s">
        <v>963</v>
      </c>
      <c r="C1769" s="120">
        <v>15184</v>
      </c>
      <c r="D1769" s="120" t="b">
        <v>0</v>
      </c>
      <c r="E1769" s="120" t="b">
        <v>0</v>
      </c>
      <c r="F1769" s="120" t="b">
        <v>1</v>
      </c>
      <c r="G1769" s="120" t="b">
        <v>0</v>
      </c>
      <c r="H1769" s="120" t="b">
        <v>0</v>
      </c>
      <c r="I1769" s="120" t="b">
        <v>0</v>
      </c>
      <c r="J1769" s="120" t="b">
        <v>0</v>
      </c>
      <c r="K1769" s="120" t="b">
        <v>0</v>
      </c>
      <c r="L1769" s="120" t="b">
        <v>0</v>
      </c>
      <c r="M1769" s="120" t="b">
        <v>0</v>
      </c>
    </row>
    <row r="1770" spans="1:22" x14ac:dyDescent="0.4">
      <c r="A1770" s="120" t="s">
        <v>6674</v>
      </c>
      <c r="B1770" s="120" t="s">
        <v>872</v>
      </c>
      <c r="C1770" s="120">
        <v>15125</v>
      </c>
      <c r="D1770" s="120" t="b">
        <v>0</v>
      </c>
      <c r="E1770" s="120" t="b">
        <v>0</v>
      </c>
      <c r="F1770" s="120" t="b">
        <v>1</v>
      </c>
      <c r="G1770" s="120" t="b">
        <v>0</v>
      </c>
      <c r="H1770" s="120" t="b">
        <v>0</v>
      </c>
      <c r="I1770" s="120" t="b">
        <v>0</v>
      </c>
      <c r="J1770" s="120" t="b">
        <v>0</v>
      </c>
      <c r="K1770" s="120" t="b">
        <v>0</v>
      </c>
      <c r="L1770" s="120" t="b">
        <v>0</v>
      </c>
      <c r="M1770" s="120" t="b">
        <v>0</v>
      </c>
    </row>
    <row r="1771" spans="1:22" x14ac:dyDescent="0.4">
      <c r="A1771" s="120" t="s">
        <v>6675</v>
      </c>
      <c r="B1771" s="120" t="s">
        <v>928</v>
      </c>
      <c r="C1771" s="120">
        <v>15115</v>
      </c>
      <c r="D1771" s="120" t="b">
        <v>1</v>
      </c>
      <c r="E1771" s="120" t="b">
        <v>1</v>
      </c>
      <c r="F1771" s="120" t="b">
        <v>0</v>
      </c>
      <c r="G1771" s="120" t="b">
        <v>0</v>
      </c>
      <c r="H1771" s="120" t="b">
        <v>0</v>
      </c>
      <c r="I1771" s="120" t="b">
        <v>0</v>
      </c>
      <c r="J1771" s="120" t="b">
        <v>0</v>
      </c>
      <c r="K1771" s="120" t="b">
        <v>0</v>
      </c>
      <c r="L1771" s="120" t="b">
        <v>0</v>
      </c>
      <c r="M1771" s="120" t="b">
        <v>1</v>
      </c>
      <c r="N1771" s="120" t="s">
        <v>6676</v>
      </c>
      <c r="O1771" s="120" t="s">
        <v>6677</v>
      </c>
      <c r="P1771" s="120" t="s">
        <v>6678</v>
      </c>
      <c r="Q1771" s="120" t="s">
        <v>6679</v>
      </c>
      <c r="R1771" s="120" t="s">
        <v>6680</v>
      </c>
      <c r="S1771" s="120" t="s">
        <v>6681</v>
      </c>
      <c r="T1771" s="120" t="s">
        <v>6682</v>
      </c>
      <c r="U1771" s="120" t="s">
        <v>6683</v>
      </c>
      <c r="V1771" s="120" t="s">
        <v>6684</v>
      </c>
    </row>
    <row r="1772" spans="1:22" x14ac:dyDescent="0.4">
      <c r="A1772" s="120" t="s">
        <v>6685</v>
      </c>
      <c r="B1772" s="120" t="s">
        <v>1334</v>
      </c>
      <c r="C1772" s="120">
        <v>15035</v>
      </c>
      <c r="D1772" s="120" t="b">
        <v>0</v>
      </c>
      <c r="E1772" s="120" t="b">
        <v>0</v>
      </c>
      <c r="F1772" s="120" t="b">
        <v>0</v>
      </c>
      <c r="G1772" s="120" t="b">
        <v>0</v>
      </c>
      <c r="H1772" s="120" t="b">
        <v>0</v>
      </c>
      <c r="I1772" s="120" t="b">
        <v>0</v>
      </c>
      <c r="J1772" s="120" t="b">
        <v>0</v>
      </c>
      <c r="K1772" s="120" t="b">
        <v>0</v>
      </c>
      <c r="L1772" s="120" t="b">
        <v>0</v>
      </c>
      <c r="M1772" s="120" t="b">
        <v>0</v>
      </c>
    </row>
    <row r="1773" spans="1:22" x14ac:dyDescent="0.4">
      <c r="A1773" s="120" t="s">
        <v>6686</v>
      </c>
      <c r="B1773" s="120" t="s">
        <v>928</v>
      </c>
      <c r="C1773" s="120">
        <v>14959</v>
      </c>
      <c r="D1773" s="120" t="b">
        <v>0</v>
      </c>
      <c r="E1773" s="120" t="b">
        <v>0</v>
      </c>
      <c r="F1773" s="120" t="b">
        <v>0</v>
      </c>
      <c r="G1773" s="120" t="b">
        <v>0</v>
      </c>
      <c r="H1773" s="120" t="b">
        <v>0</v>
      </c>
      <c r="I1773" s="120" t="b">
        <v>0</v>
      </c>
      <c r="J1773" s="120" t="b">
        <v>0</v>
      </c>
      <c r="K1773" s="120" t="b">
        <v>1</v>
      </c>
      <c r="L1773" s="120" t="b">
        <v>0</v>
      </c>
      <c r="M1773" s="120" t="b">
        <v>1</v>
      </c>
    </row>
    <row r="1774" spans="1:22" x14ac:dyDescent="0.4">
      <c r="A1774" s="120" t="s">
        <v>6687</v>
      </c>
      <c r="B1774" s="120" t="s">
        <v>935</v>
      </c>
      <c r="C1774" s="120">
        <v>14884</v>
      </c>
      <c r="D1774" s="120" t="b">
        <v>0</v>
      </c>
      <c r="E1774" s="120" t="b">
        <v>0</v>
      </c>
      <c r="F1774" s="120" t="b">
        <v>0</v>
      </c>
      <c r="G1774" s="120" t="b">
        <v>0</v>
      </c>
      <c r="H1774" s="120" t="b">
        <v>0</v>
      </c>
      <c r="I1774" s="120" t="b">
        <v>0</v>
      </c>
      <c r="J1774" s="120" t="b">
        <v>0</v>
      </c>
      <c r="K1774" s="120" t="b">
        <v>0</v>
      </c>
      <c r="L1774" s="120" t="b">
        <v>0</v>
      </c>
      <c r="M1774" s="120" t="b">
        <v>0</v>
      </c>
    </row>
    <row r="1775" spans="1:22" x14ac:dyDescent="0.4">
      <c r="A1775" s="120" t="s">
        <v>6688</v>
      </c>
      <c r="B1775" s="120" t="s">
        <v>928</v>
      </c>
      <c r="C1775" s="120">
        <v>14866</v>
      </c>
      <c r="D1775" s="120" t="b">
        <v>0</v>
      </c>
      <c r="E1775" s="120" t="b">
        <v>0</v>
      </c>
      <c r="F1775" s="120" t="b">
        <v>0</v>
      </c>
      <c r="G1775" s="120" t="b">
        <v>0</v>
      </c>
      <c r="H1775" s="120" t="b">
        <v>0</v>
      </c>
      <c r="I1775" s="120" t="b">
        <v>0</v>
      </c>
      <c r="J1775" s="120" t="b">
        <v>0</v>
      </c>
      <c r="K1775" s="120" t="b">
        <v>0</v>
      </c>
      <c r="L1775" s="120" t="b">
        <v>0</v>
      </c>
      <c r="M1775" s="120" t="b">
        <v>1</v>
      </c>
    </row>
    <row r="1776" spans="1:22" x14ac:dyDescent="0.4">
      <c r="A1776" s="120" t="s">
        <v>6689</v>
      </c>
      <c r="B1776" s="120" t="s">
        <v>1278</v>
      </c>
      <c r="C1776" s="120">
        <v>14897</v>
      </c>
      <c r="D1776" s="120" t="b">
        <v>1</v>
      </c>
      <c r="E1776" s="120" t="b">
        <v>1</v>
      </c>
      <c r="F1776" s="120" t="b">
        <v>0</v>
      </c>
      <c r="G1776" s="120" t="b">
        <v>0</v>
      </c>
      <c r="H1776" s="120" t="b">
        <v>1</v>
      </c>
      <c r="I1776" s="120" t="b">
        <v>0</v>
      </c>
      <c r="J1776" s="120" t="b">
        <v>0</v>
      </c>
      <c r="K1776" s="120" t="b">
        <v>0</v>
      </c>
      <c r="L1776" s="120" t="b">
        <v>0</v>
      </c>
      <c r="M1776" s="120" t="b">
        <v>0</v>
      </c>
    </row>
    <row r="1777" spans="1:34" x14ac:dyDescent="0.4">
      <c r="A1777" s="120" t="s">
        <v>763</v>
      </c>
      <c r="B1777" s="120" t="s">
        <v>935</v>
      </c>
      <c r="C1777" s="120">
        <v>14848</v>
      </c>
      <c r="D1777" s="120" t="b">
        <v>0</v>
      </c>
      <c r="E1777" s="120" t="b">
        <v>0</v>
      </c>
      <c r="F1777" s="120" t="b">
        <v>0</v>
      </c>
      <c r="G1777" s="120" t="b">
        <v>0</v>
      </c>
      <c r="H1777" s="120" t="b">
        <v>0</v>
      </c>
      <c r="I1777" s="120" t="b">
        <v>0</v>
      </c>
      <c r="J1777" s="120" t="b">
        <v>0</v>
      </c>
      <c r="K1777" s="120" t="b">
        <v>0</v>
      </c>
      <c r="L1777" s="120" t="b">
        <v>0</v>
      </c>
      <c r="M1777" s="120" t="b">
        <v>1</v>
      </c>
      <c r="N1777" s="120" t="s">
        <v>842</v>
      </c>
      <c r="O1777" s="120" t="s">
        <v>6690</v>
      </c>
      <c r="P1777" s="120" t="s">
        <v>6691</v>
      </c>
      <c r="Q1777" s="120" t="s">
        <v>670</v>
      </c>
      <c r="R1777" s="120" t="s">
        <v>6692</v>
      </c>
      <c r="S1777" s="120" t="s">
        <v>6150</v>
      </c>
      <c r="T1777" s="120" t="s">
        <v>6151</v>
      </c>
      <c r="U1777" s="120" t="s">
        <v>671</v>
      </c>
      <c r="V1777" s="120" t="s">
        <v>6146</v>
      </c>
      <c r="W1777" s="120" t="s">
        <v>5085</v>
      </c>
      <c r="X1777" s="120" t="s">
        <v>6693</v>
      </c>
      <c r="Y1777" s="120" t="s">
        <v>1147</v>
      </c>
      <c r="Z1777" s="120" t="s">
        <v>6694</v>
      </c>
      <c r="AA1777" s="120" t="s">
        <v>6695</v>
      </c>
      <c r="AB1777" s="120" t="s">
        <v>6696</v>
      </c>
      <c r="AC1777" s="120" t="s">
        <v>6697</v>
      </c>
      <c r="AD1777" s="120" t="s">
        <v>6698</v>
      </c>
      <c r="AE1777" s="120" t="s">
        <v>6699</v>
      </c>
      <c r="AF1777" s="120" t="s">
        <v>6700</v>
      </c>
    </row>
    <row r="1778" spans="1:34" x14ac:dyDescent="0.4">
      <c r="A1778" s="120" t="s">
        <v>6701</v>
      </c>
      <c r="B1778" s="120" t="s">
        <v>928</v>
      </c>
      <c r="C1778" s="120">
        <v>14835</v>
      </c>
      <c r="D1778" s="120" t="b">
        <v>1</v>
      </c>
      <c r="E1778" s="120" t="b">
        <v>1</v>
      </c>
      <c r="F1778" s="120" t="b">
        <v>0</v>
      </c>
      <c r="G1778" s="120" t="b">
        <v>0</v>
      </c>
      <c r="H1778" s="120" t="b">
        <v>0</v>
      </c>
      <c r="I1778" s="120" t="b">
        <v>0</v>
      </c>
      <c r="J1778" s="120" t="b">
        <v>0</v>
      </c>
      <c r="K1778" s="120" t="b">
        <v>0</v>
      </c>
      <c r="L1778" s="120" t="b">
        <v>0</v>
      </c>
      <c r="M1778" s="120" t="b">
        <v>1</v>
      </c>
    </row>
    <row r="1779" spans="1:34" x14ac:dyDescent="0.4">
      <c r="A1779" s="120" t="s">
        <v>689</v>
      </c>
      <c r="B1779" s="120" t="s">
        <v>924</v>
      </c>
      <c r="C1779" s="120">
        <v>14837</v>
      </c>
      <c r="D1779" s="120" t="b">
        <v>0</v>
      </c>
      <c r="E1779" s="120" t="b">
        <v>0</v>
      </c>
      <c r="F1779" s="120" t="b">
        <v>0</v>
      </c>
      <c r="G1779" s="120" t="b">
        <v>0</v>
      </c>
      <c r="H1779" s="120" t="b">
        <v>0</v>
      </c>
      <c r="I1779" s="120" t="b">
        <v>0</v>
      </c>
      <c r="J1779" s="120" t="b">
        <v>1</v>
      </c>
      <c r="K1779" s="120" t="b">
        <v>1</v>
      </c>
      <c r="L1779" s="120" t="b">
        <v>0</v>
      </c>
      <c r="M1779" s="120" t="b">
        <v>0</v>
      </c>
      <c r="N1779" s="120" t="s">
        <v>6702</v>
      </c>
      <c r="O1779" s="120" t="s">
        <v>690</v>
      </c>
      <c r="P1779" s="120" t="s">
        <v>4013</v>
      </c>
    </row>
    <row r="1780" spans="1:34" x14ac:dyDescent="0.4">
      <c r="A1780" s="120" t="s">
        <v>5327</v>
      </c>
      <c r="B1780" s="120" t="s">
        <v>935</v>
      </c>
      <c r="C1780" s="120">
        <v>14795</v>
      </c>
      <c r="D1780" s="120" t="b">
        <v>1</v>
      </c>
      <c r="E1780" s="120" t="b">
        <v>0</v>
      </c>
      <c r="F1780" s="120" t="b">
        <v>0</v>
      </c>
      <c r="G1780" s="120" t="b">
        <v>0</v>
      </c>
      <c r="H1780" s="120" t="b">
        <v>0</v>
      </c>
      <c r="I1780" s="120" t="b">
        <v>0</v>
      </c>
      <c r="J1780" s="120" t="b">
        <v>1</v>
      </c>
      <c r="K1780" s="120" t="b">
        <v>0</v>
      </c>
      <c r="L1780" s="120" t="b">
        <v>0</v>
      </c>
      <c r="M1780" s="120" t="b">
        <v>0</v>
      </c>
    </row>
    <row r="1781" spans="1:34" x14ac:dyDescent="0.4">
      <c r="A1781" s="120" t="s">
        <v>6703</v>
      </c>
      <c r="B1781" s="120" t="s">
        <v>924</v>
      </c>
      <c r="C1781" s="120">
        <v>14728</v>
      </c>
      <c r="D1781" s="120" t="b">
        <v>0</v>
      </c>
      <c r="E1781" s="120" t="b">
        <v>1</v>
      </c>
      <c r="F1781" s="120" t="b">
        <v>1</v>
      </c>
      <c r="G1781" s="120" t="b">
        <v>0</v>
      </c>
      <c r="H1781" s="120" t="b">
        <v>0</v>
      </c>
      <c r="I1781" s="120" t="b">
        <v>0</v>
      </c>
      <c r="J1781" s="120" t="b">
        <v>0</v>
      </c>
      <c r="K1781" s="120" t="b">
        <v>0</v>
      </c>
      <c r="L1781" s="120" t="b">
        <v>0</v>
      </c>
      <c r="M1781" s="120" t="b">
        <v>0</v>
      </c>
    </row>
    <row r="1782" spans="1:34" x14ac:dyDescent="0.4">
      <c r="A1782" s="120" t="s">
        <v>6704</v>
      </c>
      <c r="B1782" s="120" t="s">
        <v>852</v>
      </c>
      <c r="C1782" s="120">
        <v>14671</v>
      </c>
      <c r="D1782" s="120" t="b">
        <v>0</v>
      </c>
      <c r="E1782" s="120" t="b">
        <v>0</v>
      </c>
      <c r="F1782" s="120" t="b">
        <v>1</v>
      </c>
      <c r="G1782" s="120" t="b">
        <v>0</v>
      </c>
      <c r="H1782" s="120" t="b">
        <v>0</v>
      </c>
      <c r="I1782" s="120" t="b">
        <v>0</v>
      </c>
      <c r="J1782" s="120" t="b">
        <v>0</v>
      </c>
      <c r="K1782" s="120" t="b">
        <v>0</v>
      </c>
      <c r="L1782" s="120" t="b">
        <v>0</v>
      </c>
      <c r="M1782" s="120" t="b">
        <v>0</v>
      </c>
    </row>
    <row r="1783" spans="1:34" x14ac:dyDescent="0.4">
      <c r="A1783" s="120" t="s">
        <v>766</v>
      </c>
      <c r="B1783" s="120" t="s">
        <v>935</v>
      </c>
      <c r="C1783" s="120">
        <v>14653</v>
      </c>
      <c r="D1783" s="120" t="b">
        <v>0</v>
      </c>
      <c r="E1783" s="120" t="b">
        <v>0</v>
      </c>
      <c r="F1783" s="120" t="b">
        <v>0</v>
      </c>
      <c r="G1783" s="120" t="b">
        <v>0</v>
      </c>
      <c r="H1783" s="120" t="b">
        <v>0</v>
      </c>
      <c r="I1783" s="120" t="b">
        <v>0</v>
      </c>
      <c r="J1783" s="120" t="b">
        <v>0</v>
      </c>
      <c r="K1783" s="120" t="b">
        <v>0</v>
      </c>
      <c r="L1783" s="120" t="b">
        <v>0</v>
      </c>
      <c r="M1783" s="120" t="b">
        <v>0</v>
      </c>
      <c r="N1783" s="120" t="s">
        <v>842</v>
      </c>
      <c r="O1783" s="120" t="s">
        <v>3844</v>
      </c>
      <c r="P1783" s="120" t="s">
        <v>3845</v>
      </c>
      <c r="Q1783" s="120" t="s">
        <v>547</v>
      </c>
      <c r="R1783" s="120" t="s">
        <v>2990</v>
      </c>
      <c r="S1783" s="120" t="s">
        <v>655</v>
      </c>
      <c r="T1783" s="120" t="s">
        <v>6705</v>
      </c>
      <c r="U1783" s="120" t="s">
        <v>576</v>
      </c>
      <c r="V1783" s="120" t="s">
        <v>3699</v>
      </c>
      <c r="W1783" s="120" t="s">
        <v>3703</v>
      </c>
      <c r="X1783" s="120" t="s">
        <v>3704</v>
      </c>
      <c r="Y1783" s="120" t="s">
        <v>548</v>
      </c>
      <c r="Z1783" s="120" t="s">
        <v>2991</v>
      </c>
      <c r="AA1783" s="120" t="s">
        <v>3842</v>
      </c>
      <c r="AB1783" s="120" t="s">
        <v>3843</v>
      </c>
      <c r="AC1783" s="120" t="s">
        <v>3846</v>
      </c>
      <c r="AD1783" s="120" t="s">
        <v>3847</v>
      </c>
      <c r="AE1783" s="120" t="s">
        <v>5743</v>
      </c>
      <c r="AF1783" s="120" t="s">
        <v>5744</v>
      </c>
      <c r="AG1783" s="120" t="s">
        <v>389</v>
      </c>
      <c r="AH1783" s="120" t="s">
        <v>3688</v>
      </c>
    </row>
    <row r="1784" spans="1:34" x14ac:dyDescent="0.4">
      <c r="A1784" s="120" t="s">
        <v>6706</v>
      </c>
      <c r="B1784" s="120" t="s">
        <v>928</v>
      </c>
      <c r="C1784" s="120">
        <v>14595</v>
      </c>
      <c r="D1784" s="120" t="b">
        <v>0</v>
      </c>
      <c r="E1784" s="120" t="b">
        <v>0</v>
      </c>
      <c r="F1784" s="120" t="b">
        <v>0</v>
      </c>
      <c r="G1784" s="120" t="b">
        <v>0</v>
      </c>
      <c r="H1784" s="120" t="b">
        <v>0</v>
      </c>
      <c r="I1784" s="120" t="b">
        <v>0</v>
      </c>
      <c r="J1784" s="120" t="b">
        <v>0</v>
      </c>
      <c r="K1784" s="120" t="b">
        <v>0</v>
      </c>
      <c r="L1784" s="120" t="b">
        <v>0</v>
      </c>
      <c r="M1784" s="120" t="b">
        <v>0</v>
      </c>
    </row>
    <row r="1785" spans="1:34" x14ac:dyDescent="0.4">
      <c r="A1785" s="120" t="s">
        <v>6707</v>
      </c>
      <c r="B1785" s="120" t="s">
        <v>924</v>
      </c>
      <c r="C1785" s="120">
        <v>14518</v>
      </c>
      <c r="D1785" s="120" t="b">
        <v>1</v>
      </c>
      <c r="E1785" s="120" t="b">
        <v>1</v>
      </c>
      <c r="F1785" s="120" t="b">
        <v>0</v>
      </c>
      <c r="G1785" s="120" t="b">
        <v>0</v>
      </c>
      <c r="H1785" s="120" t="b">
        <v>0</v>
      </c>
      <c r="I1785" s="120" t="b">
        <v>0</v>
      </c>
      <c r="J1785" s="120" t="b">
        <v>0</v>
      </c>
      <c r="K1785" s="120" t="b">
        <v>0</v>
      </c>
      <c r="L1785" s="120" t="b">
        <v>0</v>
      </c>
      <c r="M1785" s="120" t="b">
        <v>1</v>
      </c>
    </row>
    <row r="1786" spans="1:34" x14ac:dyDescent="0.4">
      <c r="A1786" s="120" t="s">
        <v>6708</v>
      </c>
      <c r="B1786" s="120" t="s">
        <v>852</v>
      </c>
      <c r="C1786" s="120">
        <v>14516</v>
      </c>
      <c r="D1786" s="120" t="b">
        <v>1</v>
      </c>
      <c r="E1786" s="120" t="b">
        <v>1</v>
      </c>
      <c r="F1786" s="120" t="b">
        <v>0</v>
      </c>
      <c r="G1786" s="120" t="b">
        <v>0</v>
      </c>
      <c r="H1786" s="120" t="b">
        <v>0</v>
      </c>
      <c r="I1786" s="120" t="b">
        <v>0</v>
      </c>
      <c r="J1786" s="120" t="b">
        <v>0</v>
      </c>
      <c r="K1786" s="120" t="b">
        <v>0</v>
      </c>
      <c r="L1786" s="120" t="b">
        <v>0</v>
      </c>
      <c r="M1786" s="120" t="b">
        <v>1</v>
      </c>
    </row>
    <row r="1787" spans="1:34" x14ac:dyDescent="0.4">
      <c r="A1787" s="120" t="s">
        <v>6709</v>
      </c>
      <c r="B1787" s="120" t="s">
        <v>1727</v>
      </c>
      <c r="C1787" s="120">
        <v>14504</v>
      </c>
      <c r="D1787" s="120" t="b">
        <v>0</v>
      </c>
      <c r="E1787" s="120" t="b">
        <v>0</v>
      </c>
      <c r="F1787" s="120" t="b">
        <v>0</v>
      </c>
      <c r="G1787" s="120" t="b">
        <v>0</v>
      </c>
      <c r="H1787" s="120" t="b">
        <v>0</v>
      </c>
      <c r="I1787" s="120" t="b">
        <v>0</v>
      </c>
      <c r="J1787" s="120" t="b">
        <v>0</v>
      </c>
      <c r="K1787" s="120" t="b">
        <v>0</v>
      </c>
      <c r="L1787" s="120" t="b">
        <v>0</v>
      </c>
      <c r="M1787" s="120" t="b">
        <v>0</v>
      </c>
      <c r="N1787" s="120" t="s">
        <v>842</v>
      </c>
      <c r="O1787" s="120" t="s">
        <v>6710</v>
      </c>
      <c r="P1787" s="120" t="s">
        <v>6711</v>
      </c>
      <c r="Q1787" s="120" t="s">
        <v>3668</v>
      </c>
      <c r="R1787" s="120" t="s">
        <v>3669</v>
      </c>
    </row>
    <row r="1788" spans="1:34" x14ac:dyDescent="0.4">
      <c r="A1788" s="120" t="s">
        <v>6712</v>
      </c>
      <c r="B1788" s="120" t="s">
        <v>900</v>
      </c>
      <c r="C1788" s="120">
        <v>14509</v>
      </c>
      <c r="D1788" s="120" t="b">
        <v>1</v>
      </c>
      <c r="E1788" s="120" t="b">
        <v>1</v>
      </c>
      <c r="F1788" s="120" t="b">
        <v>0</v>
      </c>
      <c r="G1788" s="120" t="b">
        <v>0</v>
      </c>
      <c r="H1788" s="120" t="b">
        <v>0</v>
      </c>
      <c r="I1788" s="120" t="b">
        <v>0</v>
      </c>
      <c r="J1788" s="120" t="b">
        <v>0</v>
      </c>
      <c r="K1788" s="120" t="b">
        <v>0</v>
      </c>
      <c r="L1788" s="120" t="b">
        <v>0</v>
      </c>
      <c r="M1788" s="120" t="b">
        <v>1</v>
      </c>
    </row>
    <row r="1789" spans="1:34" x14ac:dyDescent="0.4">
      <c r="A1789" s="120" t="s">
        <v>6713</v>
      </c>
      <c r="B1789" s="120" t="s">
        <v>963</v>
      </c>
      <c r="C1789" s="120">
        <v>14446</v>
      </c>
      <c r="D1789" s="120" t="b">
        <v>1</v>
      </c>
      <c r="E1789" s="120" t="b">
        <v>1</v>
      </c>
      <c r="F1789" s="120" t="b">
        <v>1</v>
      </c>
      <c r="G1789" s="120" t="b">
        <v>0</v>
      </c>
      <c r="H1789" s="120" t="b">
        <v>0</v>
      </c>
      <c r="I1789" s="120" t="b">
        <v>0</v>
      </c>
      <c r="J1789" s="120" t="b">
        <v>0</v>
      </c>
      <c r="K1789" s="120" t="b">
        <v>0</v>
      </c>
      <c r="L1789" s="120" t="b">
        <v>0</v>
      </c>
      <c r="M1789" s="120" t="b">
        <v>1</v>
      </c>
    </row>
    <row r="1790" spans="1:34" x14ac:dyDescent="0.4">
      <c r="A1790" s="120" t="s">
        <v>6714</v>
      </c>
      <c r="B1790" s="120" t="s">
        <v>852</v>
      </c>
      <c r="C1790" s="120">
        <v>14437</v>
      </c>
      <c r="D1790" s="120" t="b">
        <v>1</v>
      </c>
      <c r="E1790" s="120" t="b">
        <v>0</v>
      </c>
      <c r="F1790" s="120" t="b">
        <v>1</v>
      </c>
      <c r="G1790" s="120" t="b">
        <v>0</v>
      </c>
      <c r="H1790" s="120" t="b">
        <v>0</v>
      </c>
      <c r="I1790" s="120" t="b">
        <v>0</v>
      </c>
      <c r="J1790" s="120" t="b">
        <v>0</v>
      </c>
      <c r="K1790" s="120" t="b">
        <v>1</v>
      </c>
      <c r="L1790" s="120" t="b">
        <v>0</v>
      </c>
      <c r="M1790" s="120" t="b">
        <v>1</v>
      </c>
      <c r="N1790" s="120" t="s">
        <v>6715</v>
      </c>
      <c r="O1790" s="120" t="s">
        <v>6716</v>
      </c>
      <c r="P1790" s="120" t="s">
        <v>6717</v>
      </c>
    </row>
    <row r="1791" spans="1:34" x14ac:dyDescent="0.4">
      <c r="A1791" s="120" t="s">
        <v>6718</v>
      </c>
      <c r="B1791" s="120" t="s">
        <v>924</v>
      </c>
      <c r="C1791" s="120">
        <v>14422</v>
      </c>
      <c r="D1791" s="120" t="b">
        <v>0</v>
      </c>
      <c r="E1791" s="120" t="b">
        <v>1</v>
      </c>
      <c r="F1791" s="120" t="b">
        <v>1</v>
      </c>
      <c r="G1791" s="120" t="b">
        <v>0</v>
      </c>
      <c r="H1791" s="120" t="b">
        <v>1</v>
      </c>
      <c r="I1791" s="120" t="b">
        <v>0</v>
      </c>
      <c r="J1791" s="120" t="b">
        <v>0</v>
      </c>
      <c r="K1791" s="120" t="b">
        <v>0</v>
      </c>
      <c r="L1791" s="120" t="b">
        <v>0</v>
      </c>
      <c r="M1791" s="120" t="b">
        <v>1</v>
      </c>
    </row>
    <row r="1792" spans="1:34" x14ac:dyDescent="0.4">
      <c r="A1792" s="120" t="s">
        <v>6719</v>
      </c>
      <c r="B1792" s="120" t="s">
        <v>872</v>
      </c>
      <c r="C1792" s="120">
        <v>14405</v>
      </c>
      <c r="D1792" s="120" t="b">
        <v>1</v>
      </c>
      <c r="E1792" s="120" t="b">
        <v>1</v>
      </c>
      <c r="F1792" s="120" t="b">
        <v>0</v>
      </c>
      <c r="G1792" s="120" t="b">
        <v>0</v>
      </c>
      <c r="H1792" s="120" t="b">
        <v>0</v>
      </c>
      <c r="I1792" s="120" t="b">
        <v>0</v>
      </c>
      <c r="J1792" s="120" t="b">
        <v>0</v>
      </c>
      <c r="K1792" s="120" t="b">
        <v>0</v>
      </c>
      <c r="L1792" s="120" t="b">
        <v>0</v>
      </c>
      <c r="M1792" s="120" t="b">
        <v>1</v>
      </c>
      <c r="N1792" s="120" t="s">
        <v>842</v>
      </c>
      <c r="O1792" s="120" t="s">
        <v>6720</v>
      </c>
      <c r="P1792" s="120" t="s">
        <v>6721</v>
      </c>
      <c r="Q1792" s="120" t="s">
        <v>6722</v>
      </c>
      <c r="R1792" s="120" t="s">
        <v>6723</v>
      </c>
      <c r="S1792" s="120" t="s">
        <v>6724</v>
      </c>
      <c r="T1792" s="120" t="s">
        <v>6725</v>
      </c>
    </row>
    <row r="1793" spans="1:28" x14ac:dyDescent="0.4">
      <c r="A1793" s="120" t="s">
        <v>6726</v>
      </c>
      <c r="B1793" s="120" t="s">
        <v>963</v>
      </c>
      <c r="C1793" s="120">
        <v>14385</v>
      </c>
      <c r="D1793" s="120" t="b">
        <v>1</v>
      </c>
      <c r="E1793" s="120" t="b">
        <v>0</v>
      </c>
      <c r="F1793" s="120" t="b">
        <v>0</v>
      </c>
      <c r="G1793" s="120" t="b">
        <v>0</v>
      </c>
      <c r="H1793" s="120" t="b">
        <v>1</v>
      </c>
      <c r="I1793" s="120" t="b">
        <v>0</v>
      </c>
      <c r="J1793" s="120" t="b">
        <v>0</v>
      </c>
      <c r="K1793" s="120" t="b">
        <v>1</v>
      </c>
      <c r="L1793" s="120" t="b">
        <v>0</v>
      </c>
      <c r="M1793" s="120" t="b">
        <v>1</v>
      </c>
      <c r="N1793" s="120" t="s">
        <v>6727</v>
      </c>
      <c r="O1793" s="120" t="s">
        <v>6728</v>
      </c>
      <c r="P1793" s="120" t="s">
        <v>6729</v>
      </c>
      <c r="Q1793" s="120" t="s">
        <v>6730</v>
      </c>
      <c r="R1793" s="120" t="s">
        <v>6731</v>
      </c>
      <c r="S1793" s="120" t="s">
        <v>6732</v>
      </c>
      <c r="T1793" s="120" t="s">
        <v>6733</v>
      </c>
      <c r="U1793" s="120" t="s">
        <v>6734</v>
      </c>
      <c r="V1793" s="120" t="s">
        <v>6735</v>
      </c>
      <c r="W1793" s="120" t="s">
        <v>6736</v>
      </c>
      <c r="X1793" s="120" t="s">
        <v>6737</v>
      </c>
      <c r="Y1793" s="120" t="s">
        <v>6738</v>
      </c>
      <c r="Z1793" s="120" t="s">
        <v>6739</v>
      </c>
    </row>
    <row r="1794" spans="1:28" x14ac:dyDescent="0.4">
      <c r="A1794" s="120" t="s">
        <v>6740</v>
      </c>
      <c r="B1794" s="120" t="s">
        <v>1278</v>
      </c>
      <c r="C1794" s="120">
        <v>14358</v>
      </c>
      <c r="D1794" s="120" t="b">
        <v>0</v>
      </c>
      <c r="E1794" s="120" t="b">
        <v>0</v>
      </c>
      <c r="F1794" s="120" t="b">
        <v>1</v>
      </c>
      <c r="G1794" s="120" t="b">
        <v>0</v>
      </c>
      <c r="H1794" s="120" t="b">
        <v>0</v>
      </c>
      <c r="I1794" s="120" t="b">
        <v>0</v>
      </c>
      <c r="J1794" s="120" t="b">
        <v>0</v>
      </c>
      <c r="K1794" s="120" t="b">
        <v>0</v>
      </c>
      <c r="L1794" s="120" t="b">
        <v>0</v>
      </c>
      <c r="M1794" s="120" t="b">
        <v>0</v>
      </c>
    </row>
    <row r="1795" spans="1:28" x14ac:dyDescent="0.4">
      <c r="A1795" s="120" t="s">
        <v>6741</v>
      </c>
      <c r="B1795" s="120" t="s">
        <v>928</v>
      </c>
      <c r="C1795" s="120">
        <v>14340</v>
      </c>
      <c r="D1795" s="120" t="b">
        <v>0</v>
      </c>
      <c r="E1795" s="120" t="b">
        <v>0</v>
      </c>
      <c r="F1795" s="120" t="b">
        <v>0</v>
      </c>
      <c r="G1795" s="120" t="b">
        <v>0</v>
      </c>
      <c r="H1795" s="120" t="b">
        <v>0</v>
      </c>
      <c r="I1795" s="120" t="b">
        <v>0</v>
      </c>
      <c r="J1795" s="120" t="b">
        <v>0</v>
      </c>
      <c r="K1795" s="120" t="b">
        <v>0</v>
      </c>
      <c r="L1795" s="120" t="b">
        <v>0</v>
      </c>
      <c r="M1795" s="120" t="b">
        <v>0</v>
      </c>
    </row>
    <row r="1796" spans="1:28" x14ac:dyDescent="0.4">
      <c r="A1796" s="120" t="s">
        <v>6742</v>
      </c>
      <c r="B1796" s="120" t="s">
        <v>928</v>
      </c>
      <c r="C1796" s="120">
        <v>14317</v>
      </c>
      <c r="D1796" s="120" t="b">
        <v>0</v>
      </c>
      <c r="E1796" s="120" t="b">
        <v>1</v>
      </c>
      <c r="F1796" s="120" t="b">
        <v>1</v>
      </c>
      <c r="G1796" s="120" t="b">
        <v>0</v>
      </c>
      <c r="H1796" s="120" t="b">
        <v>0</v>
      </c>
      <c r="I1796" s="120" t="b">
        <v>0</v>
      </c>
      <c r="J1796" s="120" t="b">
        <v>0</v>
      </c>
      <c r="K1796" s="120" t="b">
        <v>0</v>
      </c>
      <c r="L1796" s="120" t="b">
        <v>0</v>
      </c>
      <c r="M1796" s="120" t="b">
        <v>1</v>
      </c>
    </row>
    <row r="1797" spans="1:28" x14ac:dyDescent="0.4">
      <c r="A1797" s="120" t="s">
        <v>6743</v>
      </c>
      <c r="B1797" s="120" t="s">
        <v>2118</v>
      </c>
      <c r="C1797" s="120">
        <v>14326</v>
      </c>
      <c r="D1797" s="120" t="b">
        <v>0</v>
      </c>
      <c r="E1797" s="120" t="b">
        <v>0</v>
      </c>
      <c r="F1797" s="120" t="b">
        <v>0</v>
      </c>
      <c r="G1797" s="120" t="b">
        <v>0</v>
      </c>
      <c r="H1797" s="120" t="b">
        <v>0</v>
      </c>
      <c r="I1797" s="120" t="b">
        <v>0</v>
      </c>
      <c r="J1797" s="120" t="b">
        <v>0</v>
      </c>
      <c r="K1797" s="120" t="b">
        <v>0</v>
      </c>
      <c r="L1797" s="120" t="b">
        <v>0</v>
      </c>
      <c r="M1797" s="120" t="b">
        <v>0</v>
      </c>
    </row>
    <row r="1798" spans="1:28" x14ac:dyDescent="0.4">
      <c r="A1798" s="120" t="s">
        <v>6744</v>
      </c>
      <c r="B1798" s="120" t="s">
        <v>963</v>
      </c>
      <c r="C1798" s="120">
        <v>14299</v>
      </c>
      <c r="D1798" s="120" t="b">
        <v>0</v>
      </c>
      <c r="E1798" s="120" t="b">
        <v>1</v>
      </c>
      <c r="F1798" s="120" t="b">
        <v>1</v>
      </c>
      <c r="G1798" s="120" t="b">
        <v>0</v>
      </c>
      <c r="H1798" s="120" t="b">
        <v>1</v>
      </c>
      <c r="I1798" s="120" t="b">
        <v>0</v>
      </c>
      <c r="J1798" s="120" t="b">
        <v>0</v>
      </c>
      <c r="K1798" s="120" t="b">
        <v>0</v>
      </c>
      <c r="L1798" s="120" t="b">
        <v>0</v>
      </c>
      <c r="M1798" s="120" t="b">
        <v>1</v>
      </c>
      <c r="N1798" s="120" t="s">
        <v>842</v>
      </c>
      <c r="O1798" s="120" t="s">
        <v>6745</v>
      </c>
      <c r="P1798" s="120" t="s">
        <v>6746</v>
      </c>
      <c r="Q1798" s="120" t="s">
        <v>6747</v>
      </c>
      <c r="R1798" s="120" t="s">
        <v>6748</v>
      </c>
      <c r="S1798" s="120" t="s">
        <v>6749</v>
      </c>
      <c r="T1798" s="120" t="s">
        <v>6750</v>
      </c>
    </row>
    <row r="1799" spans="1:28" x14ac:dyDescent="0.4">
      <c r="A1799" s="120" t="s">
        <v>6751</v>
      </c>
      <c r="B1799" s="120" t="s">
        <v>1334</v>
      </c>
      <c r="C1799" s="120">
        <v>14282</v>
      </c>
      <c r="D1799" s="120" t="b">
        <v>0</v>
      </c>
      <c r="E1799" s="120" t="b">
        <v>0</v>
      </c>
      <c r="F1799" s="120" t="b">
        <v>0</v>
      </c>
      <c r="G1799" s="120" t="b">
        <v>0</v>
      </c>
      <c r="H1799" s="120" t="b">
        <v>0</v>
      </c>
      <c r="I1799" s="120" t="b">
        <v>0</v>
      </c>
      <c r="J1799" s="120" t="b">
        <v>0</v>
      </c>
      <c r="K1799" s="120" t="b">
        <v>0</v>
      </c>
      <c r="L1799" s="120" t="b">
        <v>0</v>
      </c>
      <c r="M1799" s="120" t="b">
        <v>0</v>
      </c>
    </row>
    <row r="1800" spans="1:28" x14ac:dyDescent="0.4">
      <c r="A1800" s="120" t="s">
        <v>6752</v>
      </c>
      <c r="B1800" s="120" t="s">
        <v>1278</v>
      </c>
      <c r="C1800" s="120">
        <v>14343</v>
      </c>
      <c r="D1800" s="120" t="b">
        <v>1</v>
      </c>
      <c r="E1800" s="120" t="b">
        <v>0</v>
      </c>
      <c r="F1800" s="120" t="b">
        <v>0</v>
      </c>
      <c r="G1800" s="120" t="b">
        <v>0</v>
      </c>
      <c r="H1800" s="120" t="b">
        <v>0</v>
      </c>
      <c r="I1800" s="120" t="b">
        <v>0</v>
      </c>
      <c r="J1800" s="120" t="b">
        <v>0</v>
      </c>
      <c r="K1800" s="120" t="b">
        <v>0</v>
      </c>
      <c r="L1800" s="120" t="b">
        <v>0</v>
      </c>
      <c r="M1800" s="120" t="b">
        <v>1</v>
      </c>
      <c r="N1800" s="120" t="s">
        <v>842</v>
      </c>
      <c r="O1800" s="120" t="s">
        <v>3476</v>
      </c>
      <c r="P1800" s="120" t="s">
        <v>3477</v>
      </c>
    </row>
    <row r="1801" spans="1:28" x14ac:dyDescent="0.4">
      <c r="A1801" s="120" t="s">
        <v>6753</v>
      </c>
      <c r="B1801" s="120" t="s">
        <v>1727</v>
      </c>
      <c r="C1801" s="120">
        <v>14262</v>
      </c>
      <c r="D1801" s="120" t="b">
        <v>0</v>
      </c>
      <c r="E1801" s="120" t="b">
        <v>0</v>
      </c>
      <c r="F1801" s="120" t="b">
        <v>1</v>
      </c>
      <c r="G1801" s="120" t="b">
        <v>0</v>
      </c>
      <c r="H1801" s="120" t="b">
        <v>0</v>
      </c>
      <c r="I1801" s="120" t="b">
        <v>0</v>
      </c>
      <c r="J1801" s="120" t="b">
        <v>0</v>
      </c>
      <c r="K1801" s="120" t="b">
        <v>0</v>
      </c>
      <c r="L1801" s="120" t="b">
        <v>0</v>
      </c>
      <c r="M1801" s="120" t="b">
        <v>0</v>
      </c>
    </row>
    <row r="1802" spans="1:28" x14ac:dyDescent="0.4">
      <c r="A1802" s="120" t="s">
        <v>767</v>
      </c>
      <c r="B1802" s="120" t="s">
        <v>935</v>
      </c>
      <c r="C1802" s="120">
        <v>14224</v>
      </c>
      <c r="D1802" s="120" t="b">
        <v>1</v>
      </c>
      <c r="E1802" s="120" t="b">
        <v>0</v>
      </c>
      <c r="F1802" s="120" t="b">
        <v>0</v>
      </c>
      <c r="G1802" s="120" t="b">
        <v>1</v>
      </c>
      <c r="H1802" s="120" t="b">
        <v>0</v>
      </c>
      <c r="I1802" s="120" t="b">
        <v>0</v>
      </c>
      <c r="J1802" s="120" t="b">
        <v>0</v>
      </c>
      <c r="K1802" s="120" t="b">
        <v>0</v>
      </c>
      <c r="L1802" s="120" t="b">
        <v>0</v>
      </c>
      <c r="M1802" s="120" t="b">
        <v>1</v>
      </c>
      <c r="N1802" s="120" t="s">
        <v>6754</v>
      </c>
      <c r="O1802" s="120" t="s">
        <v>6755</v>
      </c>
      <c r="P1802" s="120" t="s">
        <v>6756</v>
      </c>
      <c r="Q1802" s="120" t="s">
        <v>394</v>
      </c>
      <c r="R1802" s="120" t="s">
        <v>1708</v>
      </c>
    </row>
    <row r="1803" spans="1:28" x14ac:dyDescent="0.4">
      <c r="A1803" s="120" t="s">
        <v>6757</v>
      </c>
      <c r="B1803" s="120" t="s">
        <v>852</v>
      </c>
      <c r="C1803" s="120">
        <v>14220</v>
      </c>
      <c r="D1803" s="120" t="b">
        <v>1</v>
      </c>
      <c r="E1803" s="120" t="b">
        <v>1</v>
      </c>
      <c r="F1803" s="120" t="b">
        <v>0</v>
      </c>
      <c r="G1803" s="120" t="b">
        <v>0</v>
      </c>
      <c r="H1803" s="120" t="b">
        <v>0</v>
      </c>
      <c r="I1803" s="120" t="b">
        <v>0</v>
      </c>
      <c r="J1803" s="120" t="b">
        <v>0</v>
      </c>
      <c r="K1803" s="120" t="b">
        <v>0</v>
      </c>
      <c r="L1803" s="120" t="b">
        <v>0</v>
      </c>
      <c r="M1803" s="120" t="b">
        <v>1</v>
      </c>
    </row>
    <row r="1804" spans="1:28" x14ac:dyDescent="0.4">
      <c r="A1804" s="120" t="s">
        <v>6758</v>
      </c>
      <c r="B1804" s="120" t="s">
        <v>928</v>
      </c>
      <c r="C1804" s="120">
        <v>14227</v>
      </c>
      <c r="D1804" s="120" t="b">
        <v>1</v>
      </c>
      <c r="E1804" s="120" t="b">
        <v>1</v>
      </c>
      <c r="F1804" s="120" t="b">
        <v>0</v>
      </c>
      <c r="G1804" s="120" t="b">
        <v>0</v>
      </c>
      <c r="H1804" s="120" t="b">
        <v>0</v>
      </c>
      <c r="I1804" s="120" t="b">
        <v>0</v>
      </c>
      <c r="J1804" s="120" t="b">
        <v>0</v>
      </c>
      <c r="K1804" s="120" t="b">
        <v>0</v>
      </c>
      <c r="L1804" s="120" t="b">
        <v>0</v>
      </c>
      <c r="M1804" s="120" t="b">
        <v>0</v>
      </c>
      <c r="N1804" s="120" t="s">
        <v>874</v>
      </c>
      <c r="O1804" s="120" t="s">
        <v>6759</v>
      </c>
      <c r="P1804" s="120" t="s">
        <v>6760</v>
      </c>
      <c r="Q1804" s="120" t="s">
        <v>6761</v>
      </c>
      <c r="R1804" s="120" t="s">
        <v>6762</v>
      </c>
    </row>
    <row r="1805" spans="1:28" x14ac:dyDescent="0.4">
      <c r="A1805" s="120" t="s">
        <v>6763</v>
      </c>
      <c r="B1805" s="120" t="s">
        <v>1727</v>
      </c>
      <c r="C1805" s="120">
        <v>14215</v>
      </c>
      <c r="D1805" s="120" t="b">
        <v>0</v>
      </c>
      <c r="E1805" s="120" t="b">
        <v>1</v>
      </c>
      <c r="F1805" s="120" t="b">
        <v>0</v>
      </c>
      <c r="G1805" s="120" t="b">
        <v>0</v>
      </c>
      <c r="H1805" s="120" t="b">
        <v>0</v>
      </c>
      <c r="I1805" s="120" t="b">
        <v>0</v>
      </c>
      <c r="J1805" s="120" t="b">
        <v>0</v>
      </c>
      <c r="K1805" s="120" t="b">
        <v>0</v>
      </c>
      <c r="L1805" s="120" t="b">
        <v>0</v>
      </c>
      <c r="M1805" s="120" t="b">
        <v>1</v>
      </c>
      <c r="N1805" s="120" t="s">
        <v>6764</v>
      </c>
      <c r="O1805" s="120" t="s">
        <v>6765</v>
      </c>
      <c r="P1805" s="120" t="s">
        <v>6766</v>
      </c>
      <c r="Q1805" s="120" t="s">
        <v>6767</v>
      </c>
      <c r="R1805" s="120" t="s">
        <v>6768</v>
      </c>
      <c r="S1805" s="120" t="s">
        <v>6769</v>
      </c>
      <c r="T1805" s="120" t="s">
        <v>6770</v>
      </c>
      <c r="U1805" s="120" t="s">
        <v>6771</v>
      </c>
      <c r="V1805" s="120" t="s">
        <v>6772</v>
      </c>
      <c r="W1805" s="120" t="s">
        <v>6773</v>
      </c>
      <c r="X1805" s="120" t="s">
        <v>6774</v>
      </c>
      <c r="Y1805" s="120" t="s">
        <v>6775</v>
      </c>
      <c r="Z1805" s="120" t="s">
        <v>6776</v>
      </c>
      <c r="AA1805" s="120" t="s">
        <v>6777</v>
      </c>
      <c r="AB1805" s="120" t="s">
        <v>6778</v>
      </c>
    </row>
    <row r="1806" spans="1:28" x14ac:dyDescent="0.4">
      <c r="A1806" s="120" t="s">
        <v>6779</v>
      </c>
      <c r="B1806" s="120" t="s">
        <v>935</v>
      </c>
      <c r="C1806" s="120">
        <v>13958</v>
      </c>
      <c r="D1806" s="120" t="b">
        <v>0</v>
      </c>
      <c r="E1806" s="120" t="b">
        <v>1</v>
      </c>
      <c r="F1806" s="120" t="b">
        <v>1</v>
      </c>
      <c r="G1806" s="120" t="b">
        <v>1</v>
      </c>
      <c r="H1806" s="120" t="b">
        <v>0</v>
      </c>
      <c r="I1806" s="120" t="b">
        <v>0</v>
      </c>
      <c r="J1806" s="120" t="b">
        <v>1</v>
      </c>
      <c r="K1806" s="120" t="b">
        <v>0</v>
      </c>
      <c r="L1806" s="120" t="b">
        <v>0</v>
      </c>
      <c r="M1806" s="120" t="b">
        <v>0</v>
      </c>
      <c r="N1806" s="120" t="s">
        <v>6780</v>
      </c>
      <c r="O1806" s="120" t="s">
        <v>6781</v>
      </c>
      <c r="P1806" s="120" t="s">
        <v>6782</v>
      </c>
    </row>
    <row r="1807" spans="1:28" x14ac:dyDescent="0.4">
      <c r="A1807" s="120" t="s">
        <v>6783</v>
      </c>
      <c r="B1807" s="120" t="s">
        <v>924</v>
      </c>
      <c r="C1807" s="120">
        <v>13914</v>
      </c>
      <c r="D1807" s="120" t="b">
        <v>1</v>
      </c>
      <c r="E1807" s="120" t="b">
        <v>1</v>
      </c>
      <c r="F1807" s="120" t="b">
        <v>0</v>
      </c>
      <c r="G1807" s="120" t="b">
        <v>0</v>
      </c>
      <c r="H1807" s="120" t="b">
        <v>0</v>
      </c>
      <c r="I1807" s="120" t="b">
        <v>0</v>
      </c>
      <c r="J1807" s="120" t="b">
        <v>0</v>
      </c>
      <c r="K1807" s="120" t="b">
        <v>0</v>
      </c>
      <c r="L1807" s="120" t="b">
        <v>0</v>
      </c>
      <c r="M1807" s="120" t="b">
        <v>0</v>
      </c>
    </row>
    <row r="1808" spans="1:28" x14ac:dyDescent="0.4">
      <c r="A1808" s="120" t="s">
        <v>549</v>
      </c>
      <c r="B1808" s="120" t="s">
        <v>852</v>
      </c>
      <c r="C1808" s="120">
        <v>13906</v>
      </c>
      <c r="D1808" s="120" t="b">
        <v>0</v>
      </c>
      <c r="E1808" s="120" t="b">
        <v>0</v>
      </c>
      <c r="F1808" s="120" t="b">
        <v>1</v>
      </c>
      <c r="G1808" s="120" t="b">
        <v>0</v>
      </c>
      <c r="H1808" s="120" t="b">
        <v>0</v>
      </c>
      <c r="I1808" s="120" t="b">
        <v>0</v>
      </c>
      <c r="J1808" s="120" t="b">
        <v>0</v>
      </c>
      <c r="K1808" s="120" t="b">
        <v>0</v>
      </c>
      <c r="L1808" s="120" t="b">
        <v>0</v>
      </c>
      <c r="M1808" s="120" t="b">
        <v>0</v>
      </c>
      <c r="N1808" s="120" t="s">
        <v>842</v>
      </c>
      <c r="O1808" s="120" t="s">
        <v>367</v>
      </c>
      <c r="P1808" s="120" t="s">
        <v>1967</v>
      </c>
      <c r="Q1808" s="120" t="s">
        <v>6784</v>
      </c>
      <c r="R1808" s="120" t="s">
        <v>6785</v>
      </c>
    </row>
    <row r="1809" spans="1:32" x14ac:dyDescent="0.4">
      <c r="A1809" s="120" t="s">
        <v>6786</v>
      </c>
      <c r="B1809" s="120" t="s">
        <v>928</v>
      </c>
      <c r="C1809" s="120">
        <v>13878</v>
      </c>
      <c r="D1809" s="120" t="b">
        <v>0</v>
      </c>
      <c r="E1809" s="120" t="b">
        <v>0</v>
      </c>
      <c r="F1809" s="120" t="b">
        <v>1</v>
      </c>
      <c r="G1809" s="120" t="b">
        <v>0</v>
      </c>
      <c r="H1809" s="120" t="b">
        <v>0</v>
      </c>
      <c r="I1809" s="120" t="b">
        <v>0</v>
      </c>
      <c r="J1809" s="120" t="b">
        <v>0</v>
      </c>
      <c r="K1809" s="120" t="b">
        <v>0</v>
      </c>
      <c r="L1809" s="120" t="b">
        <v>0</v>
      </c>
      <c r="M1809" s="120" t="b">
        <v>0</v>
      </c>
    </row>
    <row r="1810" spans="1:32" x14ac:dyDescent="0.4">
      <c r="A1810" s="120" t="s">
        <v>794</v>
      </c>
      <c r="B1810" s="120" t="s">
        <v>963</v>
      </c>
      <c r="C1810" s="120">
        <v>13877</v>
      </c>
      <c r="D1810" s="120" t="b">
        <v>0</v>
      </c>
      <c r="E1810" s="120" t="b">
        <v>0</v>
      </c>
      <c r="F1810" s="120" t="b">
        <v>1</v>
      </c>
      <c r="G1810" s="120" t="b">
        <v>0</v>
      </c>
      <c r="H1810" s="120" t="b">
        <v>0</v>
      </c>
      <c r="I1810" s="120" t="b">
        <v>0</v>
      </c>
      <c r="J1810" s="120" t="b">
        <v>0</v>
      </c>
      <c r="K1810" s="120" t="b">
        <v>0</v>
      </c>
      <c r="L1810" s="120" t="b">
        <v>0</v>
      </c>
      <c r="M1810" s="120" t="b">
        <v>1</v>
      </c>
      <c r="N1810" s="120" t="s">
        <v>842</v>
      </c>
      <c r="O1810" s="120" t="s">
        <v>1720</v>
      </c>
      <c r="P1810" s="120" t="s">
        <v>1721</v>
      </c>
      <c r="Q1810" s="120" t="s">
        <v>1723</v>
      </c>
      <c r="R1810" s="120" t="s">
        <v>1724</v>
      </c>
      <c r="S1810" s="120" t="s">
        <v>795</v>
      </c>
      <c r="T1810" s="120" t="s">
        <v>5066</v>
      </c>
      <c r="U1810" s="120" t="s">
        <v>4248</v>
      </c>
      <c r="V1810" s="120" t="s">
        <v>4249</v>
      </c>
      <c r="W1810" s="120" t="s">
        <v>4246</v>
      </c>
      <c r="X1810" s="120" t="s">
        <v>4247</v>
      </c>
      <c r="Y1810" s="120" t="s">
        <v>4252</v>
      </c>
      <c r="Z1810" s="120" t="s">
        <v>4253</v>
      </c>
    </row>
    <row r="1811" spans="1:32" x14ac:dyDescent="0.4">
      <c r="A1811" s="120" t="s">
        <v>6787</v>
      </c>
      <c r="B1811" s="120" t="s">
        <v>928</v>
      </c>
      <c r="C1811" s="120">
        <v>13811</v>
      </c>
      <c r="D1811" s="120" t="b">
        <v>0</v>
      </c>
      <c r="E1811" s="120" t="b">
        <v>1</v>
      </c>
      <c r="F1811" s="120" t="b">
        <v>0</v>
      </c>
      <c r="G1811" s="120" t="b">
        <v>1</v>
      </c>
      <c r="H1811" s="120" t="b">
        <v>0</v>
      </c>
      <c r="I1811" s="120" t="b">
        <v>0</v>
      </c>
      <c r="J1811" s="120" t="b">
        <v>0</v>
      </c>
      <c r="K1811" s="120" t="b">
        <v>0</v>
      </c>
      <c r="L1811" s="120" t="b">
        <v>0</v>
      </c>
      <c r="M1811" s="120" t="b">
        <v>1</v>
      </c>
    </row>
    <row r="1812" spans="1:32" x14ac:dyDescent="0.4">
      <c r="A1812" s="120" t="s">
        <v>6788</v>
      </c>
      <c r="B1812" s="120" t="s">
        <v>924</v>
      </c>
      <c r="C1812" s="120">
        <v>13772</v>
      </c>
      <c r="D1812" s="120" t="b">
        <v>0</v>
      </c>
      <c r="E1812" s="120" t="b">
        <v>0</v>
      </c>
      <c r="F1812" s="120" t="b">
        <v>0</v>
      </c>
      <c r="G1812" s="120" t="b">
        <v>0</v>
      </c>
      <c r="H1812" s="120" t="b">
        <v>0</v>
      </c>
      <c r="I1812" s="120" t="b">
        <v>0</v>
      </c>
      <c r="J1812" s="120" t="b">
        <v>0</v>
      </c>
      <c r="K1812" s="120" t="b">
        <v>0</v>
      </c>
      <c r="L1812" s="120" t="b">
        <v>0</v>
      </c>
      <c r="M1812" s="120" t="b">
        <v>0</v>
      </c>
    </row>
    <row r="1813" spans="1:32" x14ac:dyDescent="0.4">
      <c r="A1813" s="120" t="s">
        <v>609</v>
      </c>
      <c r="B1813" s="120" t="s">
        <v>852</v>
      </c>
      <c r="C1813" s="120">
        <v>13757</v>
      </c>
      <c r="D1813" s="120" t="b">
        <v>1</v>
      </c>
      <c r="E1813" s="120" t="b">
        <v>1</v>
      </c>
      <c r="F1813" s="120" t="b">
        <v>0</v>
      </c>
      <c r="G1813" s="120" t="b">
        <v>1</v>
      </c>
      <c r="H1813" s="120" t="b">
        <v>0</v>
      </c>
      <c r="I1813" s="120" t="b">
        <v>0</v>
      </c>
      <c r="J1813" s="120" t="b">
        <v>0</v>
      </c>
      <c r="K1813" s="120" t="b">
        <v>1</v>
      </c>
      <c r="L1813" s="120" t="b">
        <v>0</v>
      </c>
      <c r="M1813" s="120" t="b">
        <v>1</v>
      </c>
      <c r="N1813" s="120" t="s">
        <v>6789</v>
      </c>
      <c r="O1813" s="120" t="s">
        <v>608</v>
      </c>
      <c r="P1813" s="120" t="s">
        <v>4042</v>
      </c>
      <c r="Q1813" s="120" t="s">
        <v>733</v>
      </c>
      <c r="R1813" s="120" t="s">
        <v>4742</v>
      </c>
      <c r="S1813" s="120" t="s">
        <v>620</v>
      </c>
      <c r="T1813" s="120" t="s">
        <v>4743</v>
      </c>
      <c r="U1813" s="120" t="s">
        <v>6790</v>
      </c>
      <c r="V1813" s="120" t="s">
        <v>6791</v>
      </c>
      <c r="W1813" s="120" t="s">
        <v>4748</v>
      </c>
      <c r="X1813" s="120" t="s">
        <v>4749</v>
      </c>
      <c r="Y1813" s="120" t="s">
        <v>4744</v>
      </c>
      <c r="Z1813" s="120" t="s">
        <v>4745</v>
      </c>
      <c r="AA1813" s="120" t="s">
        <v>4746</v>
      </c>
      <c r="AB1813" s="120" t="s">
        <v>4747</v>
      </c>
      <c r="AC1813" s="120" t="s">
        <v>4750</v>
      </c>
      <c r="AD1813" s="120" t="s">
        <v>4751</v>
      </c>
      <c r="AE1813" s="120" t="s">
        <v>6792</v>
      </c>
      <c r="AF1813" s="120" t="s">
        <v>6793</v>
      </c>
    </row>
    <row r="1814" spans="1:32" x14ac:dyDescent="0.4">
      <c r="A1814" s="120" t="s">
        <v>768</v>
      </c>
      <c r="B1814" s="120" t="s">
        <v>928</v>
      </c>
      <c r="C1814" s="120">
        <v>13750</v>
      </c>
      <c r="D1814" s="120" t="b">
        <v>1</v>
      </c>
      <c r="E1814" s="120" t="b">
        <v>1</v>
      </c>
      <c r="F1814" s="120" t="b">
        <v>0</v>
      </c>
      <c r="G1814" s="120" t="b">
        <v>0</v>
      </c>
      <c r="H1814" s="120" t="b">
        <v>0</v>
      </c>
      <c r="I1814" s="120" t="b">
        <v>0</v>
      </c>
      <c r="J1814" s="120" t="b">
        <v>0</v>
      </c>
      <c r="K1814" s="120" t="b">
        <v>0</v>
      </c>
      <c r="L1814" s="120" t="b">
        <v>0</v>
      </c>
      <c r="M1814" s="120" t="b">
        <v>0</v>
      </c>
      <c r="N1814" s="120" t="s">
        <v>6794</v>
      </c>
      <c r="O1814" s="120" t="s">
        <v>4905</v>
      </c>
      <c r="P1814" s="120" t="s">
        <v>6795</v>
      </c>
      <c r="Q1814" s="120" t="s">
        <v>297</v>
      </c>
      <c r="R1814" s="120" t="s">
        <v>6489</v>
      </c>
    </row>
    <row r="1815" spans="1:32" x14ac:dyDescent="0.4">
      <c r="A1815" s="120" t="s">
        <v>6796</v>
      </c>
      <c r="B1815" s="120" t="s">
        <v>928</v>
      </c>
      <c r="C1815" s="120">
        <v>13679</v>
      </c>
      <c r="D1815" s="120" t="b">
        <v>1</v>
      </c>
      <c r="E1815" s="120" t="b">
        <v>1</v>
      </c>
      <c r="F1815" s="120" t="b">
        <v>1</v>
      </c>
      <c r="G1815" s="120" t="b">
        <v>0</v>
      </c>
      <c r="H1815" s="120" t="b">
        <v>0</v>
      </c>
      <c r="I1815" s="120" t="b">
        <v>0</v>
      </c>
      <c r="J1815" s="120" t="b">
        <v>0</v>
      </c>
      <c r="K1815" s="120" t="b">
        <v>0</v>
      </c>
      <c r="L1815" s="120" t="b">
        <v>0</v>
      </c>
      <c r="M1815" s="120" t="b">
        <v>1</v>
      </c>
    </row>
    <row r="1816" spans="1:32" x14ac:dyDescent="0.4">
      <c r="A1816" s="120" t="s">
        <v>6797</v>
      </c>
      <c r="B1816" s="120" t="s">
        <v>928</v>
      </c>
      <c r="C1816" s="120">
        <v>13668</v>
      </c>
      <c r="D1816" s="120" t="b">
        <v>0</v>
      </c>
      <c r="E1816" s="120" t="b">
        <v>1</v>
      </c>
      <c r="F1816" s="120" t="b">
        <v>0</v>
      </c>
      <c r="G1816" s="120" t="b">
        <v>0</v>
      </c>
      <c r="H1816" s="120" t="b">
        <v>0</v>
      </c>
      <c r="I1816" s="120" t="b">
        <v>0</v>
      </c>
      <c r="J1816" s="120" t="b">
        <v>0</v>
      </c>
      <c r="K1816" s="120" t="b">
        <v>0</v>
      </c>
      <c r="L1816" s="120" t="b">
        <v>0</v>
      </c>
      <c r="M1816" s="120" t="b">
        <v>0</v>
      </c>
    </row>
    <row r="1817" spans="1:32" x14ac:dyDescent="0.4">
      <c r="A1817" s="120" t="s">
        <v>6798</v>
      </c>
      <c r="B1817" s="120" t="s">
        <v>963</v>
      </c>
      <c r="C1817" s="120">
        <v>13574</v>
      </c>
      <c r="D1817" s="120" t="b">
        <v>0</v>
      </c>
      <c r="E1817" s="120" t="b">
        <v>1</v>
      </c>
      <c r="F1817" s="120" t="b">
        <v>0</v>
      </c>
      <c r="G1817" s="120" t="b">
        <v>0</v>
      </c>
      <c r="H1817" s="120" t="b">
        <v>0</v>
      </c>
      <c r="I1817" s="120" t="b">
        <v>0</v>
      </c>
      <c r="J1817" s="120" t="b">
        <v>0</v>
      </c>
      <c r="K1817" s="120" t="b">
        <v>0</v>
      </c>
      <c r="L1817" s="120" t="b">
        <v>0</v>
      </c>
      <c r="M1817" s="120" t="b">
        <v>1</v>
      </c>
      <c r="N1817" s="120" t="s">
        <v>6799</v>
      </c>
      <c r="O1817" s="120" t="s">
        <v>6799</v>
      </c>
      <c r="P1817" s="120" t="s">
        <v>6800</v>
      </c>
    </row>
    <row r="1818" spans="1:32" x14ac:dyDescent="0.4">
      <c r="A1818" s="120" t="s">
        <v>6801</v>
      </c>
      <c r="B1818" s="120" t="s">
        <v>935</v>
      </c>
      <c r="C1818" s="120">
        <v>13484</v>
      </c>
      <c r="D1818" s="120" t="b">
        <v>1</v>
      </c>
      <c r="E1818" s="120" t="b">
        <v>0</v>
      </c>
      <c r="F1818" s="120" t="b">
        <v>0</v>
      </c>
      <c r="G1818" s="120" t="b">
        <v>1</v>
      </c>
      <c r="H1818" s="120" t="b">
        <v>0</v>
      </c>
      <c r="I1818" s="120" t="b">
        <v>0</v>
      </c>
      <c r="J1818" s="120" t="b">
        <v>1</v>
      </c>
      <c r="K1818" s="120" t="b">
        <v>0</v>
      </c>
      <c r="L1818" s="120" t="b">
        <v>0</v>
      </c>
      <c r="M1818" s="120" t="b">
        <v>0</v>
      </c>
      <c r="N1818" s="120" t="s">
        <v>6802</v>
      </c>
      <c r="O1818" s="120" t="s">
        <v>6803</v>
      </c>
      <c r="P1818" s="120" t="s">
        <v>6804</v>
      </c>
    </row>
    <row r="1819" spans="1:32" x14ac:dyDescent="0.4">
      <c r="A1819" s="120" t="s">
        <v>6805</v>
      </c>
      <c r="B1819" s="120" t="s">
        <v>928</v>
      </c>
      <c r="C1819" s="120">
        <v>13509</v>
      </c>
      <c r="D1819" s="120" t="b">
        <v>1</v>
      </c>
      <c r="E1819" s="120" t="b">
        <v>1</v>
      </c>
      <c r="F1819" s="120" t="b">
        <v>1</v>
      </c>
      <c r="G1819" s="120" t="b">
        <v>0</v>
      </c>
      <c r="H1819" s="120" t="b">
        <v>0</v>
      </c>
      <c r="I1819" s="120" t="b">
        <v>0</v>
      </c>
      <c r="J1819" s="120" t="b">
        <v>0</v>
      </c>
      <c r="K1819" s="120" t="b">
        <v>0</v>
      </c>
      <c r="L1819" s="120" t="b">
        <v>0</v>
      </c>
      <c r="M1819" s="120" t="b">
        <v>1</v>
      </c>
    </row>
    <row r="1820" spans="1:32" x14ac:dyDescent="0.4">
      <c r="A1820" s="120" t="s">
        <v>787</v>
      </c>
      <c r="B1820" s="120" t="s">
        <v>1334</v>
      </c>
      <c r="C1820" s="120">
        <v>13485</v>
      </c>
      <c r="D1820" s="120" t="b">
        <v>0</v>
      </c>
      <c r="E1820" s="120" t="b">
        <v>0</v>
      </c>
      <c r="F1820" s="120" t="b">
        <v>0</v>
      </c>
      <c r="G1820" s="120" t="b">
        <v>0</v>
      </c>
      <c r="H1820" s="120" t="b">
        <v>0</v>
      </c>
      <c r="I1820" s="120" t="b">
        <v>0</v>
      </c>
      <c r="J1820" s="120" t="b">
        <v>0</v>
      </c>
      <c r="K1820" s="120" t="b">
        <v>0</v>
      </c>
      <c r="L1820" s="120" t="b">
        <v>0</v>
      </c>
      <c r="M1820" s="120" t="b">
        <v>0</v>
      </c>
      <c r="N1820" s="120" t="s">
        <v>842</v>
      </c>
      <c r="O1820" s="120" t="s">
        <v>5253</v>
      </c>
      <c r="P1820" s="120" t="s">
        <v>5254</v>
      </c>
      <c r="Q1820" s="120" t="s">
        <v>5258</v>
      </c>
      <c r="R1820" s="120" t="s">
        <v>5259</v>
      </c>
      <c r="S1820" s="120" t="s">
        <v>786</v>
      </c>
      <c r="T1820" s="120" t="s">
        <v>6806</v>
      </c>
      <c r="U1820" s="120" t="s">
        <v>6807</v>
      </c>
      <c r="V1820" s="120" t="s">
        <v>6808</v>
      </c>
      <c r="W1820" s="120" t="s">
        <v>5260</v>
      </c>
      <c r="X1820" s="120" t="s">
        <v>5261</v>
      </c>
      <c r="Y1820" s="120" t="s">
        <v>6809</v>
      </c>
      <c r="Z1820" s="120" t="s">
        <v>6810</v>
      </c>
      <c r="AA1820" s="120" t="s">
        <v>6811</v>
      </c>
      <c r="AB1820" s="120" t="s">
        <v>6812</v>
      </c>
      <c r="AC1820" s="120" t="s">
        <v>5264</v>
      </c>
      <c r="AD1820" s="120" t="s">
        <v>5265</v>
      </c>
      <c r="AE1820" s="120" t="s">
        <v>6813</v>
      </c>
      <c r="AF1820" s="120" t="s">
        <v>6814</v>
      </c>
    </row>
    <row r="1821" spans="1:32" x14ac:dyDescent="0.4">
      <c r="A1821" s="120" t="s">
        <v>6815</v>
      </c>
      <c r="B1821" s="120" t="s">
        <v>1115</v>
      </c>
      <c r="C1821" s="120">
        <v>13390</v>
      </c>
      <c r="D1821" s="120" t="b">
        <v>0</v>
      </c>
      <c r="E1821" s="120" t="b">
        <v>1</v>
      </c>
      <c r="F1821" s="120" t="b">
        <v>0</v>
      </c>
      <c r="G1821" s="120" t="b">
        <v>1</v>
      </c>
      <c r="H1821" s="120" t="b">
        <v>0</v>
      </c>
      <c r="I1821" s="120" t="b">
        <v>1</v>
      </c>
      <c r="J1821" s="120" t="b">
        <v>0</v>
      </c>
      <c r="K1821" s="120" t="b">
        <v>0</v>
      </c>
      <c r="L1821" s="120" t="b">
        <v>0</v>
      </c>
      <c r="M1821" s="120" t="b">
        <v>1</v>
      </c>
    </row>
    <row r="1822" spans="1:32" x14ac:dyDescent="0.4">
      <c r="A1822" s="120" t="s">
        <v>6816</v>
      </c>
      <c r="B1822" s="120" t="s">
        <v>963</v>
      </c>
      <c r="C1822" s="120">
        <v>13365</v>
      </c>
      <c r="D1822" s="120" t="b">
        <v>1</v>
      </c>
      <c r="E1822" s="120" t="b">
        <v>0</v>
      </c>
      <c r="F1822" s="120" t="b">
        <v>1</v>
      </c>
      <c r="G1822" s="120" t="b">
        <v>0</v>
      </c>
      <c r="H1822" s="120" t="b">
        <v>0</v>
      </c>
      <c r="I1822" s="120" t="b">
        <v>0</v>
      </c>
      <c r="J1822" s="120" t="b">
        <v>0</v>
      </c>
      <c r="K1822" s="120" t="b">
        <v>0</v>
      </c>
      <c r="L1822" s="120" t="b">
        <v>0</v>
      </c>
      <c r="M1822" s="120" t="b">
        <v>0</v>
      </c>
    </row>
    <row r="1823" spans="1:32" x14ac:dyDescent="0.4">
      <c r="A1823" s="120" t="s">
        <v>6817</v>
      </c>
      <c r="B1823" s="120" t="s">
        <v>935</v>
      </c>
      <c r="C1823" s="120">
        <v>13373</v>
      </c>
      <c r="D1823" s="120" t="b">
        <v>1</v>
      </c>
      <c r="E1823" s="120" t="b">
        <v>0</v>
      </c>
      <c r="F1823" s="120" t="b">
        <v>0</v>
      </c>
      <c r="G1823" s="120" t="b">
        <v>0</v>
      </c>
      <c r="H1823" s="120" t="b">
        <v>0</v>
      </c>
      <c r="I1823" s="120" t="b">
        <v>0</v>
      </c>
      <c r="J1823" s="120" t="b">
        <v>0</v>
      </c>
      <c r="K1823" s="120" t="b">
        <v>0</v>
      </c>
      <c r="L1823" s="120" t="b">
        <v>0</v>
      </c>
      <c r="M1823" s="120" t="b">
        <v>1</v>
      </c>
    </row>
    <row r="1824" spans="1:32" x14ac:dyDescent="0.4">
      <c r="A1824" s="120" t="s">
        <v>6818</v>
      </c>
      <c r="B1824" s="120" t="s">
        <v>900</v>
      </c>
      <c r="C1824" s="120">
        <v>13341</v>
      </c>
      <c r="D1824" s="120" t="b">
        <v>0</v>
      </c>
      <c r="E1824" s="120" t="b">
        <v>0</v>
      </c>
      <c r="F1824" s="120" t="b">
        <v>0</v>
      </c>
      <c r="G1824" s="120" t="b">
        <v>0</v>
      </c>
      <c r="H1824" s="120" t="b">
        <v>0</v>
      </c>
      <c r="I1824" s="120" t="b">
        <v>0</v>
      </c>
      <c r="J1824" s="120" t="b">
        <v>0</v>
      </c>
      <c r="K1824" s="120" t="b">
        <v>0</v>
      </c>
      <c r="L1824" s="120" t="b">
        <v>0</v>
      </c>
      <c r="M1824" s="120" t="b">
        <v>0</v>
      </c>
    </row>
    <row r="1825" spans="1:34" x14ac:dyDescent="0.4">
      <c r="A1825" s="120" t="s">
        <v>6819</v>
      </c>
      <c r="B1825" s="120" t="s">
        <v>928</v>
      </c>
      <c r="C1825" s="120">
        <v>13317</v>
      </c>
      <c r="D1825" s="120" t="b">
        <v>0</v>
      </c>
      <c r="E1825" s="120" t="b">
        <v>1</v>
      </c>
      <c r="F1825" s="120" t="b">
        <v>0</v>
      </c>
      <c r="G1825" s="120" t="b">
        <v>0</v>
      </c>
      <c r="H1825" s="120" t="b">
        <v>0</v>
      </c>
      <c r="I1825" s="120" t="b">
        <v>0</v>
      </c>
      <c r="J1825" s="120" t="b">
        <v>0</v>
      </c>
      <c r="K1825" s="120" t="b">
        <v>0</v>
      </c>
      <c r="L1825" s="120" t="b">
        <v>0</v>
      </c>
      <c r="M1825" s="120" t="b">
        <v>1</v>
      </c>
    </row>
    <row r="1826" spans="1:34" x14ac:dyDescent="0.4">
      <c r="A1826" s="120" t="s">
        <v>6820</v>
      </c>
      <c r="B1826" s="120" t="s">
        <v>852</v>
      </c>
      <c r="C1826" s="120">
        <v>13273</v>
      </c>
      <c r="D1826" s="120" t="b">
        <v>1</v>
      </c>
      <c r="E1826" s="120" t="b">
        <v>0</v>
      </c>
      <c r="F1826" s="120" t="b">
        <v>0</v>
      </c>
      <c r="G1826" s="120" t="b">
        <v>0</v>
      </c>
      <c r="H1826" s="120" t="b">
        <v>1</v>
      </c>
      <c r="I1826" s="120" t="b">
        <v>0</v>
      </c>
      <c r="J1826" s="120" t="b">
        <v>0</v>
      </c>
      <c r="K1826" s="120" t="b">
        <v>0</v>
      </c>
      <c r="L1826" s="120" t="b">
        <v>0</v>
      </c>
      <c r="M1826" s="120" t="b">
        <v>0</v>
      </c>
    </row>
    <row r="1827" spans="1:34" x14ac:dyDescent="0.4">
      <c r="A1827" s="120" t="s">
        <v>6821</v>
      </c>
      <c r="B1827" s="120" t="s">
        <v>872</v>
      </c>
      <c r="C1827" s="120">
        <v>13278</v>
      </c>
      <c r="D1827" s="120" t="b">
        <v>0</v>
      </c>
      <c r="E1827" s="120" t="b">
        <v>0</v>
      </c>
      <c r="F1827" s="120" t="b">
        <v>0</v>
      </c>
      <c r="G1827" s="120" t="b">
        <v>0</v>
      </c>
      <c r="H1827" s="120" t="b">
        <v>0</v>
      </c>
      <c r="I1827" s="120" t="b">
        <v>1</v>
      </c>
      <c r="J1827" s="120" t="b">
        <v>0</v>
      </c>
      <c r="K1827" s="120" t="b">
        <v>0</v>
      </c>
      <c r="L1827" s="120" t="b">
        <v>0</v>
      </c>
      <c r="M1827" s="120" t="b">
        <v>0</v>
      </c>
    </row>
    <row r="1828" spans="1:34" x14ac:dyDescent="0.4">
      <c r="A1828" s="120" t="s">
        <v>5706</v>
      </c>
      <c r="B1828" s="120" t="s">
        <v>928</v>
      </c>
      <c r="C1828" s="120">
        <v>13264</v>
      </c>
      <c r="D1828" s="120" t="b">
        <v>1</v>
      </c>
      <c r="E1828" s="120" t="b">
        <v>1</v>
      </c>
      <c r="F1828" s="120" t="b">
        <v>1</v>
      </c>
      <c r="G1828" s="120" t="b">
        <v>0</v>
      </c>
      <c r="H1828" s="120" t="b">
        <v>0</v>
      </c>
      <c r="I1828" s="120" t="b">
        <v>0</v>
      </c>
      <c r="J1828" s="120" t="b">
        <v>0</v>
      </c>
      <c r="K1828" s="120" t="b">
        <v>1</v>
      </c>
      <c r="L1828" s="120" t="b">
        <v>0</v>
      </c>
      <c r="M1828" s="120" t="b">
        <v>1</v>
      </c>
      <c r="N1828" s="120" t="s">
        <v>6822</v>
      </c>
      <c r="O1828" s="120" t="s">
        <v>6823</v>
      </c>
      <c r="P1828" s="120" t="s">
        <v>6824</v>
      </c>
      <c r="Q1828" s="120" t="s">
        <v>6825</v>
      </c>
      <c r="R1828" s="120" t="s">
        <v>6826</v>
      </c>
      <c r="S1828" s="120" t="s">
        <v>6827</v>
      </c>
      <c r="T1828" s="120" t="s">
        <v>6828</v>
      </c>
      <c r="U1828" s="120" t="s">
        <v>6829</v>
      </c>
      <c r="V1828" s="120" t="s">
        <v>6830</v>
      </c>
      <c r="W1828" s="120" t="s">
        <v>6831</v>
      </c>
      <c r="X1828" s="120" t="s">
        <v>6832</v>
      </c>
      <c r="Y1828" s="120" t="s">
        <v>6833</v>
      </c>
      <c r="Z1828" s="120" t="s">
        <v>6834</v>
      </c>
      <c r="AA1828" s="120" t="s">
        <v>6835</v>
      </c>
      <c r="AB1828" s="120" t="s">
        <v>6836</v>
      </c>
      <c r="AC1828" s="120" t="s">
        <v>6837</v>
      </c>
      <c r="AD1828" s="120" t="s">
        <v>6838</v>
      </c>
      <c r="AE1828" s="120" t="s">
        <v>6839</v>
      </c>
      <c r="AF1828" s="120" t="s">
        <v>6840</v>
      </c>
      <c r="AG1828" s="120" t="s">
        <v>6841</v>
      </c>
      <c r="AH1828" s="120" t="s">
        <v>6842</v>
      </c>
    </row>
    <row r="1829" spans="1:34" x14ac:dyDescent="0.4">
      <c r="A1829" s="120" t="s">
        <v>6843</v>
      </c>
      <c r="B1829" s="120" t="s">
        <v>935</v>
      </c>
      <c r="C1829" s="120">
        <v>13248</v>
      </c>
      <c r="D1829" s="120" t="b">
        <v>0</v>
      </c>
      <c r="E1829" s="120" t="b">
        <v>1</v>
      </c>
      <c r="F1829" s="120" t="b">
        <v>0</v>
      </c>
      <c r="G1829" s="120" t="b">
        <v>0</v>
      </c>
      <c r="H1829" s="120" t="b">
        <v>0</v>
      </c>
      <c r="I1829" s="120" t="b">
        <v>0</v>
      </c>
      <c r="J1829" s="120" t="b">
        <v>0</v>
      </c>
      <c r="K1829" s="120" t="b">
        <v>1</v>
      </c>
      <c r="L1829" s="120" t="b">
        <v>0</v>
      </c>
      <c r="M1829" s="120" t="b">
        <v>1</v>
      </c>
    </row>
    <row r="1830" spans="1:34" x14ac:dyDescent="0.4">
      <c r="A1830" s="120" t="s">
        <v>6844</v>
      </c>
      <c r="B1830" s="120" t="s">
        <v>963</v>
      </c>
      <c r="C1830" s="120">
        <v>13288</v>
      </c>
      <c r="D1830" s="120" t="b">
        <v>1</v>
      </c>
      <c r="E1830" s="120" t="b">
        <v>1</v>
      </c>
      <c r="F1830" s="120" t="b">
        <v>0</v>
      </c>
      <c r="G1830" s="120" t="b">
        <v>0</v>
      </c>
      <c r="H1830" s="120" t="b">
        <v>0</v>
      </c>
      <c r="I1830" s="120" t="b">
        <v>0</v>
      </c>
      <c r="J1830" s="120" t="b">
        <v>0</v>
      </c>
      <c r="K1830" s="120" t="b">
        <v>0</v>
      </c>
      <c r="L1830" s="120" t="b">
        <v>0</v>
      </c>
      <c r="M1830" s="120" t="b">
        <v>0</v>
      </c>
    </row>
    <row r="1831" spans="1:34" x14ac:dyDescent="0.4">
      <c r="A1831" s="120" t="s">
        <v>769</v>
      </c>
      <c r="B1831" s="120" t="s">
        <v>935</v>
      </c>
      <c r="C1831" s="120">
        <v>13217</v>
      </c>
      <c r="D1831" s="120" t="b">
        <v>0</v>
      </c>
      <c r="E1831" s="120" t="b">
        <v>1</v>
      </c>
      <c r="F1831" s="120" t="b">
        <v>0</v>
      </c>
      <c r="G1831" s="120" t="b">
        <v>0</v>
      </c>
      <c r="H1831" s="120" t="b">
        <v>0</v>
      </c>
      <c r="I1831" s="120" t="b">
        <v>0</v>
      </c>
      <c r="J1831" s="120" t="b">
        <v>1</v>
      </c>
      <c r="K1831" s="120" t="b">
        <v>1</v>
      </c>
      <c r="L1831" s="120" t="b">
        <v>0</v>
      </c>
      <c r="M1831" s="120" t="b">
        <v>0</v>
      </c>
      <c r="N1831" s="120" t="s">
        <v>842</v>
      </c>
      <c r="O1831" s="120" t="s">
        <v>6845</v>
      </c>
      <c r="P1831" s="120" t="s">
        <v>6846</v>
      </c>
      <c r="Q1831" s="120" t="s">
        <v>731</v>
      </c>
      <c r="R1831" s="120" t="s">
        <v>2435</v>
      </c>
    </row>
    <row r="1832" spans="1:34" x14ac:dyDescent="0.4">
      <c r="A1832" s="120" t="s">
        <v>6847</v>
      </c>
      <c r="B1832" s="120" t="s">
        <v>928</v>
      </c>
      <c r="C1832" s="120">
        <v>13219</v>
      </c>
      <c r="D1832" s="120" t="b">
        <v>1</v>
      </c>
      <c r="E1832" s="120" t="b">
        <v>1</v>
      </c>
      <c r="F1832" s="120" t="b">
        <v>0</v>
      </c>
      <c r="G1832" s="120" t="b">
        <v>0</v>
      </c>
      <c r="H1832" s="120" t="b">
        <v>1</v>
      </c>
      <c r="I1832" s="120" t="b">
        <v>0</v>
      </c>
      <c r="J1832" s="120" t="b">
        <v>0</v>
      </c>
      <c r="K1832" s="120" t="b">
        <v>0</v>
      </c>
      <c r="L1832" s="120" t="b">
        <v>0</v>
      </c>
      <c r="M1832" s="120" t="b">
        <v>1</v>
      </c>
    </row>
    <row r="1833" spans="1:34" x14ac:dyDescent="0.4">
      <c r="A1833" s="120" t="s">
        <v>6848</v>
      </c>
      <c r="B1833" s="120" t="s">
        <v>924</v>
      </c>
      <c r="C1833" s="120">
        <v>13206</v>
      </c>
      <c r="D1833" s="120" t="b">
        <v>0</v>
      </c>
      <c r="E1833" s="120" t="b">
        <v>1</v>
      </c>
      <c r="F1833" s="120" t="b">
        <v>1</v>
      </c>
      <c r="G1833" s="120" t="b">
        <v>0</v>
      </c>
      <c r="H1833" s="120" t="b">
        <v>0</v>
      </c>
      <c r="I1833" s="120" t="b">
        <v>0</v>
      </c>
      <c r="J1833" s="120" t="b">
        <v>0</v>
      </c>
      <c r="K1833" s="120" t="b">
        <v>0</v>
      </c>
      <c r="L1833" s="120" t="b">
        <v>0</v>
      </c>
      <c r="M1833" s="120" t="b">
        <v>1</v>
      </c>
    </row>
    <row r="1834" spans="1:34" x14ac:dyDescent="0.4">
      <c r="A1834" s="120" t="s">
        <v>6849</v>
      </c>
      <c r="B1834" s="120" t="s">
        <v>924</v>
      </c>
      <c r="C1834" s="120">
        <v>13156</v>
      </c>
      <c r="D1834" s="120" t="b">
        <v>0</v>
      </c>
      <c r="E1834" s="120" t="b">
        <v>0</v>
      </c>
      <c r="F1834" s="120" t="b">
        <v>0</v>
      </c>
      <c r="G1834" s="120" t="b">
        <v>0</v>
      </c>
      <c r="H1834" s="120" t="b">
        <v>0</v>
      </c>
      <c r="I1834" s="120" t="b">
        <v>0</v>
      </c>
      <c r="J1834" s="120" t="b">
        <v>0</v>
      </c>
      <c r="K1834" s="120" t="b">
        <v>0</v>
      </c>
      <c r="L1834" s="120" t="b">
        <v>0</v>
      </c>
      <c r="M1834" s="120" t="b">
        <v>1</v>
      </c>
    </row>
    <row r="1835" spans="1:34" x14ac:dyDescent="0.4">
      <c r="A1835" s="120" t="s">
        <v>6850</v>
      </c>
      <c r="B1835" s="120" t="s">
        <v>900</v>
      </c>
      <c r="C1835" s="120">
        <v>13116</v>
      </c>
      <c r="D1835" s="120" t="b">
        <v>0</v>
      </c>
      <c r="E1835" s="120" t="b">
        <v>0</v>
      </c>
      <c r="F1835" s="120" t="b">
        <v>0</v>
      </c>
      <c r="G1835" s="120" t="b">
        <v>0</v>
      </c>
      <c r="H1835" s="120" t="b">
        <v>0</v>
      </c>
      <c r="I1835" s="120" t="b">
        <v>0</v>
      </c>
      <c r="J1835" s="120" t="b">
        <v>0</v>
      </c>
      <c r="K1835" s="120" t="b">
        <v>0</v>
      </c>
      <c r="L1835" s="120" t="b">
        <v>0</v>
      </c>
      <c r="M1835" s="120" t="b">
        <v>0</v>
      </c>
    </row>
    <row r="1836" spans="1:34" x14ac:dyDescent="0.4">
      <c r="A1836" s="120" t="s">
        <v>6851</v>
      </c>
      <c r="B1836" s="120" t="s">
        <v>928</v>
      </c>
      <c r="C1836" s="120">
        <v>12932</v>
      </c>
      <c r="D1836" s="120" t="b">
        <v>1</v>
      </c>
      <c r="E1836" s="120" t="b">
        <v>0</v>
      </c>
      <c r="F1836" s="120" t="b">
        <v>0</v>
      </c>
      <c r="G1836" s="120" t="b">
        <v>0</v>
      </c>
      <c r="H1836" s="120" t="b">
        <v>0</v>
      </c>
      <c r="I1836" s="120" t="b">
        <v>0</v>
      </c>
      <c r="J1836" s="120" t="b">
        <v>0</v>
      </c>
      <c r="K1836" s="120" t="b">
        <v>0</v>
      </c>
      <c r="L1836" s="120" t="b">
        <v>0</v>
      </c>
      <c r="M1836" s="120" t="b">
        <v>1</v>
      </c>
    </row>
    <row r="1837" spans="1:34" x14ac:dyDescent="0.4">
      <c r="A1837" s="120" t="s">
        <v>6852</v>
      </c>
      <c r="B1837" s="120" t="s">
        <v>935</v>
      </c>
      <c r="C1837" s="120">
        <v>12880</v>
      </c>
      <c r="D1837" s="120" t="b">
        <v>0</v>
      </c>
      <c r="E1837" s="120" t="b">
        <v>1</v>
      </c>
      <c r="F1837" s="120" t="b">
        <v>0</v>
      </c>
      <c r="G1837" s="120" t="b">
        <v>0</v>
      </c>
      <c r="H1837" s="120" t="b">
        <v>0</v>
      </c>
      <c r="I1837" s="120" t="b">
        <v>0</v>
      </c>
      <c r="J1837" s="120" t="b">
        <v>0</v>
      </c>
      <c r="K1837" s="120" t="b">
        <v>0</v>
      </c>
      <c r="L1837" s="120" t="b">
        <v>0</v>
      </c>
      <c r="M1837" s="120" t="b">
        <v>0</v>
      </c>
    </row>
    <row r="1838" spans="1:34" x14ac:dyDescent="0.4">
      <c r="A1838" s="120" t="s">
        <v>6853</v>
      </c>
      <c r="B1838" s="120" t="s">
        <v>852</v>
      </c>
      <c r="C1838" s="120">
        <v>12856</v>
      </c>
      <c r="D1838" s="120" t="b">
        <v>0</v>
      </c>
      <c r="E1838" s="120" t="b">
        <v>0</v>
      </c>
      <c r="F1838" s="120" t="b">
        <v>0</v>
      </c>
      <c r="G1838" s="120" t="b">
        <v>0</v>
      </c>
      <c r="H1838" s="120" t="b">
        <v>0</v>
      </c>
      <c r="I1838" s="120" t="b">
        <v>0</v>
      </c>
      <c r="J1838" s="120" t="b">
        <v>0</v>
      </c>
      <c r="K1838" s="120" t="b">
        <v>0</v>
      </c>
      <c r="L1838" s="120" t="b">
        <v>0</v>
      </c>
      <c r="M1838" s="120" t="b">
        <v>1</v>
      </c>
      <c r="N1838" s="120" t="s">
        <v>6854</v>
      </c>
      <c r="O1838" s="120" t="s">
        <v>4642</v>
      </c>
      <c r="P1838" s="120" t="s">
        <v>4643</v>
      </c>
      <c r="Q1838" s="120" t="s">
        <v>6372</v>
      </c>
      <c r="R1838" s="120" t="s">
        <v>6373</v>
      </c>
      <c r="S1838" s="120" t="s">
        <v>2402</v>
      </c>
      <c r="T1838" s="120" t="s">
        <v>2403</v>
      </c>
      <c r="U1838" s="120" t="s">
        <v>6855</v>
      </c>
      <c r="V1838" s="120" t="s">
        <v>6856</v>
      </c>
      <c r="W1838" s="120" t="s">
        <v>4640</v>
      </c>
      <c r="X1838" s="120" t="s">
        <v>4641</v>
      </c>
    </row>
    <row r="1839" spans="1:34" x14ac:dyDescent="0.4">
      <c r="A1839" s="120" t="s">
        <v>641</v>
      </c>
      <c r="B1839" s="120" t="s">
        <v>852</v>
      </c>
      <c r="C1839" s="120">
        <v>12876</v>
      </c>
      <c r="D1839" s="120" t="b">
        <v>0</v>
      </c>
      <c r="E1839" s="120" t="b">
        <v>0</v>
      </c>
      <c r="F1839" s="120" t="b">
        <v>0</v>
      </c>
      <c r="G1839" s="120" t="b">
        <v>0</v>
      </c>
      <c r="H1839" s="120" t="b">
        <v>0</v>
      </c>
      <c r="I1839" s="120" t="b">
        <v>0</v>
      </c>
      <c r="J1839" s="120" t="b">
        <v>1</v>
      </c>
      <c r="K1839" s="120" t="b">
        <v>0</v>
      </c>
      <c r="L1839" s="120" t="b">
        <v>0</v>
      </c>
      <c r="M1839" s="120" t="b">
        <v>0</v>
      </c>
      <c r="N1839" s="120" t="s">
        <v>6857</v>
      </c>
      <c r="O1839" s="120" t="s">
        <v>596</v>
      </c>
      <c r="P1839" s="120" t="s">
        <v>2470</v>
      </c>
      <c r="Q1839" s="120" t="s">
        <v>336</v>
      </c>
      <c r="R1839" s="120" t="s">
        <v>1450</v>
      </c>
      <c r="S1839" s="120" t="s">
        <v>517</v>
      </c>
      <c r="T1839" s="120" t="s">
        <v>2469</v>
      </c>
      <c r="U1839" s="120" t="s">
        <v>516</v>
      </c>
      <c r="V1839" s="120" t="s">
        <v>4409</v>
      </c>
      <c r="W1839" s="120" t="s">
        <v>640</v>
      </c>
      <c r="X1839" s="120" t="s">
        <v>2474</v>
      </c>
      <c r="Y1839" s="120" t="s">
        <v>6858</v>
      </c>
      <c r="Z1839" s="120" t="s">
        <v>6859</v>
      </c>
      <c r="AA1839" s="120" t="s">
        <v>4231</v>
      </c>
      <c r="AB1839" s="120" t="s">
        <v>4232</v>
      </c>
    </row>
    <row r="1840" spans="1:34" x14ac:dyDescent="0.4">
      <c r="A1840" s="120" t="s">
        <v>6860</v>
      </c>
      <c r="B1840" s="120" t="s">
        <v>1446</v>
      </c>
      <c r="C1840" s="120">
        <v>12803</v>
      </c>
      <c r="D1840" s="120" t="b">
        <v>0</v>
      </c>
      <c r="E1840" s="120" t="b">
        <v>0</v>
      </c>
      <c r="F1840" s="120" t="b">
        <v>1</v>
      </c>
      <c r="G1840" s="120" t="b">
        <v>0</v>
      </c>
      <c r="H1840" s="120" t="b">
        <v>0</v>
      </c>
      <c r="I1840" s="120" t="b">
        <v>0</v>
      </c>
      <c r="J1840" s="120" t="b">
        <v>0</v>
      </c>
      <c r="K1840" s="120" t="b">
        <v>0</v>
      </c>
      <c r="L1840" s="120" t="b">
        <v>0</v>
      </c>
      <c r="M1840" s="120" t="b">
        <v>0</v>
      </c>
    </row>
    <row r="1841" spans="1:34" x14ac:dyDescent="0.4">
      <c r="A1841" s="120" t="s">
        <v>770</v>
      </c>
      <c r="B1841" s="120" t="s">
        <v>872</v>
      </c>
      <c r="C1841" s="120">
        <v>12758</v>
      </c>
      <c r="D1841" s="120" t="b">
        <v>1</v>
      </c>
      <c r="E1841" s="120" t="b">
        <v>0</v>
      </c>
      <c r="F1841" s="120" t="b">
        <v>0</v>
      </c>
      <c r="G1841" s="120" t="b">
        <v>0</v>
      </c>
      <c r="H1841" s="120" t="b">
        <v>0</v>
      </c>
      <c r="I1841" s="120" t="b">
        <v>0</v>
      </c>
      <c r="J1841" s="120" t="b">
        <v>0</v>
      </c>
      <c r="K1841" s="120" t="b">
        <v>0</v>
      </c>
      <c r="L1841" s="120" t="b">
        <v>0</v>
      </c>
      <c r="M1841" s="120" t="b">
        <v>1</v>
      </c>
      <c r="N1841" s="120" t="s">
        <v>6861</v>
      </c>
      <c r="O1841" s="120" t="s">
        <v>6862</v>
      </c>
      <c r="P1841" s="120" t="s">
        <v>6863</v>
      </c>
      <c r="Q1841" s="120" t="s">
        <v>176</v>
      </c>
      <c r="R1841" s="120" t="s">
        <v>972</v>
      </c>
    </row>
    <row r="1842" spans="1:34" x14ac:dyDescent="0.4">
      <c r="A1842" s="120" t="s">
        <v>6864</v>
      </c>
      <c r="B1842" s="120" t="s">
        <v>935</v>
      </c>
      <c r="C1842" s="120">
        <v>12726</v>
      </c>
      <c r="D1842" s="120" t="b">
        <v>0</v>
      </c>
      <c r="E1842" s="120" t="b">
        <v>0</v>
      </c>
      <c r="F1842" s="120" t="b">
        <v>0</v>
      </c>
      <c r="G1842" s="120" t="b">
        <v>0</v>
      </c>
      <c r="H1842" s="120" t="b">
        <v>1</v>
      </c>
      <c r="I1842" s="120" t="b">
        <v>0</v>
      </c>
      <c r="J1842" s="120" t="b">
        <v>0</v>
      </c>
      <c r="K1842" s="120" t="b">
        <v>1</v>
      </c>
      <c r="L1842" s="120" t="b">
        <v>0</v>
      </c>
      <c r="M1842" s="120" t="b">
        <v>1</v>
      </c>
      <c r="N1842" s="120" t="s">
        <v>6865</v>
      </c>
      <c r="O1842" s="120" t="s">
        <v>6866</v>
      </c>
      <c r="P1842" s="120" t="s">
        <v>6867</v>
      </c>
      <c r="Q1842" s="120" t="s">
        <v>6868</v>
      </c>
      <c r="R1842" s="120" t="s">
        <v>6869</v>
      </c>
    </row>
    <row r="1843" spans="1:34" x14ac:dyDescent="0.4">
      <c r="A1843" s="120" t="s">
        <v>6870</v>
      </c>
      <c r="B1843" s="120" t="s">
        <v>900</v>
      </c>
      <c r="C1843" s="120">
        <v>12717</v>
      </c>
      <c r="D1843" s="120" t="b">
        <v>1</v>
      </c>
      <c r="E1843" s="120" t="b">
        <v>1</v>
      </c>
      <c r="F1843" s="120" t="b">
        <v>1</v>
      </c>
      <c r="G1843" s="120" t="b">
        <v>0</v>
      </c>
      <c r="H1843" s="120" t="b">
        <v>0</v>
      </c>
      <c r="I1843" s="120" t="b">
        <v>0</v>
      </c>
      <c r="J1843" s="120" t="b">
        <v>0</v>
      </c>
      <c r="K1843" s="120" t="b">
        <v>1</v>
      </c>
      <c r="L1843" s="120" t="b">
        <v>0</v>
      </c>
      <c r="M1843" s="120" t="b">
        <v>1</v>
      </c>
      <c r="N1843" s="120" t="s">
        <v>842</v>
      </c>
      <c r="O1843" s="120" t="s">
        <v>5649</v>
      </c>
      <c r="P1843" s="120" t="s">
        <v>5650</v>
      </c>
    </row>
    <row r="1844" spans="1:34" x14ac:dyDescent="0.4">
      <c r="A1844" s="120" t="s">
        <v>6871</v>
      </c>
      <c r="B1844" s="120" t="s">
        <v>963</v>
      </c>
      <c r="C1844" s="120">
        <v>12669</v>
      </c>
      <c r="D1844" s="120" t="b">
        <v>0</v>
      </c>
      <c r="E1844" s="120" t="b">
        <v>0</v>
      </c>
      <c r="F1844" s="120" t="b">
        <v>0</v>
      </c>
      <c r="G1844" s="120" t="b">
        <v>0</v>
      </c>
      <c r="H1844" s="120" t="b">
        <v>0</v>
      </c>
      <c r="I1844" s="120" t="b">
        <v>0</v>
      </c>
      <c r="J1844" s="120" t="b">
        <v>0</v>
      </c>
      <c r="K1844" s="120" t="b">
        <v>0</v>
      </c>
      <c r="L1844" s="120" t="b">
        <v>0</v>
      </c>
      <c r="M1844" s="120" t="b">
        <v>0</v>
      </c>
    </row>
    <row r="1845" spans="1:34" x14ac:dyDescent="0.4">
      <c r="A1845" s="120" t="s">
        <v>6872</v>
      </c>
      <c r="B1845" s="120" t="s">
        <v>852</v>
      </c>
      <c r="C1845" s="120">
        <v>12690</v>
      </c>
      <c r="D1845" s="120" t="b">
        <v>0</v>
      </c>
      <c r="E1845" s="120" t="b">
        <v>1</v>
      </c>
      <c r="F1845" s="120" t="b">
        <v>1</v>
      </c>
      <c r="G1845" s="120" t="b">
        <v>0</v>
      </c>
      <c r="H1845" s="120" t="b">
        <v>0</v>
      </c>
      <c r="I1845" s="120" t="b">
        <v>0</v>
      </c>
      <c r="J1845" s="120" t="b">
        <v>0</v>
      </c>
      <c r="K1845" s="120" t="b">
        <v>0</v>
      </c>
      <c r="L1845" s="120" t="b">
        <v>0</v>
      </c>
      <c r="M1845" s="120" t="b">
        <v>1</v>
      </c>
    </row>
    <row r="1846" spans="1:34" x14ac:dyDescent="0.4">
      <c r="A1846" s="120" t="s">
        <v>6873</v>
      </c>
      <c r="B1846" s="120" t="s">
        <v>872</v>
      </c>
      <c r="C1846" s="120">
        <v>12643</v>
      </c>
      <c r="D1846" s="120" t="b">
        <v>0</v>
      </c>
      <c r="E1846" s="120" t="b">
        <v>0</v>
      </c>
      <c r="F1846" s="120" t="b">
        <v>0</v>
      </c>
      <c r="G1846" s="120" t="b">
        <v>0</v>
      </c>
      <c r="H1846" s="120" t="b">
        <v>0</v>
      </c>
      <c r="I1846" s="120" t="b">
        <v>0</v>
      </c>
      <c r="J1846" s="120" t="b">
        <v>0</v>
      </c>
      <c r="K1846" s="120" t="b">
        <v>1</v>
      </c>
      <c r="L1846" s="120" t="b">
        <v>0</v>
      </c>
      <c r="M1846" s="120" t="b">
        <v>0</v>
      </c>
    </row>
    <row r="1847" spans="1:34" x14ac:dyDescent="0.4">
      <c r="A1847" s="120" t="s">
        <v>6874</v>
      </c>
      <c r="B1847" s="120" t="s">
        <v>1278</v>
      </c>
      <c r="C1847" s="120">
        <v>12619</v>
      </c>
      <c r="D1847" s="120" t="b">
        <v>0</v>
      </c>
      <c r="E1847" s="120" t="b">
        <v>0</v>
      </c>
      <c r="F1847" s="120" t="b">
        <v>1</v>
      </c>
      <c r="G1847" s="120" t="b">
        <v>0</v>
      </c>
      <c r="H1847" s="120" t="b">
        <v>0</v>
      </c>
      <c r="I1847" s="120" t="b">
        <v>0</v>
      </c>
      <c r="J1847" s="120" t="b">
        <v>0</v>
      </c>
      <c r="K1847" s="120" t="b">
        <v>0</v>
      </c>
      <c r="L1847" s="120" t="b">
        <v>0</v>
      </c>
      <c r="M1847" s="120" t="b">
        <v>0</v>
      </c>
    </row>
    <row r="1848" spans="1:34" x14ac:dyDescent="0.4">
      <c r="A1848" s="120" t="s">
        <v>6875</v>
      </c>
      <c r="B1848" s="120" t="s">
        <v>900</v>
      </c>
      <c r="C1848" s="120">
        <v>12513</v>
      </c>
      <c r="D1848" s="120" t="b">
        <v>0</v>
      </c>
      <c r="E1848" s="120" t="b">
        <v>0</v>
      </c>
      <c r="F1848" s="120" t="b">
        <v>1</v>
      </c>
      <c r="G1848" s="120" t="b">
        <v>0</v>
      </c>
      <c r="H1848" s="120" t="b">
        <v>0</v>
      </c>
      <c r="I1848" s="120" t="b">
        <v>0</v>
      </c>
      <c r="J1848" s="120" t="b">
        <v>0</v>
      </c>
      <c r="K1848" s="120" t="b">
        <v>0</v>
      </c>
      <c r="L1848" s="120" t="b">
        <v>0</v>
      </c>
      <c r="M1848" s="120" t="b">
        <v>0</v>
      </c>
    </row>
    <row r="1849" spans="1:34" x14ac:dyDescent="0.4">
      <c r="A1849" s="120" t="s">
        <v>6876</v>
      </c>
      <c r="B1849" s="120" t="s">
        <v>1446</v>
      </c>
      <c r="C1849" s="120">
        <v>12429</v>
      </c>
      <c r="D1849" s="120" t="b">
        <v>0</v>
      </c>
      <c r="E1849" s="120" t="b">
        <v>0</v>
      </c>
      <c r="F1849" s="120" t="b">
        <v>0</v>
      </c>
      <c r="G1849" s="120" t="b">
        <v>0</v>
      </c>
      <c r="H1849" s="120" t="b">
        <v>0</v>
      </c>
      <c r="I1849" s="120" t="b">
        <v>0</v>
      </c>
      <c r="J1849" s="120" t="b">
        <v>1</v>
      </c>
      <c r="K1849" s="120" t="b">
        <v>0</v>
      </c>
      <c r="L1849" s="120" t="b">
        <v>0</v>
      </c>
      <c r="M1849" s="120" t="b">
        <v>0</v>
      </c>
    </row>
    <row r="1850" spans="1:34" x14ac:dyDescent="0.4">
      <c r="A1850" s="120" t="s">
        <v>6877</v>
      </c>
      <c r="B1850" s="120" t="s">
        <v>900</v>
      </c>
      <c r="C1850" s="120">
        <v>12395</v>
      </c>
      <c r="D1850" s="120" t="b">
        <v>1</v>
      </c>
      <c r="E1850" s="120" t="b">
        <v>0</v>
      </c>
      <c r="F1850" s="120" t="b">
        <v>1</v>
      </c>
      <c r="G1850" s="120" t="b">
        <v>0</v>
      </c>
      <c r="H1850" s="120" t="b">
        <v>0</v>
      </c>
      <c r="I1850" s="120" t="b">
        <v>0</v>
      </c>
      <c r="J1850" s="120" t="b">
        <v>0</v>
      </c>
      <c r="K1850" s="120" t="b">
        <v>0</v>
      </c>
      <c r="L1850" s="120" t="b">
        <v>0</v>
      </c>
      <c r="M1850" s="120" t="b">
        <v>0</v>
      </c>
    </row>
    <row r="1851" spans="1:34" x14ac:dyDescent="0.4">
      <c r="A1851" s="120" t="s">
        <v>6878</v>
      </c>
      <c r="B1851" s="120" t="s">
        <v>935</v>
      </c>
      <c r="C1851" s="120">
        <v>12331</v>
      </c>
      <c r="D1851" s="120" t="b">
        <v>0</v>
      </c>
      <c r="E1851" s="120" t="b">
        <v>0</v>
      </c>
      <c r="F1851" s="120" t="b">
        <v>0</v>
      </c>
      <c r="G1851" s="120" t="b">
        <v>0</v>
      </c>
      <c r="H1851" s="120" t="b">
        <v>0</v>
      </c>
      <c r="I1851" s="120" t="b">
        <v>0</v>
      </c>
      <c r="J1851" s="120" t="b">
        <v>0</v>
      </c>
      <c r="K1851" s="120" t="b">
        <v>0</v>
      </c>
      <c r="L1851" s="120" t="b">
        <v>0</v>
      </c>
      <c r="M1851" s="120" t="b">
        <v>0</v>
      </c>
      <c r="N1851" s="120" t="s">
        <v>842</v>
      </c>
      <c r="O1851" s="120" t="s">
        <v>6879</v>
      </c>
      <c r="P1851" s="120" t="s">
        <v>6880</v>
      </c>
      <c r="Q1851" s="120" t="s">
        <v>6881</v>
      </c>
      <c r="R1851" s="120" t="s">
        <v>6882</v>
      </c>
      <c r="S1851" s="120" t="s">
        <v>6883</v>
      </c>
      <c r="T1851" s="120" t="s">
        <v>6884</v>
      </c>
      <c r="U1851" s="120" t="s">
        <v>6885</v>
      </c>
      <c r="V1851" s="120" t="s">
        <v>6886</v>
      </c>
      <c r="W1851" s="120" t="s">
        <v>6887</v>
      </c>
      <c r="X1851" s="120" t="s">
        <v>6888</v>
      </c>
    </row>
    <row r="1852" spans="1:34" x14ac:dyDescent="0.4">
      <c r="A1852" s="120" t="s">
        <v>6889</v>
      </c>
      <c r="B1852" s="120" t="s">
        <v>963</v>
      </c>
      <c r="C1852" s="120">
        <v>12274</v>
      </c>
      <c r="D1852" s="120" t="b">
        <v>0</v>
      </c>
      <c r="E1852" s="120" t="b">
        <v>0</v>
      </c>
      <c r="F1852" s="120" t="b">
        <v>0</v>
      </c>
      <c r="G1852" s="120" t="b">
        <v>0</v>
      </c>
      <c r="H1852" s="120" t="b">
        <v>0</v>
      </c>
      <c r="I1852" s="120" t="b">
        <v>0</v>
      </c>
      <c r="J1852" s="120" t="b">
        <v>0</v>
      </c>
      <c r="K1852" s="120" t="b">
        <v>0</v>
      </c>
      <c r="L1852" s="120" t="b">
        <v>0</v>
      </c>
      <c r="M1852" s="120" t="b">
        <v>1</v>
      </c>
      <c r="N1852" s="120" t="s">
        <v>842</v>
      </c>
      <c r="O1852" s="120" t="s">
        <v>6890</v>
      </c>
      <c r="P1852" s="120" t="s">
        <v>6891</v>
      </c>
      <c r="Q1852" s="120" t="s">
        <v>6892</v>
      </c>
      <c r="R1852" s="120" t="s">
        <v>6893</v>
      </c>
      <c r="S1852" s="120" t="s">
        <v>6894</v>
      </c>
      <c r="T1852" s="120" t="s">
        <v>6895</v>
      </c>
      <c r="U1852" s="120" t="s">
        <v>6896</v>
      </c>
      <c r="V1852" s="120" t="s">
        <v>6897</v>
      </c>
      <c r="W1852" s="120" t="s">
        <v>6898</v>
      </c>
      <c r="X1852" s="120" t="s">
        <v>6899</v>
      </c>
    </row>
    <row r="1853" spans="1:34" x14ac:dyDescent="0.4">
      <c r="A1853" s="120" t="s">
        <v>691</v>
      </c>
      <c r="B1853" s="120" t="s">
        <v>963</v>
      </c>
      <c r="C1853" s="120">
        <v>12257</v>
      </c>
      <c r="D1853" s="120" t="b">
        <v>1</v>
      </c>
      <c r="E1853" s="120" t="b">
        <v>0</v>
      </c>
      <c r="F1853" s="120" t="b">
        <v>0</v>
      </c>
      <c r="G1853" s="120" t="b">
        <v>0</v>
      </c>
      <c r="H1853" s="120" t="b">
        <v>0</v>
      </c>
      <c r="I1853" s="120" t="b">
        <v>0</v>
      </c>
      <c r="J1853" s="120" t="b">
        <v>0</v>
      </c>
      <c r="K1853" s="120" t="b">
        <v>0</v>
      </c>
      <c r="L1853" s="120" t="b">
        <v>0</v>
      </c>
      <c r="M1853" s="120" t="b">
        <v>0</v>
      </c>
      <c r="N1853" s="120" t="s">
        <v>842</v>
      </c>
      <c r="O1853" s="120" t="s">
        <v>242</v>
      </c>
      <c r="P1853" s="120" t="s">
        <v>1554</v>
      </c>
    </row>
    <row r="1854" spans="1:34" x14ac:dyDescent="0.4">
      <c r="A1854" s="120" t="s">
        <v>6900</v>
      </c>
      <c r="B1854" s="120" t="s">
        <v>1446</v>
      </c>
      <c r="C1854" s="120">
        <v>12279</v>
      </c>
      <c r="D1854" s="120" t="b">
        <v>0</v>
      </c>
      <c r="E1854" s="120" t="b">
        <v>1</v>
      </c>
      <c r="F1854" s="120" t="b">
        <v>1</v>
      </c>
      <c r="G1854" s="120" t="b">
        <v>0</v>
      </c>
      <c r="H1854" s="120" t="b">
        <v>0</v>
      </c>
      <c r="I1854" s="120" t="b">
        <v>0</v>
      </c>
      <c r="J1854" s="120" t="b">
        <v>0</v>
      </c>
      <c r="K1854" s="120" t="b">
        <v>0</v>
      </c>
      <c r="L1854" s="120" t="b">
        <v>0</v>
      </c>
      <c r="M1854" s="120" t="b">
        <v>1</v>
      </c>
    </row>
    <row r="1855" spans="1:34" x14ac:dyDescent="0.4">
      <c r="A1855" s="120" t="s">
        <v>6901</v>
      </c>
      <c r="B1855" s="120" t="s">
        <v>935</v>
      </c>
      <c r="C1855" s="120">
        <v>12595</v>
      </c>
      <c r="D1855" s="120" t="b">
        <v>0</v>
      </c>
      <c r="E1855" s="120" t="b">
        <v>0</v>
      </c>
      <c r="F1855" s="120" t="b">
        <v>0</v>
      </c>
      <c r="G1855" s="120" t="b">
        <v>0</v>
      </c>
      <c r="H1855" s="120" t="b">
        <v>0</v>
      </c>
      <c r="I1855" s="120" t="b">
        <v>0</v>
      </c>
      <c r="J1855" s="120" t="b">
        <v>0</v>
      </c>
      <c r="K1855" s="120" t="b">
        <v>0</v>
      </c>
      <c r="L1855" s="120" t="b">
        <v>0</v>
      </c>
      <c r="M1855" s="120" t="b">
        <v>1</v>
      </c>
      <c r="N1855" s="120" t="s">
        <v>6902</v>
      </c>
      <c r="O1855" s="120" t="s">
        <v>6579</v>
      </c>
      <c r="P1855" s="120" t="s">
        <v>6903</v>
      </c>
      <c r="Q1855" s="120" t="s">
        <v>6904</v>
      </c>
      <c r="R1855" s="120" t="s">
        <v>6905</v>
      </c>
      <c r="S1855" s="120" t="s">
        <v>6906</v>
      </c>
      <c r="T1855" s="120" t="s">
        <v>6907</v>
      </c>
      <c r="U1855" s="120" t="s">
        <v>6908</v>
      </c>
      <c r="V1855" s="120" t="s">
        <v>6909</v>
      </c>
      <c r="W1855" s="120" t="s">
        <v>6910</v>
      </c>
      <c r="X1855" s="120" t="s">
        <v>6911</v>
      </c>
      <c r="Y1855" s="120" t="s">
        <v>6912</v>
      </c>
      <c r="Z1855" s="120" t="s">
        <v>6913</v>
      </c>
      <c r="AA1855" s="120" t="s">
        <v>6914</v>
      </c>
      <c r="AB1855" s="120" t="s">
        <v>6915</v>
      </c>
      <c r="AC1855" s="120" t="s">
        <v>6916</v>
      </c>
      <c r="AD1855" s="120" t="s">
        <v>6917</v>
      </c>
      <c r="AE1855" s="120" t="s">
        <v>6918</v>
      </c>
      <c r="AF1855" s="120" t="s">
        <v>6919</v>
      </c>
      <c r="AG1855" s="120" t="s">
        <v>6920</v>
      </c>
      <c r="AH1855" s="120" t="s">
        <v>6921</v>
      </c>
    </row>
    <row r="1856" spans="1:34" x14ac:dyDescent="0.4">
      <c r="A1856" s="120" t="s">
        <v>6922</v>
      </c>
      <c r="B1856" s="120" t="s">
        <v>928</v>
      </c>
      <c r="C1856" s="120">
        <v>12214</v>
      </c>
      <c r="D1856" s="120" t="b">
        <v>0</v>
      </c>
      <c r="E1856" s="120" t="b">
        <v>0</v>
      </c>
      <c r="F1856" s="120" t="b">
        <v>1</v>
      </c>
      <c r="G1856" s="120" t="b">
        <v>0</v>
      </c>
      <c r="H1856" s="120" t="b">
        <v>0</v>
      </c>
      <c r="I1856" s="120" t="b">
        <v>0</v>
      </c>
      <c r="J1856" s="120" t="b">
        <v>0</v>
      </c>
      <c r="K1856" s="120" t="b">
        <v>0</v>
      </c>
      <c r="L1856" s="120" t="b">
        <v>0</v>
      </c>
      <c r="M1856" s="120" t="b">
        <v>0</v>
      </c>
    </row>
    <row r="1857" spans="1:34" x14ac:dyDescent="0.4">
      <c r="A1857" s="120" t="s">
        <v>6923</v>
      </c>
      <c r="B1857" s="120" t="s">
        <v>928</v>
      </c>
      <c r="C1857" s="120">
        <v>12235</v>
      </c>
      <c r="D1857" s="120" t="b">
        <v>0</v>
      </c>
      <c r="E1857" s="120" t="b">
        <v>1</v>
      </c>
      <c r="F1857" s="120" t="b">
        <v>0</v>
      </c>
      <c r="G1857" s="120" t="b">
        <v>0</v>
      </c>
      <c r="H1857" s="120" t="b">
        <v>0</v>
      </c>
      <c r="I1857" s="120" t="b">
        <v>0</v>
      </c>
      <c r="J1857" s="120" t="b">
        <v>0</v>
      </c>
      <c r="K1857" s="120" t="b">
        <v>0</v>
      </c>
      <c r="L1857" s="120" t="b">
        <v>0</v>
      </c>
      <c r="M1857" s="120" t="b">
        <v>1</v>
      </c>
    </row>
    <row r="1858" spans="1:34" x14ac:dyDescent="0.4">
      <c r="A1858" s="120" t="s">
        <v>771</v>
      </c>
      <c r="B1858" s="120" t="s">
        <v>935</v>
      </c>
      <c r="C1858" s="120">
        <v>12237</v>
      </c>
      <c r="D1858" s="120" t="b">
        <v>0</v>
      </c>
      <c r="E1858" s="120" t="b">
        <v>0</v>
      </c>
      <c r="F1858" s="120" t="b">
        <v>0</v>
      </c>
      <c r="G1858" s="120" t="b">
        <v>0</v>
      </c>
      <c r="H1858" s="120" t="b">
        <v>0</v>
      </c>
      <c r="I1858" s="120" t="b">
        <v>0</v>
      </c>
      <c r="J1858" s="120" t="b">
        <v>0</v>
      </c>
      <c r="K1858" s="120" t="b">
        <v>0</v>
      </c>
      <c r="L1858" s="120" t="b">
        <v>0</v>
      </c>
      <c r="M1858" s="120" t="b">
        <v>1</v>
      </c>
      <c r="N1858" s="120" t="s">
        <v>842</v>
      </c>
      <c r="O1858" s="120" t="s">
        <v>3244</v>
      </c>
      <c r="P1858" s="120" t="s">
        <v>3245</v>
      </c>
      <c r="Q1858" s="120" t="s">
        <v>638</v>
      </c>
      <c r="R1858" s="120" t="s">
        <v>4824</v>
      </c>
    </row>
    <row r="1859" spans="1:34" x14ac:dyDescent="0.4">
      <c r="A1859" s="120" t="s">
        <v>6924</v>
      </c>
      <c r="B1859" s="120" t="s">
        <v>900</v>
      </c>
      <c r="C1859" s="120">
        <v>12197</v>
      </c>
      <c r="D1859" s="120" t="b">
        <v>0</v>
      </c>
      <c r="E1859" s="120" t="b">
        <v>1</v>
      </c>
      <c r="F1859" s="120" t="b">
        <v>0</v>
      </c>
      <c r="G1859" s="120" t="b">
        <v>0</v>
      </c>
      <c r="H1859" s="120" t="b">
        <v>0</v>
      </c>
      <c r="I1859" s="120" t="b">
        <v>0</v>
      </c>
      <c r="J1859" s="120" t="b">
        <v>0</v>
      </c>
      <c r="K1859" s="120" t="b">
        <v>0</v>
      </c>
      <c r="L1859" s="120" t="b">
        <v>0</v>
      </c>
      <c r="M1859" s="120" t="b">
        <v>1</v>
      </c>
      <c r="N1859" s="120" t="s">
        <v>6925</v>
      </c>
      <c r="O1859" s="120" t="s">
        <v>6926</v>
      </c>
      <c r="P1859" s="120" t="s">
        <v>6927</v>
      </c>
      <c r="Q1859" s="120" t="s">
        <v>6928</v>
      </c>
      <c r="R1859" s="120" t="s">
        <v>6929</v>
      </c>
    </row>
    <row r="1860" spans="1:34" x14ac:dyDescent="0.4">
      <c r="A1860" s="120" t="s">
        <v>6930</v>
      </c>
      <c r="B1860" s="120" t="s">
        <v>935</v>
      </c>
      <c r="C1860" s="120">
        <v>12171</v>
      </c>
      <c r="D1860" s="120" t="b">
        <v>0</v>
      </c>
      <c r="E1860" s="120" t="b">
        <v>0</v>
      </c>
      <c r="F1860" s="120" t="b">
        <v>0</v>
      </c>
      <c r="G1860" s="120" t="b">
        <v>0</v>
      </c>
      <c r="H1860" s="120" t="b">
        <v>0</v>
      </c>
      <c r="I1860" s="120" t="b">
        <v>0</v>
      </c>
      <c r="J1860" s="120" t="b">
        <v>0</v>
      </c>
      <c r="K1860" s="120" t="b">
        <v>0</v>
      </c>
      <c r="L1860" s="120" t="b">
        <v>0</v>
      </c>
      <c r="M1860" s="120" t="b">
        <v>0</v>
      </c>
    </row>
    <row r="1861" spans="1:34" x14ac:dyDescent="0.4">
      <c r="A1861" s="120" t="s">
        <v>6931</v>
      </c>
      <c r="B1861" s="120" t="s">
        <v>900</v>
      </c>
      <c r="C1861" s="120">
        <v>12277</v>
      </c>
      <c r="D1861" s="120" t="b">
        <v>1</v>
      </c>
      <c r="E1861" s="120" t="b">
        <v>1</v>
      </c>
      <c r="F1861" s="120" t="b">
        <v>0</v>
      </c>
      <c r="G1861" s="120" t="b">
        <v>0</v>
      </c>
      <c r="H1861" s="120" t="b">
        <v>0</v>
      </c>
      <c r="I1861" s="120" t="b">
        <v>0</v>
      </c>
      <c r="J1861" s="120" t="b">
        <v>0</v>
      </c>
      <c r="K1861" s="120" t="b">
        <v>0</v>
      </c>
      <c r="L1861" s="120" t="b">
        <v>0</v>
      </c>
      <c r="M1861" s="120" t="b">
        <v>1</v>
      </c>
    </row>
    <row r="1862" spans="1:34" x14ac:dyDescent="0.4">
      <c r="A1862" s="120" t="s">
        <v>6932</v>
      </c>
      <c r="B1862" s="120" t="s">
        <v>935</v>
      </c>
      <c r="C1862" s="120">
        <v>12052</v>
      </c>
      <c r="D1862" s="120" t="b">
        <v>0</v>
      </c>
      <c r="E1862" s="120" t="b">
        <v>0</v>
      </c>
      <c r="F1862" s="120" t="b">
        <v>0</v>
      </c>
      <c r="G1862" s="120" t="b">
        <v>0</v>
      </c>
      <c r="H1862" s="120" t="b">
        <v>0</v>
      </c>
      <c r="I1862" s="120" t="b">
        <v>0</v>
      </c>
      <c r="J1862" s="120" t="b">
        <v>0</v>
      </c>
      <c r="K1862" s="120" t="b">
        <v>0</v>
      </c>
      <c r="L1862" s="120" t="b">
        <v>0</v>
      </c>
      <c r="M1862" s="120" t="b">
        <v>0</v>
      </c>
    </row>
    <row r="1863" spans="1:34" x14ac:dyDescent="0.4">
      <c r="A1863" s="120" t="s">
        <v>6933</v>
      </c>
      <c r="B1863" s="120" t="s">
        <v>928</v>
      </c>
      <c r="C1863" s="120">
        <v>12027</v>
      </c>
      <c r="D1863" s="120" t="b">
        <v>1</v>
      </c>
      <c r="E1863" s="120" t="b">
        <v>0</v>
      </c>
      <c r="F1863" s="120" t="b">
        <v>0</v>
      </c>
      <c r="G1863" s="120" t="b">
        <v>1</v>
      </c>
      <c r="H1863" s="120" t="b">
        <v>0</v>
      </c>
      <c r="I1863" s="120" t="b">
        <v>0</v>
      </c>
      <c r="J1863" s="120" t="b">
        <v>0</v>
      </c>
      <c r="K1863" s="120" t="b">
        <v>0</v>
      </c>
      <c r="L1863" s="120" t="b">
        <v>0</v>
      </c>
      <c r="M1863" s="120" t="b">
        <v>1</v>
      </c>
      <c r="N1863" s="120" t="s">
        <v>6934</v>
      </c>
      <c r="O1863" s="120" t="s">
        <v>6935</v>
      </c>
      <c r="P1863" s="120" t="s">
        <v>6936</v>
      </c>
      <c r="Q1863" s="120" t="s">
        <v>6937</v>
      </c>
      <c r="R1863" s="120" t="s">
        <v>6938</v>
      </c>
      <c r="S1863" s="120" t="s">
        <v>6939</v>
      </c>
      <c r="T1863" s="120" t="s">
        <v>6940</v>
      </c>
      <c r="U1863" s="120" t="s">
        <v>6941</v>
      </c>
      <c r="V1863" s="120" t="s">
        <v>6942</v>
      </c>
      <c r="W1863" s="120" t="s">
        <v>6943</v>
      </c>
      <c r="X1863" s="120" t="s">
        <v>6944</v>
      </c>
      <c r="Y1863" s="120" t="s">
        <v>6945</v>
      </c>
      <c r="Z1863" s="120" t="s">
        <v>6946</v>
      </c>
    </row>
    <row r="1864" spans="1:34" x14ac:dyDescent="0.4">
      <c r="A1864" s="120" t="s">
        <v>6947</v>
      </c>
      <c r="B1864" s="120" t="s">
        <v>900</v>
      </c>
      <c r="C1864" s="120">
        <v>11986</v>
      </c>
      <c r="D1864" s="120" t="b">
        <v>1</v>
      </c>
      <c r="E1864" s="120" t="b">
        <v>1</v>
      </c>
      <c r="F1864" s="120" t="b">
        <v>0</v>
      </c>
      <c r="G1864" s="120" t="b">
        <v>0</v>
      </c>
      <c r="H1864" s="120" t="b">
        <v>0</v>
      </c>
      <c r="I1864" s="120" t="b">
        <v>0</v>
      </c>
      <c r="J1864" s="120" t="b">
        <v>0</v>
      </c>
      <c r="K1864" s="120" t="b">
        <v>0</v>
      </c>
      <c r="L1864" s="120" t="b">
        <v>0</v>
      </c>
      <c r="M1864" s="120" t="b">
        <v>0</v>
      </c>
    </row>
    <row r="1865" spans="1:34" x14ac:dyDescent="0.4">
      <c r="A1865" s="120" t="s">
        <v>6948</v>
      </c>
      <c r="B1865" s="120" t="s">
        <v>935</v>
      </c>
      <c r="C1865" s="120">
        <v>11955</v>
      </c>
      <c r="D1865" s="120" t="b">
        <v>1</v>
      </c>
      <c r="E1865" s="120" t="b">
        <v>1</v>
      </c>
      <c r="F1865" s="120" t="b">
        <v>0</v>
      </c>
      <c r="G1865" s="120" t="b">
        <v>0</v>
      </c>
      <c r="H1865" s="120" t="b">
        <v>1</v>
      </c>
      <c r="I1865" s="120" t="b">
        <v>0</v>
      </c>
      <c r="J1865" s="120" t="b">
        <v>0</v>
      </c>
      <c r="K1865" s="120" t="b">
        <v>0</v>
      </c>
      <c r="L1865" s="120" t="b">
        <v>0</v>
      </c>
      <c r="M1865" s="120" t="b">
        <v>1</v>
      </c>
    </row>
    <row r="1866" spans="1:34" x14ac:dyDescent="0.4">
      <c r="A1866" s="120" t="s">
        <v>6949</v>
      </c>
      <c r="B1866" s="120" t="s">
        <v>1727</v>
      </c>
      <c r="C1866" s="120">
        <v>11942</v>
      </c>
      <c r="D1866" s="120" t="b">
        <v>0</v>
      </c>
      <c r="E1866" s="120" t="b">
        <v>0</v>
      </c>
      <c r="F1866" s="120" t="b">
        <v>0</v>
      </c>
      <c r="G1866" s="120" t="b">
        <v>0</v>
      </c>
      <c r="H1866" s="120" t="b">
        <v>0</v>
      </c>
      <c r="I1866" s="120" t="b">
        <v>0</v>
      </c>
      <c r="J1866" s="120" t="b">
        <v>0</v>
      </c>
      <c r="K1866" s="120" t="b">
        <v>0</v>
      </c>
      <c r="L1866" s="120" t="b">
        <v>0</v>
      </c>
      <c r="M1866" s="120" t="b">
        <v>0</v>
      </c>
    </row>
    <row r="1867" spans="1:34" x14ac:dyDescent="0.4">
      <c r="A1867" s="120" t="s">
        <v>6950</v>
      </c>
      <c r="B1867" s="120" t="s">
        <v>935</v>
      </c>
      <c r="C1867" s="120">
        <v>11945</v>
      </c>
      <c r="D1867" s="120" t="b">
        <v>0</v>
      </c>
      <c r="E1867" s="120" t="b">
        <v>1</v>
      </c>
      <c r="F1867" s="120" t="b">
        <v>0</v>
      </c>
      <c r="G1867" s="120" t="b">
        <v>0</v>
      </c>
      <c r="H1867" s="120" t="b">
        <v>0</v>
      </c>
      <c r="I1867" s="120" t="b">
        <v>0</v>
      </c>
      <c r="J1867" s="120" t="b">
        <v>0</v>
      </c>
      <c r="K1867" s="120" t="b">
        <v>0</v>
      </c>
      <c r="L1867" s="120" t="b">
        <v>0</v>
      </c>
      <c r="M1867" s="120" t="b">
        <v>1</v>
      </c>
    </row>
    <row r="1868" spans="1:34" x14ac:dyDescent="0.4">
      <c r="A1868" s="120" t="s">
        <v>6951</v>
      </c>
      <c r="B1868" s="120" t="s">
        <v>872</v>
      </c>
      <c r="C1868" s="120">
        <v>11935</v>
      </c>
      <c r="D1868" s="120" t="b">
        <v>1</v>
      </c>
      <c r="E1868" s="120" t="b">
        <v>1</v>
      </c>
      <c r="F1868" s="120" t="b">
        <v>0</v>
      </c>
      <c r="G1868" s="120" t="b">
        <v>0</v>
      </c>
      <c r="H1868" s="120" t="b">
        <v>0</v>
      </c>
      <c r="I1868" s="120" t="b">
        <v>0</v>
      </c>
      <c r="J1868" s="120" t="b">
        <v>0</v>
      </c>
      <c r="K1868" s="120" t="b">
        <v>0</v>
      </c>
      <c r="L1868" s="120" t="b">
        <v>0</v>
      </c>
      <c r="M1868" s="120" t="b">
        <v>1</v>
      </c>
      <c r="N1868" s="120" t="s">
        <v>874</v>
      </c>
      <c r="O1868" s="120" t="s">
        <v>6952</v>
      </c>
      <c r="P1868" s="120" t="s">
        <v>6953</v>
      </c>
      <c r="Q1868" s="120" t="s">
        <v>6954</v>
      </c>
      <c r="R1868" s="120" t="s">
        <v>6955</v>
      </c>
      <c r="S1868" s="120" t="s">
        <v>6956</v>
      </c>
      <c r="T1868" s="120" t="s">
        <v>6957</v>
      </c>
      <c r="U1868" s="120" t="s">
        <v>6958</v>
      </c>
      <c r="V1868" s="120" t="s">
        <v>6959</v>
      </c>
      <c r="W1868" s="120" t="s">
        <v>6960</v>
      </c>
      <c r="X1868" s="120" t="s">
        <v>6961</v>
      </c>
      <c r="Y1868" s="120" t="s">
        <v>6962</v>
      </c>
      <c r="Z1868" s="120" t="s">
        <v>6963</v>
      </c>
      <c r="AA1868" s="120" t="s">
        <v>6964</v>
      </c>
      <c r="AB1868" s="120" t="s">
        <v>6965</v>
      </c>
      <c r="AC1868" s="120" t="s">
        <v>6966</v>
      </c>
      <c r="AD1868" s="120" t="s">
        <v>6967</v>
      </c>
      <c r="AE1868" s="120" t="s">
        <v>6968</v>
      </c>
      <c r="AF1868" s="120" t="s">
        <v>6969</v>
      </c>
      <c r="AG1868" s="120" t="s">
        <v>4003</v>
      </c>
      <c r="AH1868" s="120" t="s">
        <v>4004</v>
      </c>
    </row>
    <row r="1869" spans="1:34" x14ac:dyDescent="0.4">
      <c r="A1869" s="120" t="s">
        <v>692</v>
      </c>
      <c r="B1869" s="120" t="s">
        <v>935</v>
      </c>
      <c r="C1869" s="120">
        <v>11878</v>
      </c>
      <c r="D1869" s="120" t="b">
        <v>0</v>
      </c>
      <c r="E1869" s="120" t="b">
        <v>0</v>
      </c>
      <c r="F1869" s="120" t="b">
        <v>0</v>
      </c>
      <c r="G1869" s="120" t="b">
        <v>0</v>
      </c>
      <c r="H1869" s="120" t="b">
        <v>0</v>
      </c>
      <c r="I1869" s="120" t="b">
        <v>0</v>
      </c>
      <c r="J1869" s="120" t="b">
        <v>0</v>
      </c>
      <c r="K1869" s="120" t="b">
        <v>0</v>
      </c>
      <c r="L1869" s="120" t="b">
        <v>0</v>
      </c>
      <c r="M1869" s="120" t="b">
        <v>0</v>
      </c>
      <c r="N1869" s="120" t="s">
        <v>842</v>
      </c>
      <c r="O1869" s="120" t="s">
        <v>522</v>
      </c>
      <c r="P1869" s="120" t="s">
        <v>2578</v>
      </c>
      <c r="Q1869" s="120" t="s">
        <v>2773</v>
      </c>
      <c r="R1869" s="120" t="s">
        <v>2774</v>
      </c>
      <c r="S1869" s="120" t="s">
        <v>521</v>
      </c>
      <c r="T1869" s="120" t="s">
        <v>2441</v>
      </c>
      <c r="U1869" s="120" t="s">
        <v>393</v>
      </c>
      <c r="V1869" s="120" t="s">
        <v>1653</v>
      </c>
      <c r="W1869" s="120" t="s">
        <v>6970</v>
      </c>
      <c r="X1869" s="120" t="s">
        <v>6971</v>
      </c>
      <c r="Y1869" s="120" t="s">
        <v>2465</v>
      </c>
      <c r="Z1869" s="120" t="s">
        <v>3698</v>
      </c>
      <c r="AA1869" s="120" t="s">
        <v>2771</v>
      </c>
      <c r="AB1869" s="120" t="s">
        <v>2772</v>
      </c>
    </row>
    <row r="1870" spans="1:34" x14ac:dyDescent="0.4">
      <c r="A1870" s="120" t="s">
        <v>6972</v>
      </c>
      <c r="B1870" s="120" t="s">
        <v>852</v>
      </c>
      <c r="C1870" s="120">
        <v>11830</v>
      </c>
      <c r="D1870" s="120" t="b">
        <v>1</v>
      </c>
      <c r="E1870" s="120" t="b">
        <v>0</v>
      </c>
      <c r="F1870" s="120" t="b">
        <v>0</v>
      </c>
      <c r="G1870" s="120" t="b">
        <v>0</v>
      </c>
      <c r="H1870" s="120" t="b">
        <v>0</v>
      </c>
      <c r="I1870" s="120" t="b">
        <v>0</v>
      </c>
      <c r="J1870" s="120" t="b">
        <v>0</v>
      </c>
      <c r="K1870" s="120" t="b">
        <v>0</v>
      </c>
      <c r="L1870" s="120" t="b">
        <v>0</v>
      </c>
      <c r="M1870" s="120" t="b">
        <v>0</v>
      </c>
    </row>
    <row r="1871" spans="1:34" x14ac:dyDescent="0.4">
      <c r="A1871" s="120" t="s">
        <v>6973</v>
      </c>
      <c r="B1871" s="120" t="s">
        <v>928</v>
      </c>
      <c r="C1871" s="120">
        <v>11831</v>
      </c>
      <c r="D1871" s="120" t="b">
        <v>1</v>
      </c>
      <c r="E1871" s="120" t="b">
        <v>1</v>
      </c>
      <c r="F1871" s="120" t="b">
        <v>0</v>
      </c>
      <c r="G1871" s="120" t="b">
        <v>0</v>
      </c>
      <c r="H1871" s="120" t="b">
        <v>0</v>
      </c>
      <c r="I1871" s="120" t="b">
        <v>0</v>
      </c>
      <c r="J1871" s="120" t="b">
        <v>0</v>
      </c>
      <c r="K1871" s="120" t="b">
        <v>0</v>
      </c>
      <c r="L1871" s="120" t="b">
        <v>0</v>
      </c>
      <c r="M1871" s="120" t="b">
        <v>0</v>
      </c>
    </row>
    <row r="1872" spans="1:34" x14ac:dyDescent="0.4">
      <c r="A1872" s="120" t="s">
        <v>6974</v>
      </c>
      <c r="B1872" s="120" t="s">
        <v>924</v>
      </c>
      <c r="C1872" s="120">
        <v>11713</v>
      </c>
      <c r="D1872" s="120" t="b">
        <v>0</v>
      </c>
      <c r="E1872" s="120" t="b">
        <v>1</v>
      </c>
      <c r="F1872" s="120" t="b">
        <v>1</v>
      </c>
      <c r="G1872" s="120" t="b">
        <v>0</v>
      </c>
      <c r="H1872" s="120" t="b">
        <v>0</v>
      </c>
      <c r="I1872" s="120" t="b">
        <v>0</v>
      </c>
      <c r="J1872" s="120" t="b">
        <v>0</v>
      </c>
      <c r="K1872" s="120" t="b">
        <v>0</v>
      </c>
      <c r="L1872" s="120" t="b">
        <v>0</v>
      </c>
      <c r="M1872" s="120" t="b">
        <v>1</v>
      </c>
    </row>
    <row r="1873" spans="1:30" x14ac:dyDescent="0.4">
      <c r="A1873" s="120" t="s">
        <v>6975</v>
      </c>
      <c r="B1873" s="120" t="s">
        <v>928</v>
      </c>
      <c r="C1873" s="120">
        <v>11614</v>
      </c>
      <c r="D1873" s="120" t="b">
        <v>1</v>
      </c>
      <c r="E1873" s="120" t="b">
        <v>0</v>
      </c>
      <c r="F1873" s="120" t="b">
        <v>1</v>
      </c>
      <c r="G1873" s="120" t="b">
        <v>0</v>
      </c>
      <c r="H1873" s="120" t="b">
        <v>0</v>
      </c>
      <c r="I1873" s="120" t="b">
        <v>0</v>
      </c>
      <c r="J1873" s="120" t="b">
        <v>0</v>
      </c>
      <c r="K1873" s="120" t="b">
        <v>0</v>
      </c>
      <c r="L1873" s="120" t="b">
        <v>0</v>
      </c>
      <c r="M1873" s="120" t="b">
        <v>1</v>
      </c>
    </row>
    <row r="1874" spans="1:30" x14ac:dyDescent="0.4">
      <c r="A1874" s="120" t="s">
        <v>6976</v>
      </c>
      <c r="B1874" s="120" t="s">
        <v>852</v>
      </c>
      <c r="C1874" s="120">
        <v>11622</v>
      </c>
      <c r="D1874" s="120" t="b">
        <v>0</v>
      </c>
      <c r="E1874" s="120" t="b">
        <v>0</v>
      </c>
      <c r="F1874" s="120" t="b">
        <v>0</v>
      </c>
      <c r="G1874" s="120" t="b">
        <v>0</v>
      </c>
      <c r="H1874" s="120" t="b">
        <v>0</v>
      </c>
      <c r="I1874" s="120" t="b">
        <v>0</v>
      </c>
      <c r="J1874" s="120" t="b">
        <v>0</v>
      </c>
      <c r="K1874" s="120" t="b">
        <v>0</v>
      </c>
      <c r="L1874" s="120" t="b">
        <v>0</v>
      </c>
      <c r="M1874" s="120" t="b">
        <v>0</v>
      </c>
    </row>
    <row r="1875" spans="1:30" x14ac:dyDescent="0.4">
      <c r="A1875" s="120" t="s">
        <v>6977</v>
      </c>
      <c r="B1875" s="120" t="s">
        <v>928</v>
      </c>
      <c r="C1875" s="120">
        <v>11612</v>
      </c>
      <c r="D1875" s="120" t="b">
        <v>0</v>
      </c>
      <c r="E1875" s="120" t="b">
        <v>0</v>
      </c>
      <c r="F1875" s="120" t="b">
        <v>0</v>
      </c>
      <c r="G1875" s="120" t="b">
        <v>0</v>
      </c>
      <c r="H1875" s="120" t="b">
        <v>0</v>
      </c>
      <c r="I1875" s="120" t="b">
        <v>0</v>
      </c>
      <c r="J1875" s="120" t="b">
        <v>0</v>
      </c>
      <c r="K1875" s="120" t="b">
        <v>0</v>
      </c>
      <c r="L1875" s="120" t="b">
        <v>0</v>
      </c>
      <c r="M1875" s="120" t="b">
        <v>0</v>
      </c>
    </row>
    <row r="1876" spans="1:30" x14ac:dyDescent="0.4">
      <c r="A1876" s="120" t="s">
        <v>6978</v>
      </c>
      <c r="B1876" s="120" t="s">
        <v>852</v>
      </c>
      <c r="C1876" s="120">
        <v>11575</v>
      </c>
      <c r="D1876" s="120" t="b">
        <v>0</v>
      </c>
      <c r="E1876" s="120" t="b">
        <v>1</v>
      </c>
      <c r="F1876" s="120" t="b">
        <v>0</v>
      </c>
      <c r="G1876" s="120" t="b">
        <v>0</v>
      </c>
      <c r="H1876" s="120" t="b">
        <v>0</v>
      </c>
      <c r="I1876" s="120" t="b">
        <v>0</v>
      </c>
      <c r="J1876" s="120" t="b">
        <v>0</v>
      </c>
      <c r="K1876" s="120" t="b">
        <v>0</v>
      </c>
      <c r="L1876" s="120" t="b">
        <v>0</v>
      </c>
      <c r="M1876" s="120" t="b">
        <v>0</v>
      </c>
    </row>
    <row r="1877" spans="1:30" x14ac:dyDescent="0.4">
      <c r="A1877" s="120" t="s">
        <v>6979</v>
      </c>
      <c r="B1877" s="120" t="s">
        <v>1784</v>
      </c>
      <c r="C1877" s="120">
        <v>11496</v>
      </c>
      <c r="D1877" s="120" t="b">
        <v>0</v>
      </c>
      <c r="E1877" s="120" t="b">
        <v>0</v>
      </c>
      <c r="F1877" s="120" t="b">
        <v>0</v>
      </c>
      <c r="G1877" s="120" t="b">
        <v>1</v>
      </c>
      <c r="H1877" s="120" t="b">
        <v>0</v>
      </c>
      <c r="I1877" s="120" t="b">
        <v>0</v>
      </c>
      <c r="J1877" s="120" t="b">
        <v>0</v>
      </c>
      <c r="K1877" s="120" t="b">
        <v>0</v>
      </c>
      <c r="L1877" s="120" t="b">
        <v>0</v>
      </c>
      <c r="M1877" s="120" t="b">
        <v>1</v>
      </c>
    </row>
    <row r="1878" spans="1:30" x14ac:dyDescent="0.4">
      <c r="A1878" s="120" t="s">
        <v>6980</v>
      </c>
      <c r="B1878" s="120" t="s">
        <v>928</v>
      </c>
      <c r="C1878" s="120">
        <v>11446</v>
      </c>
      <c r="D1878" s="120" t="b">
        <v>1</v>
      </c>
      <c r="E1878" s="120" t="b">
        <v>1</v>
      </c>
      <c r="F1878" s="120" t="b">
        <v>0</v>
      </c>
      <c r="G1878" s="120" t="b">
        <v>0</v>
      </c>
      <c r="H1878" s="120" t="b">
        <v>0</v>
      </c>
      <c r="I1878" s="120" t="b">
        <v>0</v>
      </c>
      <c r="J1878" s="120" t="b">
        <v>0</v>
      </c>
      <c r="K1878" s="120" t="b">
        <v>0</v>
      </c>
      <c r="L1878" s="120" t="b">
        <v>0</v>
      </c>
      <c r="M1878" s="120" t="b">
        <v>0</v>
      </c>
    </row>
    <row r="1879" spans="1:30" x14ac:dyDescent="0.4">
      <c r="A1879" s="120" t="s">
        <v>6981</v>
      </c>
      <c r="B1879" s="120" t="s">
        <v>1278</v>
      </c>
      <c r="C1879" s="120">
        <v>11455</v>
      </c>
      <c r="D1879" s="120" t="b">
        <v>0</v>
      </c>
      <c r="E1879" s="120" t="b">
        <v>0</v>
      </c>
      <c r="F1879" s="120" t="b">
        <v>1</v>
      </c>
      <c r="G1879" s="120" t="b">
        <v>0</v>
      </c>
      <c r="H1879" s="120" t="b">
        <v>0</v>
      </c>
      <c r="I1879" s="120" t="b">
        <v>0</v>
      </c>
      <c r="J1879" s="120" t="b">
        <v>0</v>
      </c>
      <c r="K1879" s="120" t="b">
        <v>0</v>
      </c>
      <c r="L1879" s="120" t="b">
        <v>0</v>
      </c>
      <c r="M1879" s="120" t="b">
        <v>0</v>
      </c>
    </row>
    <row r="1880" spans="1:30" x14ac:dyDescent="0.4">
      <c r="A1880" s="120" t="s">
        <v>665</v>
      </c>
      <c r="B1880" s="120" t="s">
        <v>852</v>
      </c>
      <c r="C1880" s="120">
        <v>11426</v>
      </c>
      <c r="D1880" s="120" t="b">
        <v>1</v>
      </c>
      <c r="E1880" s="120" t="b">
        <v>1</v>
      </c>
      <c r="F1880" s="120" t="b">
        <v>1</v>
      </c>
      <c r="G1880" s="120" t="b">
        <v>0</v>
      </c>
      <c r="H1880" s="120" t="b">
        <v>0</v>
      </c>
      <c r="I1880" s="120" t="b">
        <v>0</v>
      </c>
      <c r="J1880" s="120" t="b">
        <v>0</v>
      </c>
      <c r="K1880" s="120" t="b">
        <v>1</v>
      </c>
      <c r="L1880" s="120" t="b">
        <v>0</v>
      </c>
      <c r="M1880" s="120" t="b">
        <v>1</v>
      </c>
      <c r="N1880" s="120" t="s">
        <v>6982</v>
      </c>
      <c r="O1880" s="120" t="s">
        <v>4275</v>
      </c>
      <c r="P1880" s="120" t="s">
        <v>4276</v>
      </c>
      <c r="Q1880" s="120" t="s">
        <v>5909</v>
      </c>
      <c r="R1880" s="120" t="s">
        <v>5910</v>
      </c>
      <c r="S1880" s="120" t="s">
        <v>664</v>
      </c>
      <c r="T1880" s="120" t="s">
        <v>6983</v>
      </c>
      <c r="U1880" s="120" t="s">
        <v>5907</v>
      </c>
      <c r="V1880" s="120" t="s">
        <v>5908</v>
      </c>
      <c r="W1880" s="120" t="s">
        <v>579</v>
      </c>
      <c r="X1880" s="120" t="s">
        <v>6984</v>
      </c>
      <c r="Y1880" s="120" t="s">
        <v>4272</v>
      </c>
      <c r="Z1880" s="120" t="s">
        <v>4916</v>
      </c>
      <c r="AA1880" s="120" t="s">
        <v>6985</v>
      </c>
      <c r="AB1880" s="120" t="s">
        <v>6986</v>
      </c>
      <c r="AC1880" s="120" t="s">
        <v>792</v>
      </c>
      <c r="AD1880" s="120" t="s">
        <v>6212</v>
      </c>
    </row>
    <row r="1881" spans="1:30" x14ac:dyDescent="0.4">
      <c r="A1881" s="120" t="s">
        <v>6987</v>
      </c>
      <c r="B1881" s="120" t="s">
        <v>928</v>
      </c>
      <c r="C1881" s="120">
        <v>11364</v>
      </c>
      <c r="D1881" s="120" t="b">
        <v>0</v>
      </c>
      <c r="E1881" s="120" t="b">
        <v>0</v>
      </c>
      <c r="F1881" s="120" t="b">
        <v>0</v>
      </c>
      <c r="G1881" s="120" t="b">
        <v>0</v>
      </c>
      <c r="H1881" s="120" t="b">
        <v>0</v>
      </c>
      <c r="I1881" s="120" t="b">
        <v>0</v>
      </c>
      <c r="J1881" s="120" t="b">
        <v>0</v>
      </c>
      <c r="K1881" s="120" t="b">
        <v>0</v>
      </c>
      <c r="L1881" s="120" t="b">
        <v>0</v>
      </c>
      <c r="M1881" s="120" t="b">
        <v>1</v>
      </c>
      <c r="N1881" s="120" t="s">
        <v>842</v>
      </c>
      <c r="O1881" s="120" t="s">
        <v>6988</v>
      </c>
      <c r="P1881" s="120" t="s">
        <v>6989</v>
      </c>
    </row>
    <row r="1882" spans="1:30" x14ac:dyDescent="0.4">
      <c r="A1882" s="120" t="s">
        <v>693</v>
      </c>
      <c r="B1882" s="120" t="s">
        <v>1446</v>
      </c>
      <c r="C1882" s="120">
        <v>11319</v>
      </c>
      <c r="D1882" s="120" t="b">
        <v>0</v>
      </c>
      <c r="E1882" s="120" t="b">
        <v>1</v>
      </c>
      <c r="F1882" s="120" t="b">
        <v>0</v>
      </c>
      <c r="G1882" s="120" t="b">
        <v>0</v>
      </c>
      <c r="H1882" s="120" t="b">
        <v>0</v>
      </c>
      <c r="I1882" s="120" t="b">
        <v>0</v>
      </c>
      <c r="J1882" s="120" t="b">
        <v>0</v>
      </c>
      <c r="K1882" s="120" t="b">
        <v>0</v>
      </c>
      <c r="L1882" s="120" t="b">
        <v>0</v>
      </c>
      <c r="M1882" s="120" t="b">
        <v>1</v>
      </c>
      <c r="N1882" s="120" t="s">
        <v>6990</v>
      </c>
      <c r="O1882" s="120" t="s">
        <v>496</v>
      </c>
      <c r="P1882" s="120" t="s">
        <v>1714</v>
      </c>
    </row>
    <row r="1883" spans="1:30" x14ac:dyDescent="0.4">
      <c r="A1883" s="120" t="s">
        <v>6991</v>
      </c>
      <c r="B1883" s="120" t="s">
        <v>1446</v>
      </c>
      <c r="C1883" s="120">
        <v>11270</v>
      </c>
      <c r="D1883" s="120" t="b">
        <v>0</v>
      </c>
      <c r="E1883" s="120" t="b">
        <v>0</v>
      </c>
      <c r="F1883" s="120" t="b">
        <v>1</v>
      </c>
      <c r="G1883" s="120" t="b">
        <v>1</v>
      </c>
      <c r="H1883" s="120" t="b">
        <v>0</v>
      </c>
      <c r="I1883" s="120" t="b">
        <v>0</v>
      </c>
      <c r="J1883" s="120" t="b">
        <v>0</v>
      </c>
      <c r="K1883" s="120" t="b">
        <v>0</v>
      </c>
      <c r="L1883" s="120" t="b">
        <v>0</v>
      </c>
      <c r="M1883" s="120" t="b">
        <v>0</v>
      </c>
    </row>
    <row r="1884" spans="1:30" x14ac:dyDescent="0.4">
      <c r="A1884" s="120" t="s">
        <v>6992</v>
      </c>
      <c r="B1884" s="120" t="s">
        <v>900</v>
      </c>
      <c r="C1884" s="120">
        <v>11248</v>
      </c>
      <c r="D1884" s="120" t="b">
        <v>0</v>
      </c>
      <c r="E1884" s="120" t="b">
        <v>0</v>
      </c>
      <c r="F1884" s="120" t="b">
        <v>0</v>
      </c>
      <c r="G1884" s="120" t="b">
        <v>0</v>
      </c>
      <c r="H1884" s="120" t="b">
        <v>0</v>
      </c>
      <c r="I1884" s="120" t="b">
        <v>0</v>
      </c>
      <c r="J1884" s="120" t="b">
        <v>0</v>
      </c>
      <c r="K1884" s="120" t="b">
        <v>0</v>
      </c>
      <c r="L1884" s="120" t="b">
        <v>0</v>
      </c>
      <c r="M1884" s="120" t="b">
        <v>0</v>
      </c>
    </row>
    <row r="1885" spans="1:30" x14ac:dyDescent="0.4">
      <c r="A1885" s="120" t="s">
        <v>772</v>
      </c>
      <c r="B1885" s="120" t="s">
        <v>935</v>
      </c>
      <c r="C1885" s="120">
        <v>11417</v>
      </c>
      <c r="D1885" s="120" t="b">
        <v>1</v>
      </c>
      <c r="E1885" s="120" t="b">
        <v>1</v>
      </c>
      <c r="F1885" s="120" t="b">
        <v>0</v>
      </c>
      <c r="G1885" s="120" t="b">
        <v>0</v>
      </c>
      <c r="H1885" s="120" t="b">
        <v>0</v>
      </c>
      <c r="I1885" s="120" t="b">
        <v>0</v>
      </c>
      <c r="J1885" s="120" t="b">
        <v>0</v>
      </c>
      <c r="K1885" s="120" t="b">
        <v>0</v>
      </c>
      <c r="L1885" s="120" t="b">
        <v>0</v>
      </c>
      <c r="M1885" s="120" t="b">
        <v>1</v>
      </c>
      <c r="N1885" s="120" t="s">
        <v>842</v>
      </c>
      <c r="O1885" s="120" t="s">
        <v>2671</v>
      </c>
      <c r="P1885" s="120" t="s">
        <v>2672</v>
      </c>
      <c r="Q1885" s="120" t="s">
        <v>754</v>
      </c>
      <c r="R1885" s="120" t="s">
        <v>4279</v>
      </c>
      <c r="S1885" s="120" t="s">
        <v>6993</v>
      </c>
      <c r="T1885" s="120" t="s">
        <v>6994</v>
      </c>
    </row>
    <row r="1886" spans="1:30" x14ac:dyDescent="0.4">
      <c r="A1886" s="120" t="s">
        <v>5228</v>
      </c>
      <c r="B1886" s="120" t="s">
        <v>928</v>
      </c>
      <c r="C1886" s="120">
        <v>11096</v>
      </c>
      <c r="D1886" s="120" t="b">
        <v>1</v>
      </c>
      <c r="E1886" s="120" t="b">
        <v>0</v>
      </c>
      <c r="F1886" s="120" t="b">
        <v>0</v>
      </c>
      <c r="G1886" s="120" t="b">
        <v>0</v>
      </c>
      <c r="H1886" s="120" t="b">
        <v>1</v>
      </c>
      <c r="I1886" s="120" t="b">
        <v>0</v>
      </c>
      <c r="J1886" s="120" t="b">
        <v>0</v>
      </c>
      <c r="K1886" s="120" t="b">
        <v>0</v>
      </c>
      <c r="L1886" s="120" t="b">
        <v>0</v>
      </c>
      <c r="M1886" s="120" t="b">
        <v>0</v>
      </c>
      <c r="N1886" s="120" t="s">
        <v>4369</v>
      </c>
      <c r="O1886" s="120" t="s">
        <v>6995</v>
      </c>
      <c r="P1886" s="120" t="s">
        <v>6996</v>
      </c>
    </row>
    <row r="1887" spans="1:30" x14ac:dyDescent="0.4">
      <c r="A1887" s="120" t="s">
        <v>6997</v>
      </c>
      <c r="B1887" s="120" t="s">
        <v>900</v>
      </c>
      <c r="C1887" s="120">
        <v>11012</v>
      </c>
      <c r="D1887" s="120" t="b">
        <v>1</v>
      </c>
      <c r="E1887" s="120" t="b">
        <v>1</v>
      </c>
      <c r="F1887" s="120" t="b">
        <v>0</v>
      </c>
      <c r="G1887" s="120" t="b">
        <v>0</v>
      </c>
      <c r="H1887" s="120" t="b">
        <v>1</v>
      </c>
      <c r="I1887" s="120" t="b">
        <v>0</v>
      </c>
      <c r="J1887" s="120" t="b">
        <v>1</v>
      </c>
      <c r="K1887" s="120" t="b">
        <v>0</v>
      </c>
      <c r="L1887" s="120" t="b">
        <v>0</v>
      </c>
      <c r="M1887" s="120" t="b">
        <v>1</v>
      </c>
      <c r="N1887" s="120" t="s">
        <v>842</v>
      </c>
      <c r="O1887" s="120" t="s">
        <v>6998</v>
      </c>
      <c r="P1887" s="120" t="s">
        <v>6999</v>
      </c>
      <c r="Q1887" s="120" t="s">
        <v>7000</v>
      </c>
      <c r="R1887" s="120" t="s">
        <v>7001</v>
      </c>
    </row>
    <row r="1888" spans="1:30" x14ac:dyDescent="0.4">
      <c r="A1888" s="120" t="s">
        <v>7002</v>
      </c>
      <c r="B1888" s="120" t="s">
        <v>852</v>
      </c>
      <c r="C1888" s="120">
        <v>10929</v>
      </c>
      <c r="D1888" s="120" t="b">
        <v>0</v>
      </c>
      <c r="E1888" s="120" t="b">
        <v>0</v>
      </c>
      <c r="F1888" s="120" t="b">
        <v>1</v>
      </c>
      <c r="G1888" s="120" t="b">
        <v>0</v>
      </c>
      <c r="H1888" s="120" t="b">
        <v>0</v>
      </c>
      <c r="I1888" s="120" t="b">
        <v>0</v>
      </c>
      <c r="J1888" s="120" t="b">
        <v>0</v>
      </c>
      <c r="K1888" s="120" t="b">
        <v>0</v>
      </c>
      <c r="L1888" s="120" t="b">
        <v>0</v>
      </c>
      <c r="M1888" s="120" t="b">
        <v>0</v>
      </c>
    </row>
    <row r="1889" spans="1:26" x14ac:dyDescent="0.4">
      <c r="A1889" s="120" t="s">
        <v>7003</v>
      </c>
      <c r="B1889" s="120" t="s">
        <v>900</v>
      </c>
      <c r="C1889" s="120">
        <v>10914</v>
      </c>
      <c r="D1889" s="120" t="b">
        <v>1</v>
      </c>
      <c r="E1889" s="120" t="b">
        <v>1</v>
      </c>
      <c r="F1889" s="120" t="b">
        <v>0</v>
      </c>
      <c r="G1889" s="120" t="b">
        <v>0</v>
      </c>
      <c r="H1889" s="120" t="b">
        <v>0</v>
      </c>
      <c r="I1889" s="120" t="b">
        <v>0</v>
      </c>
      <c r="J1889" s="120" t="b">
        <v>0</v>
      </c>
      <c r="K1889" s="120" t="b">
        <v>0</v>
      </c>
      <c r="L1889" s="120" t="b">
        <v>0</v>
      </c>
      <c r="M1889" s="120" t="b">
        <v>0</v>
      </c>
    </row>
    <row r="1890" spans="1:26" x14ac:dyDescent="0.4">
      <c r="A1890" s="120" t="s">
        <v>7004</v>
      </c>
      <c r="B1890" s="120" t="s">
        <v>928</v>
      </c>
      <c r="C1890" s="120">
        <v>10882</v>
      </c>
      <c r="D1890" s="120" t="b">
        <v>0</v>
      </c>
      <c r="E1890" s="120" t="b">
        <v>0</v>
      </c>
      <c r="F1890" s="120" t="b">
        <v>1</v>
      </c>
      <c r="G1890" s="120" t="b">
        <v>0</v>
      </c>
      <c r="H1890" s="120" t="b">
        <v>0</v>
      </c>
      <c r="I1890" s="120" t="b">
        <v>0</v>
      </c>
      <c r="J1890" s="120" t="b">
        <v>0</v>
      </c>
      <c r="K1890" s="120" t="b">
        <v>0</v>
      </c>
      <c r="L1890" s="120" t="b">
        <v>0</v>
      </c>
      <c r="M1890" s="120" t="b">
        <v>0</v>
      </c>
    </row>
    <row r="1891" spans="1:26" x14ac:dyDescent="0.4">
      <c r="A1891" s="120" t="s">
        <v>406</v>
      </c>
      <c r="B1891" s="120" t="s">
        <v>924</v>
      </c>
      <c r="C1891" s="120">
        <v>10822</v>
      </c>
      <c r="D1891" s="120" t="b">
        <v>1</v>
      </c>
      <c r="E1891" s="120" t="b">
        <v>1</v>
      </c>
      <c r="F1891" s="120" t="b">
        <v>0</v>
      </c>
      <c r="G1891" s="120" t="b">
        <v>0</v>
      </c>
      <c r="H1891" s="120" t="b">
        <v>1</v>
      </c>
      <c r="I1891" s="120" t="b">
        <v>0</v>
      </c>
      <c r="J1891" s="120" t="b">
        <v>1</v>
      </c>
      <c r="K1891" s="120" t="b">
        <v>0</v>
      </c>
      <c r="L1891" s="120" t="b">
        <v>0</v>
      </c>
      <c r="M1891" s="120" t="b">
        <v>0</v>
      </c>
      <c r="N1891" s="120" t="s">
        <v>842</v>
      </c>
      <c r="O1891" s="120" t="s">
        <v>7005</v>
      </c>
      <c r="P1891" s="120" t="s">
        <v>7006</v>
      </c>
      <c r="Q1891" s="120" t="s">
        <v>405</v>
      </c>
      <c r="R1891" s="120" t="s">
        <v>5251</v>
      </c>
      <c r="S1891" s="120" t="s">
        <v>7007</v>
      </c>
      <c r="T1891" s="120" t="s">
        <v>7008</v>
      </c>
      <c r="U1891" s="120" t="s">
        <v>7009</v>
      </c>
      <c r="V1891" s="120" t="s">
        <v>7010</v>
      </c>
      <c r="W1891" s="120" t="s">
        <v>7011</v>
      </c>
      <c r="X1891" s="120" t="s">
        <v>7012</v>
      </c>
      <c r="Y1891" s="120" t="s">
        <v>7013</v>
      </c>
      <c r="Z1891" s="120" t="s">
        <v>7014</v>
      </c>
    </row>
    <row r="1892" spans="1:26" x14ac:dyDescent="0.4">
      <c r="A1892" s="120" t="s">
        <v>7015</v>
      </c>
      <c r="B1892" s="120" t="s">
        <v>928</v>
      </c>
      <c r="C1892" s="120">
        <v>10922</v>
      </c>
      <c r="D1892" s="120" t="b">
        <v>0</v>
      </c>
      <c r="E1892" s="120" t="b">
        <v>0</v>
      </c>
      <c r="F1892" s="120" t="b">
        <v>0</v>
      </c>
      <c r="G1892" s="120" t="b">
        <v>0</v>
      </c>
      <c r="H1892" s="120" t="b">
        <v>0</v>
      </c>
      <c r="I1892" s="120" t="b">
        <v>0</v>
      </c>
      <c r="J1892" s="120" t="b">
        <v>0</v>
      </c>
      <c r="K1892" s="120" t="b">
        <v>0</v>
      </c>
      <c r="L1892" s="120" t="b">
        <v>0</v>
      </c>
      <c r="M1892" s="120" t="b">
        <v>0</v>
      </c>
    </row>
    <row r="1893" spans="1:26" x14ac:dyDescent="0.4">
      <c r="A1893" s="120" t="s">
        <v>7016</v>
      </c>
      <c r="B1893" s="120" t="s">
        <v>900</v>
      </c>
      <c r="C1893" s="120">
        <v>10772</v>
      </c>
      <c r="D1893" s="120" t="b">
        <v>0</v>
      </c>
      <c r="E1893" s="120" t="b">
        <v>0</v>
      </c>
      <c r="F1893" s="120" t="b">
        <v>0</v>
      </c>
      <c r="G1893" s="120" t="b">
        <v>0</v>
      </c>
      <c r="H1893" s="120" t="b">
        <v>0</v>
      </c>
      <c r="I1893" s="120" t="b">
        <v>0</v>
      </c>
      <c r="J1893" s="120" t="b">
        <v>0</v>
      </c>
      <c r="K1893" s="120" t="b">
        <v>0</v>
      </c>
      <c r="L1893" s="120" t="b">
        <v>0</v>
      </c>
      <c r="M1893" s="120" t="b">
        <v>0</v>
      </c>
    </row>
    <row r="1894" spans="1:26" x14ac:dyDescent="0.4">
      <c r="A1894" s="120" t="s">
        <v>7017</v>
      </c>
      <c r="B1894" s="120" t="s">
        <v>900</v>
      </c>
      <c r="C1894" s="120">
        <v>10782</v>
      </c>
      <c r="D1894" s="120" t="b">
        <v>0</v>
      </c>
      <c r="E1894" s="120" t="b">
        <v>0</v>
      </c>
      <c r="F1894" s="120" t="b">
        <v>1</v>
      </c>
      <c r="G1894" s="120" t="b">
        <v>0</v>
      </c>
      <c r="H1894" s="120" t="b">
        <v>0</v>
      </c>
      <c r="I1894" s="120" t="b">
        <v>0</v>
      </c>
      <c r="J1894" s="120" t="b">
        <v>0</v>
      </c>
      <c r="K1894" s="120" t="b">
        <v>0</v>
      </c>
      <c r="L1894" s="120" t="b">
        <v>0</v>
      </c>
      <c r="M1894" s="120" t="b">
        <v>0</v>
      </c>
    </row>
    <row r="1895" spans="1:26" x14ac:dyDescent="0.4">
      <c r="A1895" s="120" t="s">
        <v>7018</v>
      </c>
      <c r="B1895" s="120" t="s">
        <v>1334</v>
      </c>
      <c r="C1895" s="120">
        <v>10759</v>
      </c>
      <c r="D1895" s="120" t="b">
        <v>0</v>
      </c>
      <c r="E1895" s="120" t="b">
        <v>0</v>
      </c>
      <c r="F1895" s="120" t="b">
        <v>1</v>
      </c>
      <c r="G1895" s="120" t="b">
        <v>0</v>
      </c>
      <c r="H1895" s="120" t="b">
        <v>0</v>
      </c>
      <c r="I1895" s="120" t="b">
        <v>0</v>
      </c>
      <c r="J1895" s="120" t="b">
        <v>0</v>
      </c>
      <c r="K1895" s="120" t="b">
        <v>0</v>
      </c>
      <c r="L1895" s="120" t="b">
        <v>0</v>
      </c>
      <c r="M1895" s="120" t="b">
        <v>0</v>
      </c>
    </row>
    <row r="1896" spans="1:26" x14ac:dyDescent="0.4">
      <c r="A1896" s="120" t="s">
        <v>7019</v>
      </c>
      <c r="B1896" s="120" t="s">
        <v>1115</v>
      </c>
      <c r="C1896" s="120">
        <v>10713</v>
      </c>
      <c r="D1896" s="120" t="b">
        <v>1</v>
      </c>
      <c r="E1896" s="120" t="b">
        <v>1</v>
      </c>
      <c r="F1896" s="120" t="b">
        <v>0</v>
      </c>
      <c r="G1896" s="120" t="b">
        <v>0</v>
      </c>
      <c r="H1896" s="120" t="b">
        <v>0</v>
      </c>
      <c r="I1896" s="120" t="b">
        <v>0</v>
      </c>
      <c r="J1896" s="120" t="b">
        <v>0</v>
      </c>
      <c r="K1896" s="120" t="b">
        <v>0</v>
      </c>
      <c r="L1896" s="120" t="b">
        <v>0</v>
      </c>
      <c r="M1896" s="120" t="b">
        <v>0</v>
      </c>
      <c r="N1896" s="120" t="s">
        <v>7020</v>
      </c>
      <c r="O1896" s="120" t="s">
        <v>7021</v>
      </c>
      <c r="P1896" s="120" t="s">
        <v>7022</v>
      </c>
    </row>
    <row r="1897" spans="1:26" x14ac:dyDescent="0.4">
      <c r="A1897" s="120" t="s">
        <v>7023</v>
      </c>
      <c r="B1897" s="120" t="s">
        <v>928</v>
      </c>
      <c r="C1897" s="120">
        <v>10710</v>
      </c>
      <c r="D1897" s="120" t="b">
        <v>1</v>
      </c>
      <c r="E1897" s="120" t="b">
        <v>1</v>
      </c>
      <c r="F1897" s="120" t="b">
        <v>0</v>
      </c>
      <c r="G1897" s="120" t="b">
        <v>0</v>
      </c>
      <c r="H1897" s="120" t="b">
        <v>0</v>
      </c>
      <c r="I1897" s="120" t="b">
        <v>0</v>
      </c>
      <c r="J1897" s="120" t="b">
        <v>0</v>
      </c>
      <c r="K1897" s="120" t="b">
        <v>0</v>
      </c>
      <c r="L1897" s="120" t="b">
        <v>0</v>
      </c>
      <c r="M1897" s="120" t="b">
        <v>0</v>
      </c>
      <c r="N1897" s="120" t="s">
        <v>7024</v>
      </c>
      <c r="O1897" s="120" t="s">
        <v>7025</v>
      </c>
      <c r="P1897" s="120" t="s">
        <v>7026</v>
      </c>
    </row>
    <row r="1898" spans="1:26" x14ac:dyDescent="0.4">
      <c r="A1898" s="120" t="s">
        <v>628</v>
      </c>
      <c r="B1898" s="120" t="s">
        <v>1115</v>
      </c>
      <c r="C1898" s="120">
        <v>10730</v>
      </c>
      <c r="D1898" s="120" t="b">
        <v>0</v>
      </c>
      <c r="E1898" s="120" t="b">
        <v>0</v>
      </c>
      <c r="F1898" s="120" t="b">
        <v>0</v>
      </c>
      <c r="G1898" s="120" t="b">
        <v>0</v>
      </c>
      <c r="H1898" s="120" t="b">
        <v>0</v>
      </c>
      <c r="I1898" s="120" t="b">
        <v>0</v>
      </c>
      <c r="J1898" s="120" t="b">
        <v>0</v>
      </c>
      <c r="K1898" s="120" t="b">
        <v>0</v>
      </c>
      <c r="L1898" s="120" t="b">
        <v>0</v>
      </c>
      <c r="M1898" s="120" t="b">
        <v>0</v>
      </c>
      <c r="N1898" s="120" t="s">
        <v>842</v>
      </c>
      <c r="O1898" s="120" t="s">
        <v>627</v>
      </c>
      <c r="P1898" s="120" t="s">
        <v>3863</v>
      </c>
    </row>
    <row r="1899" spans="1:26" x14ac:dyDescent="0.4">
      <c r="A1899" s="120" t="s">
        <v>7027</v>
      </c>
      <c r="B1899" s="120" t="s">
        <v>963</v>
      </c>
      <c r="C1899" s="120">
        <v>10549</v>
      </c>
      <c r="D1899" s="120" t="b">
        <v>0</v>
      </c>
      <c r="E1899" s="120" t="b">
        <v>1</v>
      </c>
      <c r="F1899" s="120" t="b">
        <v>1</v>
      </c>
      <c r="G1899" s="120" t="b">
        <v>0</v>
      </c>
      <c r="H1899" s="120" t="b">
        <v>0</v>
      </c>
      <c r="I1899" s="120" t="b">
        <v>0</v>
      </c>
      <c r="J1899" s="120" t="b">
        <v>0</v>
      </c>
      <c r="K1899" s="120" t="b">
        <v>0</v>
      </c>
      <c r="L1899" s="120" t="b">
        <v>0</v>
      </c>
      <c r="M1899" s="120" t="b">
        <v>1</v>
      </c>
      <c r="N1899" s="120" t="s">
        <v>874</v>
      </c>
      <c r="O1899" s="120" t="s">
        <v>7028</v>
      </c>
      <c r="P1899" s="120" t="s">
        <v>7029</v>
      </c>
      <c r="Q1899" s="120" t="s">
        <v>7030</v>
      </c>
      <c r="R1899" s="120" t="s">
        <v>7031</v>
      </c>
    </row>
    <row r="1900" spans="1:26" x14ac:dyDescent="0.4">
      <c r="A1900" s="120" t="s">
        <v>7032</v>
      </c>
      <c r="B1900" s="120" t="s">
        <v>963</v>
      </c>
      <c r="C1900" s="120">
        <v>10521</v>
      </c>
      <c r="D1900" s="120" t="b">
        <v>0</v>
      </c>
      <c r="E1900" s="120" t="b">
        <v>0</v>
      </c>
      <c r="F1900" s="120" t="b">
        <v>0</v>
      </c>
      <c r="G1900" s="120" t="b">
        <v>0</v>
      </c>
      <c r="H1900" s="120" t="b">
        <v>0</v>
      </c>
      <c r="I1900" s="120" t="b">
        <v>1</v>
      </c>
      <c r="J1900" s="120" t="b">
        <v>0</v>
      </c>
      <c r="K1900" s="120" t="b">
        <v>0</v>
      </c>
      <c r="L1900" s="120" t="b">
        <v>0</v>
      </c>
      <c r="M1900" s="120" t="b">
        <v>0</v>
      </c>
      <c r="N1900" s="120" t="s">
        <v>7033</v>
      </c>
      <c r="O1900" s="120" t="s">
        <v>7034</v>
      </c>
      <c r="P1900" s="120" t="s">
        <v>7035</v>
      </c>
      <c r="Q1900" s="120" t="s">
        <v>7036</v>
      </c>
      <c r="R1900" s="120" t="s">
        <v>7037</v>
      </c>
      <c r="S1900" s="120" t="s">
        <v>6545</v>
      </c>
      <c r="T1900" s="120" t="s">
        <v>6546</v>
      </c>
      <c r="U1900" s="120" t="s">
        <v>7038</v>
      </c>
      <c r="V1900" s="120" t="s">
        <v>7039</v>
      </c>
      <c r="W1900" s="120" t="s">
        <v>7040</v>
      </c>
      <c r="X1900" s="120" t="s">
        <v>7041</v>
      </c>
      <c r="Y1900" s="120" t="s">
        <v>7042</v>
      </c>
      <c r="Z1900" s="120" t="s">
        <v>7043</v>
      </c>
    </row>
    <row r="1901" spans="1:26" x14ac:dyDescent="0.4">
      <c r="A1901" s="120" t="s">
        <v>7044</v>
      </c>
      <c r="B1901" s="120" t="s">
        <v>872</v>
      </c>
      <c r="C1901" s="120">
        <v>10539</v>
      </c>
      <c r="D1901" s="120" t="b">
        <v>0</v>
      </c>
      <c r="E1901" s="120" t="b">
        <v>0</v>
      </c>
      <c r="F1901" s="120" t="b">
        <v>0</v>
      </c>
      <c r="G1901" s="120" t="b">
        <v>0</v>
      </c>
      <c r="H1901" s="120" t="b">
        <v>0</v>
      </c>
      <c r="I1901" s="120" t="b">
        <v>0</v>
      </c>
      <c r="J1901" s="120" t="b">
        <v>0</v>
      </c>
      <c r="K1901" s="120" t="b">
        <v>0</v>
      </c>
      <c r="L1901" s="120" t="b">
        <v>0</v>
      </c>
      <c r="M1901" s="120" t="b">
        <v>1</v>
      </c>
    </row>
    <row r="1902" spans="1:26" x14ac:dyDescent="0.4">
      <c r="A1902" s="120" t="s">
        <v>6340</v>
      </c>
      <c r="B1902" s="120" t="s">
        <v>963</v>
      </c>
      <c r="C1902" s="120">
        <v>10491</v>
      </c>
      <c r="D1902" s="120" t="b">
        <v>0</v>
      </c>
      <c r="E1902" s="120" t="b">
        <v>1</v>
      </c>
      <c r="F1902" s="120" t="b">
        <v>1</v>
      </c>
      <c r="G1902" s="120" t="b">
        <v>0</v>
      </c>
      <c r="H1902" s="120" t="b">
        <v>0</v>
      </c>
      <c r="I1902" s="120" t="b">
        <v>0</v>
      </c>
      <c r="J1902" s="120" t="b">
        <v>0</v>
      </c>
      <c r="K1902" s="120" t="b">
        <v>0</v>
      </c>
      <c r="L1902" s="120" t="b">
        <v>0</v>
      </c>
      <c r="M1902" s="120" t="b">
        <v>1</v>
      </c>
    </row>
    <row r="1903" spans="1:26" x14ac:dyDescent="0.4">
      <c r="A1903" s="120" t="s">
        <v>7045</v>
      </c>
      <c r="B1903" s="120" t="s">
        <v>872</v>
      </c>
      <c r="C1903" s="120">
        <v>10468</v>
      </c>
      <c r="D1903" s="120" t="b">
        <v>1</v>
      </c>
      <c r="E1903" s="120" t="b">
        <v>1</v>
      </c>
      <c r="F1903" s="120" t="b">
        <v>0</v>
      </c>
      <c r="G1903" s="120" t="b">
        <v>0</v>
      </c>
      <c r="H1903" s="120" t="b">
        <v>0</v>
      </c>
      <c r="I1903" s="120" t="b">
        <v>0</v>
      </c>
      <c r="J1903" s="120" t="b">
        <v>0</v>
      </c>
      <c r="K1903" s="120" t="b">
        <v>0</v>
      </c>
      <c r="L1903" s="120" t="b">
        <v>0</v>
      </c>
      <c r="M1903" s="120" t="b">
        <v>1</v>
      </c>
      <c r="N1903" s="120" t="s">
        <v>7046</v>
      </c>
      <c r="O1903" s="120" t="s">
        <v>7047</v>
      </c>
      <c r="P1903" s="120" t="s">
        <v>7048</v>
      </c>
    </row>
    <row r="1904" spans="1:26" x14ac:dyDescent="0.4">
      <c r="A1904" s="120" t="s">
        <v>7049</v>
      </c>
      <c r="B1904" s="120" t="s">
        <v>928</v>
      </c>
      <c r="C1904" s="120">
        <v>10439</v>
      </c>
      <c r="D1904" s="120" t="b">
        <v>1</v>
      </c>
      <c r="E1904" s="120" t="b">
        <v>0</v>
      </c>
      <c r="F1904" s="120" t="b">
        <v>1</v>
      </c>
      <c r="G1904" s="120" t="b">
        <v>0</v>
      </c>
      <c r="H1904" s="120" t="b">
        <v>0</v>
      </c>
      <c r="I1904" s="120" t="b">
        <v>0</v>
      </c>
      <c r="J1904" s="120" t="b">
        <v>0</v>
      </c>
      <c r="K1904" s="120" t="b">
        <v>0</v>
      </c>
      <c r="L1904" s="120" t="b">
        <v>0</v>
      </c>
      <c r="M1904" s="120" t="b">
        <v>0</v>
      </c>
    </row>
    <row r="1905" spans="1:22" x14ac:dyDescent="0.4">
      <c r="A1905" s="120" t="s">
        <v>694</v>
      </c>
      <c r="B1905" s="120" t="s">
        <v>852</v>
      </c>
      <c r="C1905" s="120">
        <v>10434</v>
      </c>
      <c r="D1905" s="120" t="b">
        <v>1</v>
      </c>
      <c r="E1905" s="120" t="b">
        <v>1</v>
      </c>
      <c r="F1905" s="120" t="b">
        <v>0</v>
      </c>
      <c r="G1905" s="120" t="b">
        <v>0</v>
      </c>
      <c r="H1905" s="120" t="b">
        <v>0</v>
      </c>
      <c r="I1905" s="120" t="b">
        <v>0</v>
      </c>
      <c r="J1905" s="120" t="b">
        <v>1</v>
      </c>
      <c r="K1905" s="120" t="b">
        <v>0</v>
      </c>
      <c r="L1905" s="120" t="b">
        <v>0</v>
      </c>
      <c r="M1905" s="120" t="b">
        <v>0</v>
      </c>
      <c r="N1905" s="120" t="s">
        <v>842</v>
      </c>
      <c r="O1905" s="120" t="s">
        <v>695</v>
      </c>
      <c r="P1905" s="120" t="s">
        <v>4733</v>
      </c>
      <c r="Q1905" s="120" t="s">
        <v>402</v>
      </c>
      <c r="R1905" s="120" t="s">
        <v>1920</v>
      </c>
    </row>
    <row r="1906" spans="1:22" x14ac:dyDescent="0.4">
      <c r="A1906" s="120" t="s">
        <v>7050</v>
      </c>
      <c r="B1906" s="120" t="s">
        <v>928</v>
      </c>
      <c r="C1906" s="120">
        <v>10416</v>
      </c>
      <c r="D1906" s="120" t="b">
        <v>1</v>
      </c>
      <c r="E1906" s="120" t="b">
        <v>0</v>
      </c>
      <c r="F1906" s="120" t="b">
        <v>1</v>
      </c>
      <c r="G1906" s="120" t="b">
        <v>0</v>
      </c>
      <c r="H1906" s="120" t="b">
        <v>1</v>
      </c>
      <c r="I1906" s="120" t="b">
        <v>0</v>
      </c>
      <c r="J1906" s="120" t="b">
        <v>0</v>
      </c>
      <c r="K1906" s="120" t="b">
        <v>1</v>
      </c>
      <c r="L1906" s="120" t="b">
        <v>0</v>
      </c>
      <c r="M1906" s="120" t="b">
        <v>0</v>
      </c>
      <c r="N1906" s="120" t="s">
        <v>842</v>
      </c>
      <c r="O1906" s="120" t="s">
        <v>7051</v>
      </c>
      <c r="P1906" s="120" t="s">
        <v>7052</v>
      </c>
    </row>
    <row r="1907" spans="1:22" x14ac:dyDescent="0.4">
      <c r="A1907" s="120" t="s">
        <v>7053</v>
      </c>
      <c r="B1907" s="120" t="s">
        <v>1334</v>
      </c>
      <c r="C1907" s="120">
        <v>10351</v>
      </c>
      <c r="D1907" s="120" t="b">
        <v>0</v>
      </c>
      <c r="E1907" s="120" t="b">
        <v>1</v>
      </c>
      <c r="F1907" s="120" t="b">
        <v>0</v>
      </c>
      <c r="G1907" s="120" t="b">
        <v>0</v>
      </c>
      <c r="H1907" s="120" t="b">
        <v>0</v>
      </c>
      <c r="I1907" s="120" t="b">
        <v>0</v>
      </c>
      <c r="J1907" s="120" t="b">
        <v>1</v>
      </c>
      <c r="K1907" s="120" t="b">
        <v>0</v>
      </c>
      <c r="L1907" s="120" t="b">
        <v>0</v>
      </c>
      <c r="M1907" s="120" t="b">
        <v>1</v>
      </c>
      <c r="N1907" s="120" t="s">
        <v>7054</v>
      </c>
      <c r="O1907" s="120" t="s">
        <v>7055</v>
      </c>
      <c r="P1907" s="120" t="s">
        <v>7056</v>
      </c>
      <c r="Q1907" s="120" t="s">
        <v>7054</v>
      </c>
      <c r="R1907" s="120" t="s">
        <v>7057</v>
      </c>
      <c r="S1907" s="120" t="s">
        <v>7058</v>
      </c>
      <c r="T1907" s="120" t="s">
        <v>7059</v>
      </c>
    </row>
    <row r="1908" spans="1:22" x14ac:dyDescent="0.4">
      <c r="A1908" s="120" t="s">
        <v>7060</v>
      </c>
      <c r="B1908" s="120" t="s">
        <v>900</v>
      </c>
      <c r="C1908" s="120">
        <v>10343</v>
      </c>
      <c r="D1908" s="120" t="b">
        <v>1</v>
      </c>
      <c r="E1908" s="120" t="b">
        <v>1</v>
      </c>
      <c r="F1908" s="120" t="b">
        <v>0</v>
      </c>
      <c r="G1908" s="120" t="b">
        <v>0</v>
      </c>
      <c r="H1908" s="120" t="b">
        <v>0</v>
      </c>
      <c r="I1908" s="120" t="b">
        <v>0</v>
      </c>
      <c r="J1908" s="120" t="b">
        <v>0</v>
      </c>
      <c r="K1908" s="120" t="b">
        <v>0</v>
      </c>
      <c r="L1908" s="120" t="b">
        <v>0</v>
      </c>
      <c r="M1908" s="120" t="b">
        <v>0</v>
      </c>
    </row>
    <row r="1909" spans="1:22" x14ac:dyDescent="0.4">
      <c r="A1909" s="120" t="s">
        <v>7061</v>
      </c>
      <c r="B1909" s="120" t="s">
        <v>1278</v>
      </c>
      <c r="C1909" s="120">
        <v>10346</v>
      </c>
      <c r="D1909" s="120" t="b">
        <v>1</v>
      </c>
      <c r="E1909" s="120" t="b">
        <v>0</v>
      </c>
      <c r="F1909" s="120" t="b">
        <v>0</v>
      </c>
      <c r="G1909" s="120" t="b">
        <v>0</v>
      </c>
      <c r="H1909" s="120" t="b">
        <v>0</v>
      </c>
      <c r="I1909" s="120" t="b">
        <v>0</v>
      </c>
      <c r="J1909" s="120" t="b">
        <v>0</v>
      </c>
      <c r="K1909" s="120" t="b">
        <v>0</v>
      </c>
      <c r="L1909" s="120" t="b">
        <v>0</v>
      </c>
      <c r="M1909" s="120" t="b">
        <v>1</v>
      </c>
      <c r="N1909" s="120" t="s">
        <v>3228</v>
      </c>
      <c r="O1909" s="120" t="s">
        <v>7062</v>
      </c>
      <c r="P1909" s="120" t="s">
        <v>7063</v>
      </c>
      <c r="Q1909" s="120" t="s">
        <v>7064</v>
      </c>
      <c r="R1909" s="120" t="s">
        <v>7065</v>
      </c>
      <c r="S1909" s="120" t="s">
        <v>7066</v>
      </c>
      <c r="T1909" s="120" t="s">
        <v>7067</v>
      </c>
      <c r="U1909" s="120" t="s">
        <v>7068</v>
      </c>
      <c r="V1909" s="120" t="s">
        <v>7069</v>
      </c>
    </row>
    <row r="1910" spans="1:22" x14ac:dyDescent="0.4">
      <c r="A1910" s="120" t="s">
        <v>7070</v>
      </c>
      <c r="B1910" s="120" t="s">
        <v>1278</v>
      </c>
      <c r="C1910" s="120">
        <v>10228</v>
      </c>
      <c r="D1910" s="120" t="b">
        <v>1</v>
      </c>
      <c r="E1910" s="120" t="b">
        <v>1</v>
      </c>
      <c r="F1910" s="120" t="b">
        <v>0</v>
      </c>
      <c r="G1910" s="120" t="b">
        <v>0</v>
      </c>
      <c r="H1910" s="120" t="b">
        <v>0</v>
      </c>
      <c r="I1910" s="120" t="b">
        <v>0</v>
      </c>
      <c r="J1910" s="120" t="b">
        <v>0</v>
      </c>
      <c r="K1910" s="120" t="b">
        <v>0</v>
      </c>
      <c r="L1910" s="120" t="b">
        <v>0</v>
      </c>
      <c r="M1910" s="120" t="b">
        <v>1</v>
      </c>
    </row>
    <row r="1911" spans="1:22" x14ac:dyDescent="0.4">
      <c r="A1911" s="120" t="s">
        <v>7071</v>
      </c>
      <c r="B1911" s="120" t="s">
        <v>1446</v>
      </c>
      <c r="C1911" s="120">
        <v>10199</v>
      </c>
      <c r="D1911" s="120" t="b">
        <v>1</v>
      </c>
      <c r="E1911" s="120" t="b">
        <v>0</v>
      </c>
      <c r="F1911" s="120" t="b">
        <v>0</v>
      </c>
      <c r="G1911" s="120" t="b">
        <v>0</v>
      </c>
      <c r="H1911" s="120" t="b">
        <v>1</v>
      </c>
      <c r="I1911" s="120" t="b">
        <v>0</v>
      </c>
      <c r="J1911" s="120" t="b">
        <v>0</v>
      </c>
      <c r="K1911" s="120" t="b">
        <v>0</v>
      </c>
      <c r="L1911" s="120" t="b">
        <v>0</v>
      </c>
      <c r="M1911" s="120" t="b">
        <v>1</v>
      </c>
    </row>
    <row r="1912" spans="1:22" x14ac:dyDescent="0.4">
      <c r="A1912" s="120" t="s">
        <v>7072</v>
      </c>
      <c r="B1912" s="120" t="s">
        <v>935</v>
      </c>
      <c r="C1912" s="120">
        <v>10180</v>
      </c>
      <c r="D1912" s="120" t="b">
        <v>0</v>
      </c>
      <c r="E1912" s="120" t="b">
        <v>0</v>
      </c>
      <c r="F1912" s="120" t="b">
        <v>1</v>
      </c>
      <c r="G1912" s="120" t="b">
        <v>0</v>
      </c>
      <c r="H1912" s="120" t="b">
        <v>1</v>
      </c>
      <c r="I1912" s="120" t="b">
        <v>0</v>
      </c>
      <c r="J1912" s="120" t="b">
        <v>0</v>
      </c>
      <c r="K1912" s="120" t="b">
        <v>0</v>
      </c>
      <c r="L1912" s="120" t="b">
        <v>0</v>
      </c>
      <c r="M1912" s="120" t="b">
        <v>0</v>
      </c>
      <c r="N1912" s="120" t="s">
        <v>7073</v>
      </c>
      <c r="O1912" s="120" t="s">
        <v>7074</v>
      </c>
      <c r="P1912" s="120" t="s">
        <v>7075</v>
      </c>
      <c r="Q1912" s="120" t="s">
        <v>7076</v>
      </c>
      <c r="R1912" s="120" t="s">
        <v>7077</v>
      </c>
      <c r="S1912" s="120" t="s">
        <v>7078</v>
      </c>
      <c r="T1912" s="120" t="s">
        <v>7079</v>
      </c>
    </row>
    <row r="1913" spans="1:22" x14ac:dyDescent="0.4">
      <c r="A1913" s="120" t="s">
        <v>696</v>
      </c>
      <c r="B1913" s="120" t="s">
        <v>935</v>
      </c>
      <c r="C1913" s="120">
        <v>10062</v>
      </c>
      <c r="D1913" s="120" t="b">
        <v>0</v>
      </c>
      <c r="E1913" s="120" t="b">
        <v>0</v>
      </c>
      <c r="F1913" s="120" t="b">
        <v>0</v>
      </c>
      <c r="G1913" s="120" t="b">
        <v>0</v>
      </c>
      <c r="H1913" s="120" t="b">
        <v>0</v>
      </c>
      <c r="I1913" s="120" t="b">
        <v>0</v>
      </c>
      <c r="J1913" s="120" t="b">
        <v>0</v>
      </c>
      <c r="K1913" s="120" t="b">
        <v>0</v>
      </c>
      <c r="L1913" s="120" t="b">
        <v>0</v>
      </c>
      <c r="M1913" s="120" t="b">
        <v>1</v>
      </c>
      <c r="N1913" s="120" t="s">
        <v>3318</v>
      </c>
      <c r="O1913" s="120" t="s">
        <v>697</v>
      </c>
      <c r="P1913" s="120" t="s">
        <v>3256</v>
      </c>
      <c r="Q1913" s="120" t="s">
        <v>740</v>
      </c>
      <c r="R1913" s="120" t="s">
        <v>3321</v>
      </c>
      <c r="S1913" s="120" t="s">
        <v>3323</v>
      </c>
      <c r="T1913" s="120" t="s">
        <v>3324</v>
      </c>
    </row>
    <row r="1914" spans="1:22" x14ac:dyDescent="0.4">
      <c r="A1914" s="120" t="s">
        <v>7080</v>
      </c>
      <c r="B1914" s="120" t="s">
        <v>1278</v>
      </c>
      <c r="C1914" s="120">
        <v>9806</v>
      </c>
      <c r="D1914" s="120" t="b">
        <v>0</v>
      </c>
      <c r="E1914" s="120" t="b">
        <v>1</v>
      </c>
      <c r="F1914" s="120" t="b">
        <v>0</v>
      </c>
      <c r="G1914" s="120" t="b">
        <v>0</v>
      </c>
      <c r="H1914" s="120" t="b">
        <v>0</v>
      </c>
      <c r="I1914" s="120" t="b">
        <v>0</v>
      </c>
      <c r="J1914" s="120" t="b">
        <v>0</v>
      </c>
      <c r="K1914" s="120" t="b">
        <v>0</v>
      </c>
      <c r="L1914" s="120" t="b">
        <v>0</v>
      </c>
      <c r="M1914" s="120" t="b">
        <v>1</v>
      </c>
      <c r="N1914" s="120" t="s">
        <v>842</v>
      </c>
      <c r="O1914" s="120" t="s">
        <v>7081</v>
      </c>
      <c r="P1914" s="120" t="s">
        <v>7082</v>
      </c>
      <c r="Q1914" s="120" t="s">
        <v>7083</v>
      </c>
      <c r="R1914" s="120" t="s">
        <v>7084</v>
      </c>
      <c r="S1914" s="120" t="s">
        <v>7085</v>
      </c>
      <c r="T1914" s="120" t="s">
        <v>7086</v>
      </c>
    </row>
    <row r="1915" spans="1:22" x14ac:dyDescent="0.4">
      <c r="A1915" s="120" t="s">
        <v>7087</v>
      </c>
      <c r="B1915" s="120" t="s">
        <v>928</v>
      </c>
      <c r="C1915" s="120">
        <v>9750</v>
      </c>
      <c r="D1915" s="120" t="b">
        <v>0</v>
      </c>
      <c r="E1915" s="120" t="b">
        <v>0</v>
      </c>
      <c r="F1915" s="120" t="b">
        <v>0</v>
      </c>
      <c r="G1915" s="120" t="b">
        <v>0</v>
      </c>
      <c r="H1915" s="120" t="b">
        <v>0</v>
      </c>
      <c r="I1915" s="120" t="b">
        <v>0</v>
      </c>
      <c r="J1915" s="120" t="b">
        <v>0</v>
      </c>
      <c r="K1915" s="120" t="b">
        <v>0</v>
      </c>
      <c r="L1915" s="120" t="b">
        <v>0</v>
      </c>
      <c r="M1915" s="120" t="b">
        <v>0</v>
      </c>
      <c r="N1915" s="120" t="s">
        <v>7088</v>
      </c>
      <c r="O1915" s="120" t="s">
        <v>7089</v>
      </c>
      <c r="P1915" s="120" t="s">
        <v>7090</v>
      </c>
      <c r="Q1915" s="120" t="s">
        <v>7091</v>
      </c>
      <c r="R1915" s="120" t="s">
        <v>7092</v>
      </c>
    </row>
    <row r="1916" spans="1:22" x14ac:dyDescent="0.4">
      <c r="A1916" s="120" t="s">
        <v>7093</v>
      </c>
      <c r="B1916" s="120" t="s">
        <v>1334</v>
      </c>
      <c r="C1916" s="120">
        <v>9647</v>
      </c>
      <c r="D1916" s="120" t="b">
        <v>1</v>
      </c>
      <c r="E1916" s="120" t="b">
        <v>1</v>
      </c>
      <c r="F1916" s="120" t="b">
        <v>1</v>
      </c>
      <c r="G1916" s="120" t="b">
        <v>0</v>
      </c>
      <c r="H1916" s="120" t="b">
        <v>0</v>
      </c>
      <c r="I1916" s="120" t="b">
        <v>0</v>
      </c>
      <c r="J1916" s="120" t="b">
        <v>0</v>
      </c>
      <c r="K1916" s="120" t="b">
        <v>0</v>
      </c>
      <c r="L1916" s="120" t="b">
        <v>0</v>
      </c>
      <c r="M1916" s="120" t="b">
        <v>0</v>
      </c>
    </row>
    <row r="1917" spans="1:22" x14ac:dyDescent="0.4">
      <c r="A1917" s="120" t="s">
        <v>7094</v>
      </c>
      <c r="B1917" s="120" t="s">
        <v>1334</v>
      </c>
      <c r="C1917" s="120">
        <v>9569</v>
      </c>
      <c r="D1917" s="120" t="b">
        <v>0</v>
      </c>
      <c r="E1917" s="120" t="b">
        <v>0</v>
      </c>
      <c r="F1917" s="120" t="b">
        <v>0</v>
      </c>
      <c r="G1917" s="120" t="b">
        <v>0</v>
      </c>
      <c r="H1917" s="120" t="b">
        <v>0</v>
      </c>
      <c r="I1917" s="120" t="b">
        <v>0</v>
      </c>
      <c r="J1917" s="120" t="b">
        <v>0</v>
      </c>
      <c r="K1917" s="120" t="b">
        <v>0</v>
      </c>
      <c r="L1917" s="120" t="b">
        <v>0</v>
      </c>
      <c r="M1917" s="120" t="b">
        <v>1</v>
      </c>
      <c r="N1917" s="120" t="s">
        <v>842</v>
      </c>
      <c r="O1917" s="120" t="s">
        <v>7095</v>
      </c>
      <c r="P1917" s="120" t="s">
        <v>7096</v>
      </c>
      <c r="Q1917" s="120" t="s">
        <v>7097</v>
      </c>
      <c r="R1917" s="120" t="s">
        <v>7098</v>
      </c>
      <c r="S1917" s="120" t="s">
        <v>4381</v>
      </c>
      <c r="T1917" s="120" t="s">
        <v>7099</v>
      </c>
      <c r="U1917" s="120" t="s">
        <v>7100</v>
      </c>
      <c r="V1917" s="120" t="s">
        <v>7101</v>
      </c>
    </row>
    <row r="1918" spans="1:22" x14ac:dyDescent="0.4">
      <c r="A1918" s="120" t="s">
        <v>7102</v>
      </c>
      <c r="B1918" s="120" t="s">
        <v>1278</v>
      </c>
      <c r="C1918" s="120">
        <v>9577</v>
      </c>
      <c r="D1918" s="120" t="b">
        <v>0</v>
      </c>
      <c r="E1918" s="120" t="b">
        <v>0</v>
      </c>
      <c r="F1918" s="120" t="b">
        <v>0</v>
      </c>
      <c r="G1918" s="120" t="b">
        <v>0</v>
      </c>
      <c r="H1918" s="120" t="b">
        <v>0</v>
      </c>
      <c r="I1918" s="120" t="b">
        <v>0</v>
      </c>
      <c r="J1918" s="120" t="b">
        <v>0</v>
      </c>
      <c r="K1918" s="120" t="b">
        <v>1</v>
      </c>
      <c r="L1918" s="120" t="b">
        <v>0</v>
      </c>
      <c r="M1918" s="120" t="b">
        <v>0</v>
      </c>
    </row>
    <row r="1919" spans="1:22" x14ac:dyDescent="0.4">
      <c r="A1919" s="120" t="s">
        <v>7103</v>
      </c>
      <c r="B1919" s="120" t="s">
        <v>928</v>
      </c>
      <c r="C1919" s="120">
        <v>9540</v>
      </c>
      <c r="D1919" s="120" t="b">
        <v>0</v>
      </c>
      <c r="E1919" s="120" t="b">
        <v>0</v>
      </c>
      <c r="F1919" s="120" t="b">
        <v>0</v>
      </c>
      <c r="G1919" s="120" t="b">
        <v>0</v>
      </c>
      <c r="H1919" s="120" t="b">
        <v>0</v>
      </c>
      <c r="I1919" s="120" t="b">
        <v>0</v>
      </c>
      <c r="J1919" s="120" t="b">
        <v>0</v>
      </c>
      <c r="K1919" s="120" t="b">
        <v>0</v>
      </c>
      <c r="L1919" s="120" t="b">
        <v>0</v>
      </c>
      <c r="M1919" s="120" t="b">
        <v>0</v>
      </c>
    </row>
    <row r="1920" spans="1:22" x14ac:dyDescent="0.4">
      <c r="A1920" s="120" t="s">
        <v>7104</v>
      </c>
      <c r="B1920" s="120" t="s">
        <v>963</v>
      </c>
      <c r="C1920" s="120">
        <v>9473</v>
      </c>
      <c r="D1920" s="120" t="b">
        <v>0</v>
      </c>
      <c r="E1920" s="120" t="b">
        <v>0</v>
      </c>
      <c r="F1920" s="120" t="b">
        <v>1</v>
      </c>
      <c r="G1920" s="120" t="b">
        <v>0</v>
      </c>
      <c r="H1920" s="120" t="b">
        <v>0</v>
      </c>
      <c r="I1920" s="120" t="b">
        <v>0</v>
      </c>
      <c r="J1920" s="120" t="b">
        <v>0</v>
      </c>
      <c r="K1920" s="120" t="b">
        <v>0</v>
      </c>
      <c r="L1920" s="120" t="b">
        <v>0</v>
      </c>
      <c r="M1920" s="120" t="b">
        <v>0</v>
      </c>
    </row>
    <row r="1921" spans="1:34" x14ac:dyDescent="0.4">
      <c r="A1921" s="120" t="s">
        <v>7105</v>
      </c>
      <c r="B1921" s="120" t="s">
        <v>963</v>
      </c>
      <c r="C1921" s="120">
        <v>9467</v>
      </c>
      <c r="D1921" s="120" t="b">
        <v>0</v>
      </c>
      <c r="E1921" s="120" t="b">
        <v>0</v>
      </c>
      <c r="F1921" s="120" t="b">
        <v>1</v>
      </c>
      <c r="G1921" s="120" t="b">
        <v>0</v>
      </c>
      <c r="H1921" s="120" t="b">
        <v>0</v>
      </c>
      <c r="I1921" s="120" t="b">
        <v>0</v>
      </c>
      <c r="J1921" s="120" t="b">
        <v>0</v>
      </c>
      <c r="K1921" s="120" t="b">
        <v>0</v>
      </c>
      <c r="L1921" s="120" t="b">
        <v>0</v>
      </c>
      <c r="M1921" s="120" t="b">
        <v>0</v>
      </c>
    </row>
    <row r="1922" spans="1:34" x14ac:dyDescent="0.4">
      <c r="A1922" s="120" t="s">
        <v>7106</v>
      </c>
      <c r="B1922" s="120" t="s">
        <v>1727</v>
      </c>
      <c r="C1922" s="120">
        <v>9461</v>
      </c>
      <c r="D1922" s="120" t="b">
        <v>0</v>
      </c>
      <c r="E1922" s="120" t="b">
        <v>0</v>
      </c>
      <c r="F1922" s="120" t="b">
        <v>1</v>
      </c>
      <c r="G1922" s="120" t="b">
        <v>0</v>
      </c>
      <c r="H1922" s="120" t="b">
        <v>0</v>
      </c>
      <c r="I1922" s="120" t="b">
        <v>0</v>
      </c>
      <c r="J1922" s="120" t="b">
        <v>0</v>
      </c>
      <c r="K1922" s="120" t="b">
        <v>0</v>
      </c>
      <c r="L1922" s="120" t="b">
        <v>0</v>
      </c>
      <c r="M1922" s="120" t="b">
        <v>0</v>
      </c>
      <c r="N1922" s="120" t="s">
        <v>842</v>
      </c>
      <c r="O1922" s="120" t="s">
        <v>7107</v>
      </c>
      <c r="P1922" s="120" t="s">
        <v>7108</v>
      </c>
    </row>
    <row r="1923" spans="1:34" x14ac:dyDescent="0.4">
      <c r="A1923" s="120" t="s">
        <v>7109</v>
      </c>
      <c r="B1923" s="120" t="s">
        <v>928</v>
      </c>
      <c r="C1923" s="120">
        <v>9439</v>
      </c>
      <c r="D1923" s="120" t="b">
        <v>0</v>
      </c>
      <c r="E1923" s="120" t="b">
        <v>0</v>
      </c>
      <c r="F1923" s="120" t="b">
        <v>1</v>
      </c>
      <c r="G1923" s="120" t="b">
        <v>0</v>
      </c>
      <c r="H1923" s="120" t="b">
        <v>0</v>
      </c>
      <c r="I1923" s="120" t="b">
        <v>0</v>
      </c>
      <c r="J1923" s="120" t="b">
        <v>0</v>
      </c>
      <c r="K1923" s="120" t="b">
        <v>0</v>
      </c>
      <c r="L1923" s="120" t="b">
        <v>0</v>
      </c>
      <c r="M1923" s="120" t="b">
        <v>0</v>
      </c>
      <c r="N1923" s="120" t="s">
        <v>842</v>
      </c>
      <c r="O1923" s="120" t="s">
        <v>7110</v>
      </c>
      <c r="P1923" s="120" t="s">
        <v>7111</v>
      </c>
    </row>
    <row r="1924" spans="1:34" x14ac:dyDescent="0.4">
      <c r="A1924" s="120" t="s">
        <v>7112</v>
      </c>
      <c r="B1924" s="120" t="s">
        <v>928</v>
      </c>
      <c r="C1924" s="120">
        <v>9401</v>
      </c>
      <c r="D1924" s="120" t="b">
        <v>1</v>
      </c>
      <c r="E1924" s="120" t="b">
        <v>1</v>
      </c>
      <c r="F1924" s="120" t="b">
        <v>1</v>
      </c>
      <c r="G1924" s="120" t="b">
        <v>0</v>
      </c>
      <c r="H1924" s="120" t="b">
        <v>0</v>
      </c>
      <c r="I1924" s="120" t="b">
        <v>0</v>
      </c>
      <c r="J1924" s="120" t="b">
        <v>0</v>
      </c>
      <c r="K1924" s="120" t="b">
        <v>0</v>
      </c>
      <c r="L1924" s="120" t="b">
        <v>0</v>
      </c>
      <c r="M1924" s="120" t="b">
        <v>1</v>
      </c>
      <c r="N1924" s="120" t="s">
        <v>7113</v>
      </c>
      <c r="O1924" s="120" t="s">
        <v>7114</v>
      </c>
      <c r="P1924" s="120" t="s">
        <v>7115</v>
      </c>
      <c r="Q1924" s="120" t="s">
        <v>7116</v>
      </c>
      <c r="R1924" s="120" t="s">
        <v>7117</v>
      </c>
      <c r="S1924" s="120" t="s">
        <v>7118</v>
      </c>
      <c r="T1924" s="120" t="s">
        <v>7119</v>
      </c>
      <c r="U1924" s="120" t="s">
        <v>7120</v>
      </c>
      <c r="V1924" s="120" t="s">
        <v>7121</v>
      </c>
      <c r="W1924" s="120" t="s">
        <v>7122</v>
      </c>
      <c r="X1924" s="120" t="s">
        <v>7123</v>
      </c>
      <c r="Y1924" s="120" t="s">
        <v>7124</v>
      </c>
      <c r="Z1924" s="120" t="s">
        <v>7125</v>
      </c>
      <c r="AA1924" s="120" t="s">
        <v>7126</v>
      </c>
      <c r="AB1924" s="120" t="s">
        <v>7127</v>
      </c>
      <c r="AC1924" s="120" t="s">
        <v>7128</v>
      </c>
      <c r="AD1924" s="120" t="s">
        <v>7129</v>
      </c>
      <c r="AE1924" s="120" t="s">
        <v>7130</v>
      </c>
      <c r="AF1924" s="120" t="s">
        <v>7131</v>
      </c>
      <c r="AG1924" s="120" t="s">
        <v>7132</v>
      </c>
      <c r="AH1924" s="120" t="s">
        <v>7133</v>
      </c>
    </row>
    <row r="1925" spans="1:34" x14ac:dyDescent="0.4">
      <c r="A1925" s="120" t="s">
        <v>7134</v>
      </c>
      <c r="B1925" s="120" t="s">
        <v>928</v>
      </c>
      <c r="C1925" s="120">
        <v>9383</v>
      </c>
      <c r="D1925" s="120" t="b">
        <v>1</v>
      </c>
      <c r="E1925" s="120" t="b">
        <v>1</v>
      </c>
      <c r="F1925" s="120" t="b">
        <v>0</v>
      </c>
      <c r="G1925" s="120" t="b">
        <v>0</v>
      </c>
      <c r="H1925" s="120" t="b">
        <v>0</v>
      </c>
      <c r="I1925" s="120" t="b">
        <v>0</v>
      </c>
      <c r="J1925" s="120" t="b">
        <v>0</v>
      </c>
      <c r="K1925" s="120" t="b">
        <v>0</v>
      </c>
      <c r="L1925" s="120" t="b">
        <v>0</v>
      </c>
      <c r="M1925" s="120" t="b">
        <v>1</v>
      </c>
      <c r="N1925" s="120" t="s">
        <v>7135</v>
      </c>
      <c r="O1925" s="120" t="s">
        <v>1659</v>
      </c>
      <c r="P1925" s="120" t="s">
        <v>3124</v>
      </c>
      <c r="Q1925" s="120" t="s">
        <v>4365</v>
      </c>
      <c r="R1925" s="120" t="s">
        <v>4366</v>
      </c>
      <c r="S1925" s="120" t="s">
        <v>7136</v>
      </c>
      <c r="T1925" s="120" t="s">
        <v>7137</v>
      </c>
    </row>
    <row r="1926" spans="1:34" x14ac:dyDescent="0.4">
      <c r="A1926" s="120" t="s">
        <v>7138</v>
      </c>
      <c r="B1926" s="120" t="s">
        <v>928</v>
      </c>
      <c r="C1926" s="120">
        <v>9334</v>
      </c>
      <c r="D1926" s="120" t="b">
        <v>0</v>
      </c>
      <c r="E1926" s="120" t="b">
        <v>1</v>
      </c>
      <c r="F1926" s="120" t="b">
        <v>1</v>
      </c>
      <c r="G1926" s="120" t="b">
        <v>0</v>
      </c>
      <c r="H1926" s="120" t="b">
        <v>0</v>
      </c>
      <c r="I1926" s="120" t="b">
        <v>0</v>
      </c>
      <c r="J1926" s="120" t="b">
        <v>0</v>
      </c>
      <c r="K1926" s="120" t="b">
        <v>0</v>
      </c>
      <c r="L1926" s="120" t="b">
        <v>0</v>
      </c>
      <c r="M1926" s="120" t="b">
        <v>1</v>
      </c>
    </row>
    <row r="1927" spans="1:34" x14ac:dyDescent="0.4">
      <c r="A1927" s="120" t="s">
        <v>7139</v>
      </c>
      <c r="B1927" s="120" t="s">
        <v>935</v>
      </c>
      <c r="C1927" s="120">
        <v>9242</v>
      </c>
      <c r="D1927" s="120" t="b">
        <v>0</v>
      </c>
      <c r="E1927" s="120" t="b">
        <v>1</v>
      </c>
      <c r="F1927" s="120" t="b">
        <v>0</v>
      </c>
      <c r="G1927" s="120" t="b">
        <v>1</v>
      </c>
      <c r="H1927" s="120" t="b">
        <v>0</v>
      </c>
      <c r="I1927" s="120" t="b">
        <v>0</v>
      </c>
      <c r="J1927" s="120" t="b">
        <v>0</v>
      </c>
      <c r="K1927" s="120" t="b">
        <v>0</v>
      </c>
      <c r="L1927" s="120" t="b">
        <v>0</v>
      </c>
      <c r="M1927" s="120" t="b">
        <v>1</v>
      </c>
    </row>
    <row r="1928" spans="1:34" x14ac:dyDescent="0.4">
      <c r="A1928" s="120" t="s">
        <v>7140</v>
      </c>
      <c r="B1928" s="120" t="s">
        <v>928</v>
      </c>
      <c r="C1928" s="120">
        <v>9103</v>
      </c>
      <c r="D1928" s="120" t="b">
        <v>1</v>
      </c>
      <c r="E1928" s="120" t="b">
        <v>1</v>
      </c>
      <c r="F1928" s="120" t="b">
        <v>0</v>
      </c>
      <c r="G1928" s="120" t="b">
        <v>0</v>
      </c>
      <c r="H1928" s="120" t="b">
        <v>1</v>
      </c>
      <c r="I1928" s="120" t="b">
        <v>0</v>
      </c>
      <c r="J1928" s="120" t="b">
        <v>0</v>
      </c>
      <c r="K1928" s="120" t="b">
        <v>0</v>
      </c>
      <c r="L1928" s="120" t="b">
        <v>0</v>
      </c>
      <c r="M1928" s="120" t="b">
        <v>0</v>
      </c>
    </row>
    <row r="1929" spans="1:34" x14ac:dyDescent="0.4">
      <c r="A1929" s="120" t="s">
        <v>7141</v>
      </c>
      <c r="B1929" s="120" t="s">
        <v>900</v>
      </c>
      <c r="C1929" s="120">
        <v>9083</v>
      </c>
      <c r="D1929" s="120" t="b">
        <v>1</v>
      </c>
      <c r="E1929" s="120" t="b">
        <v>0</v>
      </c>
      <c r="F1929" s="120" t="b">
        <v>0</v>
      </c>
      <c r="G1929" s="120" t="b">
        <v>0</v>
      </c>
      <c r="H1929" s="120" t="b">
        <v>0</v>
      </c>
      <c r="I1929" s="120" t="b">
        <v>0</v>
      </c>
      <c r="J1929" s="120" t="b">
        <v>0</v>
      </c>
      <c r="K1929" s="120" t="b">
        <v>0</v>
      </c>
      <c r="L1929" s="120" t="b">
        <v>0</v>
      </c>
      <c r="M1929" s="120" t="b">
        <v>0</v>
      </c>
    </row>
    <row r="1930" spans="1:34" x14ac:dyDescent="0.4">
      <c r="A1930" s="120" t="s">
        <v>7142</v>
      </c>
      <c r="B1930" s="120" t="s">
        <v>924</v>
      </c>
      <c r="C1930" s="120">
        <v>8919</v>
      </c>
      <c r="D1930" s="120" t="b">
        <v>0</v>
      </c>
      <c r="E1930" s="120" t="b">
        <v>0</v>
      </c>
      <c r="F1930" s="120" t="b">
        <v>1</v>
      </c>
      <c r="G1930" s="120" t="b">
        <v>0</v>
      </c>
      <c r="H1930" s="120" t="b">
        <v>0</v>
      </c>
      <c r="I1930" s="120" t="b">
        <v>0</v>
      </c>
      <c r="J1930" s="120" t="b">
        <v>0</v>
      </c>
      <c r="K1930" s="120" t="b">
        <v>0</v>
      </c>
      <c r="L1930" s="120" t="b">
        <v>0</v>
      </c>
      <c r="M1930" s="120" t="b">
        <v>0</v>
      </c>
    </row>
    <row r="1931" spans="1:34" x14ac:dyDescent="0.4">
      <c r="A1931" s="120" t="s">
        <v>7143</v>
      </c>
      <c r="B1931" s="120" t="s">
        <v>928</v>
      </c>
      <c r="C1931" s="120">
        <v>8907</v>
      </c>
      <c r="D1931" s="120" t="b">
        <v>1</v>
      </c>
      <c r="E1931" s="120" t="b">
        <v>1</v>
      </c>
      <c r="F1931" s="120" t="b">
        <v>0</v>
      </c>
      <c r="G1931" s="120" t="b">
        <v>0</v>
      </c>
      <c r="H1931" s="120" t="b">
        <v>1</v>
      </c>
      <c r="I1931" s="120" t="b">
        <v>0</v>
      </c>
      <c r="J1931" s="120" t="b">
        <v>0</v>
      </c>
      <c r="K1931" s="120" t="b">
        <v>0</v>
      </c>
      <c r="L1931" s="120" t="b">
        <v>0</v>
      </c>
      <c r="M1931" s="120" t="b">
        <v>0</v>
      </c>
    </row>
    <row r="1932" spans="1:34" x14ac:dyDescent="0.4">
      <c r="A1932" s="120" t="s">
        <v>7144</v>
      </c>
      <c r="B1932" s="120" t="s">
        <v>852</v>
      </c>
      <c r="C1932" s="120">
        <v>8849</v>
      </c>
      <c r="D1932" s="120" t="b">
        <v>0</v>
      </c>
      <c r="E1932" s="120" t="b">
        <v>0</v>
      </c>
      <c r="F1932" s="120" t="b">
        <v>1</v>
      </c>
      <c r="G1932" s="120" t="b">
        <v>0</v>
      </c>
      <c r="H1932" s="120" t="b">
        <v>0</v>
      </c>
      <c r="I1932" s="120" t="b">
        <v>0</v>
      </c>
      <c r="J1932" s="120" t="b">
        <v>0</v>
      </c>
      <c r="K1932" s="120" t="b">
        <v>0</v>
      </c>
      <c r="L1932" s="120" t="b">
        <v>0</v>
      </c>
      <c r="M1932" s="120" t="b">
        <v>0</v>
      </c>
    </row>
    <row r="1933" spans="1:34" x14ac:dyDescent="0.4">
      <c r="A1933" s="120" t="s">
        <v>698</v>
      </c>
      <c r="B1933" s="120" t="s">
        <v>919</v>
      </c>
      <c r="C1933" s="120">
        <v>8841</v>
      </c>
      <c r="D1933" s="120" t="b">
        <v>1</v>
      </c>
      <c r="E1933" s="120" t="b">
        <v>0</v>
      </c>
      <c r="F1933" s="120" t="b">
        <v>1</v>
      </c>
      <c r="G1933" s="120" t="b">
        <v>0</v>
      </c>
      <c r="H1933" s="120" t="b">
        <v>0</v>
      </c>
      <c r="I1933" s="120" t="b">
        <v>0</v>
      </c>
      <c r="J1933" s="120" t="b">
        <v>0</v>
      </c>
      <c r="K1933" s="120" t="b">
        <v>0</v>
      </c>
      <c r="L1933" s="120" t="b">
        <v>0</v>
      </c>
      <c r="M1933" s="120" t="b">
        <v>1</v>
      </c>
      <c r="N1933" s="120" t="s">
        <v>7145</v>
      </c>
      <c r="O1933" s="120" t="s">
        <v>389</v>
      </c>
      <c r="P1933" s="120" t="s">
        <v>3688</v>
      </c>
      <c r="Q1933" s="120" t="s">
        <v>390</v>
      </c>
      <c r="R1933" s="120" t="s">
        <v>1602</v>
      </c>
      <c r="S1933" s="120" t="s">
        <v>547</v>
      </c>
      <c r="T1933" s="120" t="s">
        <v>2990</v>
      </c>
      <c r="U1933" s="120" t="s">
        <v>548</v>
      </c>
      <c r="V1933" s="120" t="s">
        <v>2991</v>
      </c>
      <c r="W1933" s="120" t="s">
        <v>5204</v>
      </c>
      <c r="X1933" s="120" t="s">
        <v>5742</v>
      </c>
      <c r="Y1933" s="120" t="s">
        <v>3844</v>
      </c>
      <c r="Z1933" s="120" t="s">
        <v>3845</v>
      </c>
      <c r="AA1933" s="120" t="s">
        <v>3846</v>
      </c>
      <c r="AB1933" s="120" t="s">
        <v>3847</v>
      </c>
      <c r="AC1933" s="120" t="s">
        <v>3703</v>
      </c>
      <c r="AD1933" s="120" t="s">
        <v>3704</v>
      </c>
      <c r="AE1933" s="120" t="s">
        <v>576</v>
      </c>
      <c r="AF1933" s="120" t="s">
        <v>3699</v>
      </c>
      <c r="AG1933" s="120" t="s">
        <v>3842</v>
      </c>
      <c r="AH1933" s="120" t="s">
        <v>3843</v>
      </c>
    </row>
    <row r="1934" spans="1:34" x14ac:dyDescent="0.4">
      <c r="A1934" s="120" t="s">
        <v>7146</v>
      </c>
      <c r="B1934" s="120" t="s">
        <v>843</v>
      </c>
      <c r="C1934" s="120">
        <v>8803</v>
      </c>
      <c r="D1934" s="120" t="b">
        <v>0</v>
      </c>
      <c r="E1934" s="120" t="b">
        <v>0</v>
      </c>
      <c r="F1934" s="120" t="b">
        <v>0</v>
      </c>
      <c r="G1934" s="120" t="b">
        <v>0</v>
      </c>
      <c r="H1934" s="120" t="b">
        <v>0</v>
      </c>
      <c r="I1934" s="120" t="b">
        <v>0</v>
      </c>
      <c r="J1934" s="120" t="b">
        <v>0</v>
      </c>
      <c r="K1934" s="120" t="b">
        <v>1</v>
      </c>
      <c r="L1934" s="120" t="b">
        <v>0</v>
      </c>
      <c r="M1934" s="120" t="b">
        <v>1</v>
      </c>
    </row>
    <row r="1935" spans="1:34" x14ac:dyDescent="0.4">
      <c r="A1935" s="120" t="s">
        <v>7147</v>
      </c>
      <c r="B1935" s="120" t="s">
        <v>935</v>
      </c>
      <c r="C1935" s="120">
        <v>8744</v>
      </c>
      <c r="D1935" s="120" t="b">
        <v>0</v>
      </c>
      <c r="E1935" s="120" t="b">
        <v>0</v>
      </c>
      <c r="F1935" s="120" t="b">
        <v>0</v>
      </c>
      <c r="G1935" s="120" t="b">
        <v>0</v>
      </c>
      <c r="H1935" s="120" t="b">
        <v>1</v>
      </c>
      <c r="I1935" s="120" t="b">
        <v>0</v>
      </c>
      <c r="J1935" s="120" t="b">
        <v>0</v>
      </c>
      <c r="K1935" s="120" t="b">
        <v>0</v>
      </c>
      <c r="L1935" s="120" t="b">
        <v>0</v>
      </c>
      <c r="M1935" s="120" t="b">
        <v>0</v>
      </c>
    </row>
    <row r="1936" spans="1:34" x14ac:dyDescent="0.4">
      <c r="A1936" s="120" t="s">
        <v>699</v>
      </c>
      <c r="B1936" s="120" t="s">
        <v>935</v>
      </c>
      <c r="C1936" s="120">
        <v>8757</v>
      </c>
      <c r="D1936" s="120" t="b">
        <v>0</v>
      </c>
      <c r="E1936" s="120" t="b">
        <v>1</v>
      </c>
      <c r="F1936" s="120" t="b">
        <v>0</v>
      </c>
      <c r="G1936" s="120" t="b">
        <v>0</v>
      </c>
      <c r="H1936" s="120" t="b">
        <v>0</v>
      </c>
      <c r="I1936" s="120" t="b">
        <v>0</v>
      </c>
      <c r="J1936" s="120" t="b">
        <v>1</v>
      </c>
      <c r="K1936" s="120" t="b">
        <v>0</v>
      </c>
      <c r="L1936" s="120" t="b">
        <v>0</v>
      </c>
      <c r="M1936" s="120" t="b">
        <v>0</v>
      </c>
      <c r="N1936" s="120" t="s">
        <v>7148</v>
      </c>
      <c r="O1936" s="120" t="s">
        <v>477</v>
      </c>
      <c r="P1936" s="120" t="s">
        <v>1299</v>
      </c>
      <c r="Q1936" s="120" t="s">
        <v>7149</v>
      </c>
      <c r="R1936" s="120" t="s">
        <v>7150</v>
      </c>
    </row>
    <row r="1937" spans="1:34" x14ac:dyDescent="0.4">
      <c r="A1937" s="120" t="s">
        <v>7151</v>
      </c>
      <c r="B1937" s="120" t="s">
        <v>924</v>
      </c>
      <c r="C1937" s="120">
        <v>8802</v>
      </c>
      <c r="D1937" s="120" t="b">
        <v>0</v>
      </c>
      <c r="E1937" s="120" t="b">
        <v>0</v>
      </c>
      <c r="F1937" s="120" t="b">
        <v>0</v>
      </c>
      <c r="G1937" s="120" t="b">
        <v>0</v>
      </c>
      <c r="H1937" s="120" t="b">
        <v>0</v>
      </c>
      <c r="I1937" s="120" t="b">
        <v>0</v>
      </c>
      <c r="J1937" s="120" t="b">
        <v>0</v>
      </c>
      <c r="K1937" s="120" t="b">
        <v>0</v>
      </c>
      <c r="L1937" s="120" t="b">
        <v>0</v>
      </c>
      <c r="M1937" s="120" t="b">
        <v>1</v>
      </c>
    </row>
    <row r="1938" spans="1:34" x14ac:dyDescent="0.4">
      <c r="A1938" s="120" t="s">
        <v>6010</v>
      </c>
      <c r="B1938" s="120" t="s">
        <v>900</v>
      </c>
      <c r="C1938" s="120">
        <v>11265</v>
      </c>
      <c r="D1938" s="120" t="b">
        <v>1</v>
      </c>
      <c r="E1938" s="120" t="b">
        <v>1</v>
      </c>
      <c r="F1938" s="120" t="b">
        <v>0</v>
      </c>
      <c r="G1938" s="120" t="b">
        <v>0</v>
      </c>
      <c r="H1938" s="120" t="b">
        <v>0</v>
      </c>
      <c r="I1938" s="120" t="b">
        <v>0</v>
      </c>
      <c r="J1938" s="120" t="b">
        <v>0</v>
      </c>
      <c r="K1938" s="120" t="b">
        <v>0</v>
      </c>
      <c r="L1938" s="120" t="b">
        <v>0</v>
      </c>
      <c r="M1938" s="120" t="b">
        <v>1</v>
      </c>
      <c r="N1938" s="120" t="s">
        <v>7152</v>
      </c>
      <c r="O1938" s="120" t="s">
        <v>7153</v>
      </c>
      <c r="P1938" s="120" t="s">
        <v>7154</v>
      </c>
      <c r="Q1938" s="120" t="s">
        <v>7155</v>
      </c>
      <c r="R1938" s="120" t="s">
        <v>7156</v>
      </c>
      <c r="S1938" s="120" t="s">
        <v>7157</v>
      </c>
      <c r="T1938" s="120" t="s">
        <v>7158</v>
      </c>
      <c r="U1938" s="120" t="s">
        <v>7159</v>
      </c>
      <c r="V1938" s="120" t="s">
        <v>7160</v>
      </c>
      <c r="W1938" s="120" t="s">
        <v>7161</v>
      </c>
      <c r="X1938" s="120" t="s">
        <v>7162</v>
      </c>
      <c r="Y1938" s="120" t="s">
        <v>7163</v>
      </c>
      <c r="Z1938" s="120" t="s">
        <v>7164</v>
      </c>
    </row>
    <row r="1939" spans="1:34" x14ac:dyDescent="0.4">
      <c r="A1939" s="120" t="s">
        <v>7165</v>
      </c>
      <c r="B1939" s="120" t="s">
        <v>900</v>
      </c>
      <c r="C1939" s="120">
        <v>8623</v>
      </c>
      <c r="D1939" s="120" t="b">
        <v>0</v>
      </c>
      <c r="E1939" s="120" t="b">
        <v>0</v>
      </c>
      <c r="F1939" s="120" t="b">
        <v>0</v>
      </c>
      <c r="G1939" s="120" t="b">
        <v>0</v>
      </c>
      <c r="H1939" s="120" t="b">
        <v>0</v>
      </c>
      <c r="I1939" s="120" t="b">
        <v>0</v>
      </c>
      <c r="J1939" s="120" t="b">
        <v>0</v>
      </c>
      <c r="K1939" s="120" t="b">
        <v>0</v>
      </c>
      <c r="L1939" s="120" t="b">
        <v>0</v>
      </c>
      <c r="M1939" s="120" t="b">
        <v>0</v>
      </c>
    </row>
    <row r="1940" spans="1:34" x14ac:dyDescent="0.4">
      <c r="A1940" s="120" t="s">
        <v>7166</v>
      </c>
      <c r="B1940" s="120" t="s">
        <v>872</v>
      </c>
      <c r="C1940" s="120">
        <v>8598</v>
      </c>
      <c r="D1940" s="120" t="b">
        <v>0</v>
      </c>
      <c r="E1940" s="120" t="b">
        <v>1</v>
      </c>
      <c r="F1940" s="120" t="b">
        <v>1</v>
      </c>
      <c r="G1940" s="120" t="b">
        <v>0</v>
      </c>
      <c r="H1940" s="120" t="b">
        <v>0</v>
      </c>
      <c r="I1940" s="120" t="b">
        <v>0</v>
      </c>
      <c r="J1940" s="120" t="b">
        <v>0</v>
      </c>
      <c r="K1940" s="120" t="b">
        <v>0</v>
      </c>
      <c r="L1940" s="120" t="b">
        <v>0</v>
      </c>
      <c r="M1940" s="120" t="b">
        <v>0</v>
      </c>
    </row>
    <row r="1941" spans="1:34" x14ac:dyDescent="0.4">
      <c r="A1941" s="120" t="s">
        <v>7167</v>
      </c>
      <c r="B1941" s="120" t="s">
        <v>935</v>
      </c>
      <c r="C1941" s="120">
        <v>8539</v>
      </c>
      <c r="D1941" s="120" t="b">
        <v>0</v>
      </c>
      <c r="E1941" s="120" t="b">
        <v>1</v>
      </c>
      <c r="F1941" s="120" t="b">
        <v>0</v>
      </c>
      <c r="G1941" s="120" t="b">
        <v>0</v>
      </c>
      <c r="H1941" s="120" t="b">
        <v>0</v>
      </c>
      <c r="I1941" s="120" t="b">
        <v>0</v>
      </c>
      <c r="J1941" s="120" t="b">
        <v>1</v>
      </c>
      <c r="K1941" s="120" t="b">
        <v>0</v>
      </c>
      <c r="L1941" s="120" t="b">
        <v>0</v>
      </c>
      <c r="M1941" s="120" t="b">
        <v>0</v>
      </c>
      <c r="N1941" s="120" t="s">
        <v>842</v>
      </c>
      <c r="O1941" s="120" t="s">
        <v>7168</v>
      </c>
      <c r="P1941" s="120" t="s">
        <v>7169</v>
      </c>
      <c r="Q1941" s="120" t="s">
        <v>7170</v>
      </c>
      <c r="R1941" s="120" t="s">
        <v>7171</v>
      </c>
    </row>
    <row r="1942" spans="1:34" x14ac:dyDescent="0.4">
      <c r="A1942" s="120" t="s">
        <v>7172</v>
      </c>
      <c r="B1942" s="120" t="s">
        <v>928</v>
      </c>
      <c r="C1942" s="120">
        <v>8544</v>
      </c>
      <c r="D1942" s="120" t="b">
        <v>0</v>
      </c>
      <c r="E1942" s="120" t="b">
        <v>0</v>
      </c>
      <c r="F1942" s="120" t="b">
        <v>1</v>
      </c>
      <c r="G1942" s="120" t="b">
        <v>0</v>
      </c>
      <c r="H1942" s="120" t="b">
        <v>0</v>
      </c>
      <c r="I1942" s="120" t="b">
        <v>0</v>
      </c>
      <c r="J1942" s="120" t="b">
        <v>0</v>
      </c>
      <c r="K1942" s="120" t="b">
        <v>0</v>
      </c>
      <c r="L1942" s="120" t="b">
        <v>0</v>
      </c>
      <c r="M1942" s="120" t="b">
        <v>0</v>
      </c>
    </row>
    <row r="1943" spans="1:34" x14ac:dyDescent="0.4">
      <c r="A1943" s="120" t="s">
        <v>7173</v>
      </c>
      <c r="B1943" s="120" t="s">
        <v>928</v>
      </c>
      <c r="C1943" s="120">
        <v>8537</v>
      </c>
      <c r="D1943" s="120" t="b">
        <v>0</v>
      </c>
      <c r="E1943" s="120" t="b">
        <v>1</v>
      </c>
      <c r="F1943" s="120" t="b">
        <v>0</v>
      </c>
      <c r="G1943" s="120" t="b">
        <v>0</v>
      </c>
      <c r="H1943" s="120" t="b">
        <v>0</v>
      </c>
      <c r="I1943" s="120" t="b">
        <v>0</v>
      </c>
      <c r="J1943" s="120" t="b">
        <v>0</v>
      </c>
      <c r="K1943" s="120" t="b">
        <v>0</v>
      </c>
      <c r="L1943" s="120" t="b">
        <v>0</v>
      </c>
      <c r="M1943" s="120" t="b">
        <v>0</v>
      </c>
    </row>
    <row r="1944" spans="1:34" x14ac:dyDescent="0.4">
      <c r="A1944" s="120" t="s">
        <v>7174</v>
      </c>
      <c r="B1944" s="120" t="s">
        <v>900</v>
      </c>
      <c r="C1944" s="120">
        <v>8509</v>
      </c>
      <c r="D1944" s="120" t="b">
        <v>1</v>
      </c>
      <c r="E1944" s="120" t="b">
        <v>0</v>
      </c>
      <c r="F1944" s="120" t="b">
        <v>1</v>
      </c>
      <c r="G1944" s="120" t="b">
        <v>0</v>
      </c>
      <c r="H1944" s="120" t="b">
        <v>1</v>
      </c>
      <c r="I1944" s="120" t="b">
        <v>0</v>
      </c>
      <c r="J1944" s="120" t="b">
        <v>0</v>
      </c>
      <c r="K1944" s="120" t="b">
        <v>0</v>
      </c>
      <c r="L1944" s="120" t="b">
        <v>0</v>
      </c>
      <c r="M1944" s="120" t="b">
        <v>1</v>
      </c>
    </row>
    <row r="1945" spans="1:34" x14ac:dyDescent="0.4">
      <c r="A1945" s="120" t="s">
        <v>7175</v>
      </c>
      <c r="B1945" s="120" t="s">
        <v>852</v>
      </c>
      <c r="C1945" s="120">
        <v>8490</v>
      </c>
      <c r="D1945" s="120" t="b">
        <v>1</v>
      </c>
      <c r="E1945" s="120" t="b">
        <v>1</v>
      </c>
      <c r="F1945" s="120" t="b">
        <v>0</v>
      </c>
      <c r="G1945" s="120" t="b">
        <v>0</v>
      </c>
      <c r="H1945" s="120" t="b">
        <v>0</v>
      </c>
      <c r="I1945" s="120" t="b">
        <v>0</v>
      </c>
      <c r="J1945" s="120" t="b">
        <v>1</v>
      </c>
      <c r="K1945" s="120" t="b">
        <v>0</v>
      </c>
      <c r="L1945" s="120" t="b">
        <v>0</v>
      </c>
      <c r="M1945" s="120" t="b">
        <v>0</v>
      </c>
    </row>
    <row r="1946" spans="1:34" x14ac:dyDescent="0.4">
      <c r="A1946" s="120" t="s">
        <v>3476</v>
      </c>
      <c r="B1946" s="120" t="s">
        <v>852</v>
      </c>
      <c r="C1946" s="120">
        <v>8484</v>
      </c>
      <c r="D1946" s="120" t="b">
        <v>1</v>
      </c>
      <c r="E1946" s="120" t="b">
        <v>1</v>
      </c>
      <c r="F1946" s="120" t="b">
        <v>0</v>
      </c>
      <c r="G1946" s="120" t="b">
        <v>0</v>
      </c>
      <c r="H1946" s="120" t="b">
        <v>0</v>
      </c>
      <c r="I1946" s="120" t="b">
        <v>0</v>
      </c>
      <c r="J1946" s="120" t="b">
        <v>0</v>
      </c>
      <c r="K1946" s="120" t="b">
        <v>0</v>
      </c>
      <c r="L1946" s="120" t="b">
        <v>0</v>
      </c>
      <c r="M1946" s="120" t="b">
        <v>1</v>
      </c>
    </row>
    <row r="1947" spans="1:34" x14ac:dyDescent="0.4">
      <c r="A1947" s="120" t="s">
        <v>7176</v>
      </c>
      <c r="B1947" s="120" t="s">
        <v>900</v>
      </c>
      <c r="C1947" s="120">
        <v>8451</v>
      </c>
      <c r="D1947" s="120" t="b">
        <v>1</v>
      </c>
      <c r="E1947" s="120" t="b">
        <v>0</v>
      </c>
      <c r="F1947" s="120" t="b">
        <v>0</v>
      </c>
      <c r="G1947" s="120" t="b">
        <v>0</v>
      </c>
      <c r="H1947" s="120" t="b">
        <v>1</v>
      </c>
      <c r="I1947" s="120" t="b">
        <v>0</v>
      </c>
      <c r="J1947" s="120" t="b">
        <v>0</v>
      </c>
      <c r="K1947" s="120" t="b">
        <v>0</v>
      </c>
      <c r="L1947" s="120" t="b">
        <v>0</v>
      </c>
      <c r="M1947" s="120" t="b">
        <v>0</v>
      </c>
    </row>
    <row r="1948" spans="1:34" x14ac:dyDescent="0.4">
      <c r="A1948" s="120" t="s">
        <v>7177</v>
      </c>
      <c r="B1948" s="120" t="s">
        <v>924</v>
      </c>
      <c r="C1948" s="120">
        <v>8359</v>
      </c>
      <c r="D1948" s="120" t="b">
        <v>0</v>
      </c>
      <c r="E1948" s="120" t="b">
        <v>1</v>
      </c>
      <c r="F1948" s="120" t="b">
        <v>1</v>
      </c>
      <c r="G1948" s="120" t="b">
        <v>0</v>
      </c>
      <c r="H1948" s="120" t="b">
        <v>0</v>
      </c>
      <c r="I1948" s="120" t="b">
        <v>0</v>
      </c>
      <c r="J1948" s="120" t="b">
        <v>0</v>
      </c>
      <c r="K1948" s="120" t="b">
        <v>0</v>
      </c>
      <c r="L1948" s="120" t="b">
        <v>0</v>
      </c>
      <c r="M1948" s="120" t="b">
        <v>0</v>
      </c>
    </row>
    <row r="1949" spans="1:34" x14ac:dyDescent="0.4">
      <c r="A1949" s="120" t="s">
        <v>7178</v>
      </c>
      <c r="B1949" s="120" t="s">
        <v>1278</v>
      </c>
      <c r="C1949" s="120">
        <v>8281</v>
      </c>
      <c r="D1949" s="120" t="b">
        <v>0</v>
      </c>
      <c r="E1949" s="120" t="b">
        <v>0</v>
      </c>
      <c r="F1949" s="120" t="b">
        <v>0</v>
      </c>
      <c r="G1949" s="120" t="b">
        <v>0</v>
      </c>
      <c r="H1949" s="120" t="b">
        <v>0</v>
      </c>
      <c r="I1949" s="120" t="b">
        <v>0</v>
      </c>
      <c r="J1949" s="120" t="b">
        <v>0</v>
      </c>
      <c r="K1949" s="120" t="b">
        <v>0</v>
      </c>
      <c r="L1949" s="120" t="b">
        <v>0</v>
      </c>
      <c r="M1949" s="120" t="b">
        <v>0</v>
      </c>
    </row>
    <row r="1950" spans="1:34" x14ac:dyDescent="0.4">
      <c r="A1950" s="120" t="s">
        <v>7179</v>
      </c>
      <c r="B1950" s="120" t="s">
        <v>928</v>
      </c>
      <c r="C1950" s="120">
        <v>8253</v>
      </c>
      <c r="D1950" s="120" t="b">
        <v>1</v>
      </c>
      <c r="E1950" s="120" t="b">
        <v>1</v>
      </c>
      <c r="F1950" s="120" t="b">
        <v>1</v>
      </c>
      <c r="G1950" s="120" t="b">
        <v>0</v>
      </c>
      <c r="H1950" s="120" t="b">
        <v>0</v>
      </c>
      <c r="I1950" s="120" t="b">
        <v>0</v>
      </c>
      <c r="J1950" s="120" t="b">
        <v>0</v>
      </c>
      <c r="K1950" s="120" t="b">
        <v>1</v>
      </c>
      <c r="L1950" s="120" t="b">
        <v>0</v>
      </c>
      <c r="M1950" s="120" t="b">
        <v>0</v>
      </c>
      <c r="N1950" s="120" t="s">
        <v>4625</v>
      </c>
      <c r="O1950" s="120" t="s">
        <v>7180</v>
      </c>
      <c r="P1950" s="120" t="s">
        <v>7181</v>
      </c>
      <c r="Q1950" s="120" t="s">
        <v>7182</v>
      </c>
      <c r="R1950" s="120" t="s">
        <v>7183</v>
      </c>
      <c r="S1950" s="120" t="s">
        <v>1254</v>
      </c>
      <c r="T1950" s="120" t="s">
        <v>4603</v>
      </c>
      <c r="U1950" s="120" t="s">
        <v>5692</v>
      </c>
      <c r="V1950" s="120" t="s">
        <v>5693</v>
      </c>
      <c r="W1950" s="120" t="s">
        <v>7184</v>
      </c>
      <c r="X1950" s="120" t="s">
        <v>7185</v>
      </c>
      <c r="Y1950" s="120" t="s">
        <v>7186</v>
      </c>
      <c r="Z1950" s="120" t="s">
        <v>7187</v>
      </c>
      <c r="AA1950" s="120" t="s">
        <v>7188</v>
      </c>
      <c r="AB1950" s="120" t="s">
        <v>7189</v>
      </c>
    </row>
    <row r="1951" spans="1:34" x14ac:dyDescent="0.4">
      <c r="A1951" s="120" t="s">
        <v>7190</v>
      </c>
      <c r="B1951" s="120" t="s">
        <v>1446</v>
      </c>
      <c r="C1951" s="120">
        <v>8521</v>
      </c>
      <c r="D1951" s="120" t="b">
        <v>0</v>
      </c>
      <c r="E1951" s="120" t="b">
        <v>1</v>
      </c>
      <c r="F1951" s="120" t="b">
        <v>0</v>
      </c>
      <c r="G1951" s="120" t="b">
        <v>0</v>
      </c>
      <c r="H1951" s="120" t="b">
        <v>0</v>
      </c>
      <c r="I1951" s="120" t="b">
        <v>0</v>
      </c>
      <c r="J1951" s="120" t="b">
        <v>0</v>
      </c>
      <c r="K1951" s="120" t="b">
        <v>0</v>
      </c>
      <c r="L1951" s="120" t="b">
        <v>0</v>
      </c>
      <c r="M1951" s="120" t="b">
        <v>0</v>
      </c>
    </row>
    <row r="1952" spans="1:34" x14ac:dyDescent="0.4">
      <c r="A1952" s="120" t="s">
        <v>646</v>
      </c>
      <c r="B1952" s="120" t="s">
        <v>963</v>
      </c>
      <c r="C1952" s="120">
        <v>8155</v>
      </c>
      <c r="D1952" s="120" t="b">
        <v>0</v>
      </c>
      <c r="E1952" s="120" t="b">
        <v>1</v>
      </c>
      <c r="F1952" s="120" t="b">
        <v>0</v>
      </c>
      <c r="G1952" s="120" t="b">
        <v>0</v>
      </c>
      <c r="H1952" s="120" t="b">
        <v>0</v>
      </c>
      <c r="I1952" s="120" t="b">
        <v>0</v>
      </c>
      <c r="J1952" s="120" t="b">
        <v>0</v>
      </c>
      <c r="K1952" s="120" t="b">
        <v>0</v>
      </c>
      <c r="L1952" s="120" t="b">
        <v>0</v>
      </c>
      <c r="M1952" s="120" t="b">
        <v>1</v>
      </c>
      <c r="N1952" s="120" t="s">
        <v>7191</v>
      </c>
      <c r="O1952" s="120" t="s">
        <v>5594</v>
      </c>
      <c r="P1952" s="120" t="s">
        <v>5595</v>
      </c>
      <c r="Q1952" s="120" t="s">
        <v>5596</v>
      </c>
      <c r="R1952" s="120" t="s">
        <v>5597</v>
      </c>
      <c r="S1952" s="120" t="s">
        <v>5598</v>
      </c>
      <c r="T1952" s="120" t="s">
        <v>5599</v>
      </c>
      <c r="U1952" s="120" t="s">
        <v>645</v>
      </c>
      <c r="V1952" s="120" t="s">
        <v>7192</v>
      </c>
      <c r="W1952" s="120" t="s">
        <v>5600</v>
      </c>
      <c r="X1952" s="120" t="s">
        <v>5601</v>
      </c>
      <c r="Y1952" s="120" t="s">
        <v>5602</v>
      </c>
      <c r="Z1952" s="120" t="s">
        <v>5603</v>
      </c>
      <c r="AA1952" s="120" t="s">
        <v>5604</v>
      </c>
      <c r="AB1952" s="120" t="s">
        <v>5605</v>
      </c>
      <c r="AC1952" s="120" t="s">
        <v>5606</v>
      </c>
      <c r="AD1952" s="120" t="s">
        <v>5607</v>
      </c>
      <c r="AE1952" s="120" t="s">
        <v>5608</v>
      </c>
      <c r="AF1952" s="120" t="s">
        <v>5609</v>
      </c>
      <c r="AG1952" s="120" t="s">
        <v>5610</v>
      </c>
      <c r="AH1952" s="120" t="s">
        <v>5611</v>
      </c>
    </row>
    <row r="1953" spans="1:32" x14ac:dyDescent="0.4">
      <c r="A1953" s="120" t="s">
        <v>7193</v>
      </c>
      <c r="B1953" s="120" t="s">
        <v>935</v>
      </c>
      <c r="C1953" s="120">
        <v>8048</v>
      </c>
      <c r="D1953" s="120" t="b">
        <v>0</v>
      </c>
      <c r="E1953" s="120" t="b">
        <v>0</v>
      </c>
      <c r="F1953" s="120" t="b">
        <v>0</v>
      </c>
      <c r="G1953" s="120" t="b">
        <v>0</v>
      </c>
      <c r="H1953" s="120" t="b">
        <v>0</v>
      </c>
      <c r="I1953" s="120" t="b">
        <v>0</v>
      </c>
      <c r="J1953" s="120" t="b">
        <v>0</v>
      </c>
      <c r="K1953" s="120" t="b">
        <v>0</v>
      </c>
      <c r="L1953" s="120" t="b">
        <v>0</v>
      </c>
      <c r="M1953" s="120" t="b">
        <v>0</v>
      </c>
      <c r="N1953" s="120" t="s">
        <v>2758</v>
      </c>
      <c r="O1953" s="120" t="s">
        <v>7194</v>
      </c>
      <c r="P1953" s="120" t="s">
        <v>7195</v>
      </c>
      <c r="Q1953" s="120" t="s">
        <v>7196</v>
      </c>
      <c r="R1953" s="120" t="s">
        <v>7197</v>
      </c>
    </row>
    <row r="1954" spans="1:32" x14ac:dyDescent="0.4">
      <c r="A1954" s="120" t="s">
        <v>7198</v>
      </c>
      <c r="B1954" s="120" t="s">
        <v>935</v>
      </c>
      <c r="C1954" s="120">
        <v>7964</v>
      </c>
      <c r="D1954" s="120" t="b">
        <v>0</v>
      </c>
      <c r="E1954" s="120" t="b">
        <v>0</v>
      </c>
      <c r="F1954" s="120" t="b">
        <v>1</v>
      </c>
      <c r="G1954" s="120" t="b">
        <v>1</v>
      </c>
      <c r="H1954" s="120" t="b">
        <v>0</v>
      </c>
      <c r="I1954" s="120" t="b">
        <v>0</v>
      </c>
      <c r="J1954" s="120" t="b">
        <v>1</v>
      </c>
      <c r="K1954" s="120" t="b">
        <v>0</v>
      </c>
      <c r="L1954" s="120" t="b">
        <v>0</v>
      </c>
      <c r="M1954" s="120" t="b">
        <v>0</v>
      </c>
      <c r="N1954" s="120" t="s">
        <v>7199</v>
      </c>
      <c r="O1954" s="120" t="s">
        <v>7200</v>
      </c>
      <c r="P1954" s="120" t="s">
        <v>7201</v>
      </c>
      <c r="Q1954" s="120" t="s">
        <v>7202</v>
      </c>
      <c r="R1954" s="120" t="s">
        <v>7203</v>
      </c>
      <c r="S1954" s="120" t="s">
        <v>7204</v>
      </c>
      <c r="T1954" s="120" t="s">
        <v>7205</v>
      </c>
      <c r="U1954" s="120" t="s">
        <v>7206</v>
      </c>
      <c r="V1954" s="120" t="s">
        <v>7207</v>
      </c>
    </row>
    <row r="1955" spans="1:32" x14ac:dyDescent="0.4">
      <c r="A1955" s="120" t="s">
        <v>7208</v>
      </c>
      <c r="B1955" s="120" t="s">
        <v>935</v>
      </c>
      <c r="C1955" s="120">
        <v>7959</v>
      </c>
      <c r="D1955" s="120" t="b">
        <v>0</v>
      </c>
      <c r="E1955" s="120" t="b">
        <v>0</v>
      </c>
      <c r="F1955" s="120" t="b">
        <v>0</v>
      </c>
      <c r="G1955" s="120" t="b">
        <v>0</v>
      </c>
      <c r="H1955" s="120" t="b">
        <v>0</v>
      </c>
      <c r="I1955" s="120" t="b">
        <v>0</v>
      </c>
      <c r="J1955" s="120" t="b">
        <v>0</v>
      </c>
      <c r="K1955" s="120" t="b">
        <v>0</v>
      </c>
      <c r="L1955" s="120" t="b">
        <v>0</v>
      </c>
      <c r="M1955" s="120" t="b">
        <v>0</v>
      </c>
    </row>
    <row r="1956" spans="1:32" x14ac:dyDescent="0.4">
      <c r="A1956" s="120" t="s">
        <v>7209</v>
      </c>
      <c r="B1956" s="120" t="s">
        <v>1727</v>
      </c>
      <c r="C1956" s="120">
        <v>7872</v>
      </c>
      <c r="D1956" s="120" t="b">
        <v>0</v>
      </c>
      <c r="E1956" s="120" t="b">
        <v>0</v>
      </c>
      <c r="F1956" s="120" t="b">
        <v>0</v>
      </c>
      <c r="G1956" s="120" t="b">
        <v>0</v>
      </c>
      <c r="H1956" s="120" t="b">
        <v>0</v>
      </c>
      <c r="I1956" s="120" t="b">
        <v>0</v>
      </c>
      <c r="J1956" s="120" t="b">
        <v>0</v>
      </c>
      <c r="K1956" s="120" t="b">
        <v>0</v>
      </c>
      <c r="L1956" s="120" t="b">
        <v>0</v>
      </c>
      <c r="M1956" s="120" t="b">
        <v>0</v>
      </c>
    </row>
    <row r="1957" spans="1:32" x14ac:dyDescent="0.4">
      <c r="A1957" s="120" t="s">
        <v>7210</v>
      </c>
      <c r="B1957" s="120" t="s">
        <v>1334</v>
      </c>
      <c r="C1957" s="120">
        <v>7833</v>
      </c>
      <c r="D1957" s="120" t="b">
        <v>0</v>
      </c>
      <c r="E1957" s="120" t="b">
        <v>0</v>
      </c>
      <c r="F1957" s="120" t="b">
        <v>0</v>
      </c>
      <c r="G1957" s="120" t="b">
        <v>0</v>
      </c>
      <c r="H1957" s="120" t="b">
        <v>0</v>
      </c>
      <c r="I1957" s="120" t="b">
        <v>0</v>
      </c>
      <c r="J1957" s="120" t="b">
        <v>0</v>
      </c>
      <c r="K1957" s="120" t="b">
        <v>0</v>
      </c>
      <c r="L1957" s="120" t="b">
        <v>0</v>
      </c>
      <c r="M1957" s="120" t="b">
        <v>0</v>
      </c>
    </row>
    <row r="1958" spans="1:32" x14ac:dyDescent="0.4">
      <c r="A1958" s="120" t="s">
        <v>752</v>
      </c>
      <c r="B1958" s="120" t="s">
        <v>963</v>
      </c>
      <c r="C1958" s="120">
        <v>7763</v>
      </c>
      <c r="D1958" s="120" t="b">
        <v>0</v>
      </c>
      <c r="E1958" s="120" t="b">
        <v>1</v>
      </c>
      <c r="F1958" s="120" t="b">
        <v>1</v>
      </c>
      <c r="G1958" s="120" t="b">
        <v>0</v>
      </c>
      <c r="H1958" s="120" t="b">
        <v>0</v>
      </c>
      <c r="I1958" s="120" t="b">
        <v>0</v>
      </c>
      <c r="J1958" s="120" t="b">
        <v>0</v>
      </c>
      <c r="K1958" s="120" t="b">
        <v>0</v>
      </c>
      <c r="L1958" s="120" t="b">
        <v>0</v>
      </c>
      <c r="M1958" s="120" t="b">
        <v>1</v>
      </c>
      <c r="N1958" s="120" t="s">
        <v>7211</v>
      </c>
      <c r="O1958" s="120" t="s">
        <v>1484</v>
      </c>
      <c r="P1958" s="120" t="s">
        <v>1485</v>
      </c>
      <c r="Q1958" s="120" t="s">
        <v>751</v>
      </c>
      <c r="R1958" s="120" t="s">
        <v>7212</v>
      </c>
    </row>
    <row r="1959" spans="1:32" x14ac:dyDescent="0.4">
      <c r="A1959" s="120" t="s">
        <v>7213</v>
      </c>
      <c r="B1959" s="120" t="s">
        <v>872</v>
      </c>
      <c r="C1959" s="120">
        <v>7675</v>
      </c>
      <c r="D1959" s="120" t="b">
        <v>0</v>
      </c>
      <c r="E1959" s="120" t="b">
        <v>1</v>
      </c>
      <c r="F1959" s="120" t="b">
        <v>1</v>
      </c>
      <c r="G1959" s="120" t="b">
        <v>0</v>
      </c>
      <c r="H1959" s="120" t="b">
        <v>1</v>
      </c>
      <c r="I1959" s="120" t="b">
        <v>0</v>
      </c>
      <c r="J1959" s="120" t="b">
        <v>0</v>
      </c>
      <c r="K1959" s="120" t="b">
        <v>0</v>
      </c>
      <c r="L1959" s="120" t="b">
        <v>0</v>
      </c>
      <c r="M1959" s="120" t="b">
        <v>0</v>
      </c>
    </row>
    <row r="1960" spans="1:32" x14ac:dyDescent="0.4">
      <c r="A1960" s="120" t="s">
        <v>7214</v>
      </c>
      <c r="B1960" s="120" t="s">
        <v>919</v>
      </c>
      <c r="C1960" s="120">
        <v>7675</v>
      </c>
      <c r="D1960" s="120" t="b">
        <v>0</v>
      </c>
      <c r="E1960" s="120" t="b">
        <v>0</v>
      </c>
      <c r="F1960" s="120" t="b">
        <v>0</v>
      </c>
      <c r="G1960" s="120" t="b">
        <v>0</v>
      </c>
      <c r="H1960" s="120" t="b">
        <v>0</v>
      </c>
      <c r="I1960" s="120" t="b">
        <v>0</v>
      </c>
      <c r="J1960" s="120" t="b">
        <v>1</v>
      </c>
      <c r="K1960" s="120" t="b">
        <v>0</v>
      </c>
      <c r="L1960" s="120" t="b">
        <v>0</v>
      </c>
      <c r="M1960" s="120" t="b">
        <v>0</v>
      </c>
    </row>
    <row r="1961" spans="1:32" x14ac:dyDescent="0.4">
      <c r="A1961" s="120" t="s">
        <v>7215</v>
      </c>
      <c r="B1961" s="120" t="s">
        <v>900</v>
      </c>
      <c r="C1961" s="120">
        <v>7662</v>
      </c>
      <c r="D1961" s="120" t="b">
        <v>1</v>
      </c>
      <c r="E1961" s="120" t="b">
        <v>1</v>
      </c>
      <c r="F1961" s="120" t="b">
        <v>1</v>
      </c>
      <c r="G1961" s="120" t="b">
        <v>0</v>
      </c>
      <c r="H1961" s="120" t="b">
        <v>0</v>
      </c>
      <c r="I1961" s="120" t="b">
        <v>0</v>
      </c>
      <c r="J1961" s="120" t="b">
        <v>0</v>
      </c>
      <c r="K1961" s="120" t="b">
        <v>0</v>
      </c>
      <c r="L1961" s="120" t="b">
        <v>0</v>
      </c>
      <c r="M1961" s="120" t="b">
        <v>1</v>
      </c>
    </row>
    <row r="1962" spans="1:32" x14ac:dyDescent="0.4">
      <c r="A1962" s="120" t="s">
        <v>7216</v>
      </c>
      <c r="B1962" s="120" t="s">
        <v>1278</v>
      </c>
      <c r="C1962" s="120">
        <v>7630</v>
      </c>
      <c r="D1962" s="120" t="b">
        <v>0</v>
      </c>
      <c r="E1962" s="120" t="b">
        <v>0</v>
      </c>
      <c r="F1962" s="120" t="b">
        <v>0</v>
      </c>
      <c r="G1962" s="120" t="b">
        <v>0</v>
      </c>
      <c r="H1962" s="120" t="b">
        <v>0</v>
      </c>
      <c r="I1962" s="120" t="b">
        <v>0</v>
      </c>
      <c r="J1962" s="120" t="b">
        <v>0</v>
      </c>
      <c r="K1962" s="120" t="b">
        <v>1</v>
      </c>
      <c r="L1962" s="120" t="b">
        <v>0</v>
      </c>
      <c r="M1962" s="120" t="b">
        <v>0</v>
      </c>
    </row>
    <row r="1963" spans="1:32" x14ac:dyDescent="0.4">
      <c r="A1963" s="120" t="s">
        <v>7217</v>
      </c>
      <c r="B1963" s="120" t="s">
        <v>900</v>
      </c>
      <c r="C1963" s="120">
        <v>7678</v>
      </c>
      <c r="D1963" s="120" t="b">
        <v>1</v>
      </c>
      <c r="E1963" s="120" t="b">
        <v>1</v>
      </c>
      <c r="F1963" s="120" t="b">
        <v>0</v>
      </c>
      <c r="G1963" s="120" t="b">
        <v>0</v>
      </c>
      <c r="H1963" s="120" t="b">
        <v>1</v>
      </c>
      <c r="I1963" s="120" t="b">
        <v>0</v>
      </c>
      <c r="J1963" s="120" t="b">
        <v>0</v>
      </c>
      <c r="K1963" s="120" t="b">
        <v>1</v>
      </c>
      <c r="L1963" s="120" t="b">
        <v>0</v>
      </c>
      <c r="M1963" s="120" t="b">
        <v>1</v>
      </c>
    </row>
    <row r="1964" spans="1:32" x14ac:dyDescent="0.4">
      <c r="A1964" s="120" t="s">
        <v>7218</v>
      </c>
      <c r="B1964" s="120" t="s">
        <v>928</v>
      </c>
      <c r="C1964" s="120">
        <v>7615</v>
      </c>
      <c r="D1964" s="120" t="b">
        <v>0</v>
      </c>
      <c r="E1964" s="120" t="b">
        <v>0</v>
      </c>
      <c r="F1964" s="120" t="b">
        <v>0</v>
      </c>
      <c r="G1964" s="120" t="b">
        <v>0</v>
      </c>
      <c r="H1964" s="120" t="b">
        <v>0</v>
      </c>
      <c r="I1964" s="120" t="b">
        <v>0</v>
      </c>
      <c r="J1964" s="120" t="b">
        <v>0</v>
      </c>
      <c r="K1964" s="120" t="b">
        <v>0</v>
      </c>
      <c r="L1964" s="120" t="b">
        <v>0</v>
      </c>
      <c r="M1964" s="120" t="b">
        <v>0</v>
      </c>
    </row>
    <row r="1965" spans="1:32" x14ac:dyDescent="0.4">
      <c r="A1965" s="120" t="s">
        <v>7219</v>
      </c>
      <c r="B1965" s="120" t="s">
        <v>928</v>
      </c>
      <c r="C1965" s="120">
        <v>7622</v>
      </c>
      <c r="D1965" s="120" t="b">
        <v>0</v>
      </c>
      <c r="E1965" s="120" t="b">
        <v>1</v>
      </c>
      <c r="F1965" s="120" t="b">
        <v>0</v>
      </c>
      <c r="G1965" s="120" t="b">
        <v>0</v>
      </c>
      <c r="H1965" s="120" t="b">
        <v>1</v>
      </c>
      <c r="I1965" s="120" t="b">
        <v>0</v>
      </c>
      <c r="J1965" s="120" t="b">
        <v>0</v>
      </c>
      <c r="K1965" s="120" t="b">
        <v>0</v>
      </c>
      <c r="L1965" s="120" t="b">
        <v>0</v>
      </c>
      <c r="M1965" s="120" t="b">
        <v>1</v>
      </c>
    </row>
    <row r="1966" spans="1:32" x14ac:dyDescent="0.4">
      <c r="A1966" s="120" t="s">
        <v>7220</v>
      </c>
      <c r="B1966" s="120" t="s">
        <v>1115</v>
      </c>
      <c r="C1966" s="120">
        <v>7587</v>
      </c>
      <c r="D1966" s="120" t="b">
        <v>0</v>
      </c>
      <c r="E1966" s="120" t="b">
        <v>0</v>
      </c>
      <c r="F1966" s="120" t="b">
        <v>0</v>
      </c>
      <c r="G1966" s="120" t="b">
        <v>0</v>
      </c>
      <c r="H1966" s="120" t="b">
        <v>0</v>
      </c>
      <c r="I1966" s="120" t="b">
        <v>0</v>
      </c>
      <c r="J1966" s="120" t="b">
        <v>0</v>
      </c>
      <c r="K1966" s="120" t="b">
        <v>0</v>
      </c>
      <c r="L1966" s="120" t="b">
        <v>0</v>
      </c>
      <c r="M1966" s="120" t="b">
        <v>0</v>
      </c>
    </row>
    <row r="1967" spans="1:32" x14ac:dyDescent="0.4">
      <c r="A1967" s="120" t="s">
        <v>700</v>
      </c>
      <c r="B1967" s="120" t="s">
        <v>928</v>
      </c>
      <c r="C1967" s="120">
        <v>7563</v>
      </c>
      <c r="D1967" s="120" t="b">
        <v>1</v>
      </c>
      <c r="E1967" s="120" t="b">
        <v>1</v>
      </c>
      <c r="F1967" s="120" t="b">
        <v>0</v>
      </c>
      <c r="G1967" s="120" t="b">
        <v>0</v>
      </c>
      <c r="H1967" s="120" t="b">
        <v>0</v>
      </c>
      <c r="I1967" s="120" t="b">
        <v>0</v>
      </c>
      <c r="J1967" s="120" t="b">
        <v>0</v>
      </c>
      <c r="K1967" s="120" t="b">
        <v>0</v>
      </c>
      <c r="L1967" s="120" t="b">
        <v>0</v>
      </c>
      <c r="M1967" s="120" t="b">
        <v>1</v>
      </c>
      <c r="N1967" s="120" t="s">
        <v>7221</v>
      </c>
      <c r="O1967" s="120" t="s">
        <v>701</v>
      </c>
      <c r="P1967" s="120" t="s">
        <v>7222</v>
      </c>
      <c r="Q1967" s="120" t="s">
        <v>5619</v>
      </c>
      <c r="R1967" s="120" t="s">
        <v>7223</v>
      </c>
      <c r="S1967" s="120" t="s">
        <v>3502</v>
      </c>
      <c r="T1967" s="120" t="s">
        <v>7224</v>
      </c>
      <c r="U1967" s="120" t="s">
        <v>7225</v>
      </c>
      <c r="V1967" s="120" t="s">
        <v>7226</v>
      </c>
      <c r="W1967" s="120" t="s">
        <v>7227</v>
      </c>
      <c r="X1967" s="120" t="s">
        <v>7228</v>
      </c>
      <c r="Y1967" s="120" t="s">
        <v>7229</v>
      </c>
      <c r="Z1967" s="120" t="s">
        <v>7230</v>
      </c>
      <c r="AA1967" s="120" t="s">
        <v>7231</v>
      </c>
      <c r="AB1967" s="120" t="s">
        <v>7232</v>
      </c>
      <c r="AC1967" s="120" t="s">
        <v>7233</v>
      </c>
      <c r="AD1967" s="120" t="s">
        <v>7234</v>
      </c>
      <c r="AE1967" s="120" t="s">
        <v>7235</v>
      </c>
      <c r="AF1967" s="120" t="s">
        <v>7236</v>
      </c>
    </row>
    <row r="1968" spans="1:32" x14ac:dyDescent="0.4">
      <c r="A1968" s="120" t="s">
        <v>7237</v>
      </c>
      <c r="B1968" s="120" t="s">
        <v>963</v>
      </c>
      <c r="C1968" s="120">
        <v>7575</v>
      </c>
      <c r="D1968" s="120" t="b">
        <v>0</v>
      </c>
      <c r="E1968" s="120" t="b">
        <v>0</v>
      </c>
      <c r="F1968" s="120" t="b">
        <v>1</v>
      </c>
      <c r="G1968" s="120" t="b">
        <v>0</v>
      </c>
      <c r="H1968" s="120" t="b">
        <v>1</v>
      </c>
      <c r="I1968" s="120" t="b">
        <v>0</v>
      </c>
      <c r="J1968" s="120" t="b">
        <v>0</v>
      </c>
      <c r="K1968" s="120" t="b">
        <v>0</v>
      </c>
      <c r="L1968" s="120" t="b">
        <v>0</v>
      </c>
      <c r="M1968" s="120" t="b">
        <v>0</v>
      </c>
    </row>
    <row r="1969" spans="1:20" x14ac:dyDescent="0.4">
      <c r="A1969" s="120" t="s">
        <v>7238</v>
      </c>
      <c r="B1969" s="120" t="s">
        <v>924</v>
      </c>
      <c r="C1969" s="120">
        <v>7551</v>
      </c>
      <c r="D1969" s="120" t="b">
        <v>0</v>
      </c>
      <c r="E1969" s="120" t="b">
        <v>1</v>
      </c>
      <c r="F1969" s="120" t="b">
        <v>0</v>
      </c>
      <c r="G1969" s="120" t="b">
        <v>0</v>
      </c>
      <c r="H1969" s="120" t="b">
        <v>0</v>
      </c>
      <c r="I1969" s="120" t="b">
        <v>1</v>
      </c>
      <c r="J1969" s="120" t="b">
        <v>0</v>
      </c>
      <c r="K1969" s="120" t="b">
        <v>0</v>
      </c>
      <c r="L1969" s="120" t="b">
        <v>0</v>
      </c>
      <c r="M1969" s="120" t="b">
        <v>1</v>
      </c>
    </row>
    <row r="1970" spans="1:20" x14ac:dyDescent="0.4">
      <c r="A1970" s="120" t="s">
        <v>7239</v>
      </c>
      <c r="B1970" s="120" t="s">
        <v>924</v>
      </c>
      <c r="C1970" s="120">
        <v>7530</v>
      </c>
      <c r="D1970" s="120" t="b">
        <v>1</v>
      </c>
      <c r="E1970" s="120" t="b">
        <v>0</v>
      </c>
      <c r="F1970" s="120" t="b">
        <v>0</v>
      </c>
      <c r="G1970" s="120" t="b">
        <v>0</v>
      </c>
      <c r="H1970" s="120" t="b">
        <v>1</v>
      </c>
      <c r="I1970" s="120" t="b">
        <v>0</v>
      </c>
      <c r="J1970" s="120" t="b">
        <v>0</v>
      </c>
      <c r="K1970" s="120" t="b">
        <v>0</v>
      </c>
      <c r="L1970" s="120" t="b">
        <v>0</v>
      </c>
      <c r="M1970" s="120" t="b">
        <v>0</v>
      </c>
    </row>
    <row r="1971" spans="1:20" x14ac:dyDescent="0.4">
      <c r="A1971" s="120" t="s">
        <v>7240</v>
      </c>
      <c r="B1971" s="120" t="s">
        <v>924</v>
      </c>
      <c r="C1971" s="120">
        <v>7336</v>
      </c>
      <c r="D1971" s="120" t="b">
        <v>0</v>
      </c>
      <c r="E1971" s="120" t="b">
        <v>1</v>
      </c>
      <c r="F1971" s="120" t="b">
        <v>0</v>
      </c>
      <c r="G1971" s="120" t="b">
        <v>0</v>
      </c>
      <c r="H1971" s="120" t="b">
        <v>0</v>
      </c>
      <c r="I1971" s="120" t="b">
        <v>0</v>
      </c>
      <c r="J1971" s="120" t="b">
        <v>0</v>
      </c>
      <c r="K1971" s="120" t="b">
        <v>0</v>
      </c>
      <c r="L1971" s="120" t="b">
        <v>0</v>
      </c>
      <c r="M1971" s="120" t="b">
        <v>1</v>
      </c>
    </row>
    <row r="1972" spans="1:20" x14ac:dyDescent="0.4">
      <c r="A1972" s="120" t="s">
        <v>7241</v>
      </c>
      <c r="B1972" s="120" t="s">
        <v>1115</v>
      </c>
      <c r="C1972" s="120">
        <v>7321</v>
      </c>
      <c r="D1972" s="120" t="b">
        <v>0</v>
      </c>
      <c r="E1972" s="120" t="b">
        <v>0</v>
      </c>
      <c r="F1972" s="120" t="b">
        <v>0</v>
      </c>
      <c r="G1972" s="120" t="b">
        <v>0</v>
      </c>
      <c r="H1972" s="120" t="b">
        <v>0</v>
      </c>
      <c r="I1972" s="120" t="b">
        <v>0</v>
      </c>
      <c r="J1972" s="120" t="b">
        <v>0</v>
      </c>
      <c r="K1972" s="120" t="b">
        <v>0</v>
      </c>
      <c r="L1972" s="120" t="b">
        <v>0</v>
      </c>
      <c r="M1972" s="120" t="b">
        <v>0</v>
      </c>
      <c r="N1972" s="120" t="s">
        <v>842</v>
      </c>
      <c r="O1972" s="120" t="s">
        <v>7242</v>
      </c>
      <c r="P1972" s="120" t="s">
        <v>7243</v>
      </c>
      <c r="Q1972" s="120" t="s">
        <v>7244</v>
      </c>
      <c r="R1972" s="120" t="s">
        <v>7245</v>
      </c>
    </row>
    <row r="1973" spans="1:20" x14ac:dyDescent="0.4">
      <c r="A1973" s="120" t="s">
        <v>7246</v>
      </c>
      <c r="B1973" s="120" t="s">
        <v>928</v>
      </c>
      <c r="C1973" s="120">
        <v>7284</v>
      </c>
      <c r="D1973" s="120" t="b">
        <v>1</v>
      </c>
      <c r="E1973" s="120" t="b">
        <v>0</v>
      </c>
      <c r="F1973" s="120" t="b">
        <v>1</v>
      </c>
      <c r="G1973" s="120" t="b">
        <v>0</v>
      </c>
      <c r="H1973" s="120" t="b">
        <v>1</v>
      </c>
      <c r="I1973" s="120" t="b">
        <v>0</v>
      </c>
      <c r="J1973" s="120" t="b">
        <v>0</v>
      </c>
      <c r="K1973" s="120" t="b">
        <v>0</v>
      </c>
      <c r="L1973" s="120" t="b">
        <v>0</v>
      </c>
      <c r="M1973" s="120" t="b">
        <v>0</v>
      </c>
    </row>
    <row r="1974" spans="1:20" x14ac:dyDescent="0.4">
      <c r="A1974" s="120" t="s">
        <v>702</v>
      </c>
      <c r="B1974" s="120" t="s">
        <v>935</v>
      </c>
      <c r="C1974" s="120">
        <v>7288</v>
      </c>
      <c r="D1974" s="120" t="b">
        <v>0</v>
      </c>
      <c r="E1974" s="120" t="b">
        <v>0</v>
      </c>
      <c r="F1974" s="120" t="b">
        <v>0</v>
      </c>
      <c r="G1974" s="120" t="b">
        <v>0</v>
      </c>
      <c r="H1974" s="120" t="b">
        <v>0</v>
      </c>
      <c r="I1974" s="120" t="b">
        <v>0</v>
      </c>
      <c r="J1974" s="120" t="b">
        <v>0</v>
      </c>
      <c r="K1974" s="120" t="b">
        <v>1</v>
      </c>
      <c r="L1974" s="120" t="b">
        <v>0</v>
      </c>
      <c r="M1974" s="120" t="b">
        <v>0</v>
      </c>
      <c r="N1974" s="120" t="s">
        <v>1251</v>
      </c>
      <c r="O1974" s="120" t="s">
        <v>440</v>
      </c>
      <c r="P1974" s="120" t="s">
        <v>2009</v>
      </c>
    </row>
    <row r="1975" spans="1:20" x14ac:dyDescent="0.4">
      <c r="A1975" s="120" t="s">
        <v>7247</v>
      </c>
      <c r="B1975" s="120" t="s">
        <v>872</v>
      </c>
      <c r="C1975" s="120">
        <v>7301</v>
      </c>
      <c r="D1975" s="120" t="b">
        <v>0</v>
      </c>
      <c r="E1975" s="120" t="b">
        <v>0</v>
      </c>
      <c r="F1975" s="120" t="b">
        <v>0</v>
      </c>
      <c r="G1975" s="120" t="b">
        <v>0</v>
      </c>
      <c r="H1975" s="120" t="b">
        <v>0</v>
      </c>
      <c r="I1975" s="120" t="b">
        <v>0</v>
      </c>
      <c r="J1975" s="120" t="b">
        <v>0</v>
      </c>
      <c r="K1975" s="120" t="b">
        <v>0</v>
      </c>
      <c r="L1975" s="120" t="b">
        <v>0</v>
      </c>
      <c r="M1975" s="120" t="b">
        <v>0</v>
      </c>
    </row>
    <row r="1976" spans="1:20" x14ac:dyDescent="0.4">
      <c r="A1976" s="120" t="s">
        <v>7248</v>
      </c>
      <c r="B1976" s="120" t="s">
        <v>852</v>
      </c>
      <c r="C1976" s="120">
        <v>7264</v>
      </c>
      <c r="D1976" s="120" t="b">
        <v>1</v>
      </c>
      <c r="E1976" s="120" t="b">
        <v>1</v>
      </c>
      <c r="F1976" s="120" t="b">
        <v>1</v>
      </c>
      <c r="G1976" s="120" t="b">
        <v>0</v>
      </c>
      <c r="H1976" s="120" t="b">
        <v>0</v>
      </c>
      <c r="I1976" s="120" t="b">
        <v>0</v>
      </c>
      <c r="J1976" s="120" t="b">
        <v>0</v>
      </c>
      <c r="K1976" s="120" t="b">
        <v>0</v>
      </c>
      <c r="L1976" s="120" t="b">
        <v>0</v>
      </c>
      <c r="M1976" s="120" t="b">
        <v>0</v>
      </c>
      <c r="N1976" s="120" t="s">
        <v>7249</v>
      </c>
      <c r="O1976" s="120" t="s">
        <v>7249</v>
      </c>
      <c r="P1976" s="120" t="s">
        <v>7250</v>
      </c>
    </row>
    <row r="1977" spans="1:20" x14ac:dyDescent="0.4">
      <c r="A1977" s="120" t="s">
        <v>7251</v>
      </c>
      <c r="B1977" s="120" t="s">
        <v>872</v>
      </c>
      <c r="C1977" s="120">
        <v>7249</v>
      </c>
      <c r="D1977" s="120" t="b">
        <v>0</v>
      </c>
      <c r="E1977" s="120" t="b">
        <v>1</v>
      </c>
      <c r="F1977" s="120" t="b">
        <v>0</v>
      </c>
      <c r="G1977" s="120" t="b">
        <v>0</v>
      </c>
      <c r="H1977" s="120" t="b">
        <v>0</v>
      </c>
      <c r="I1977" s="120" t="b">
        <v>0</v>
      </c>
      <c r="J1977" s="120" t="b">
        <v>0</v>
      </c>
      <c r="K1977" s="120" t="b">
        <v>0</v>
      </c>
      <c r="L1977" s="120" t="b">
        <v>0</v>
      </c>
      <c r="M1977" s="120" t="b">
        <v>0</v>
      </c>
    </row>
    <row r="1978" spans="1:20" x14ac:dyDescent="0.4">
      <c r="A1978" s="120" t="s">
        <v>7252</v>
      </c>
      <c r="B1978" s="120" t="s">
        <v>924</v>
      </c>
      <c r="C1978" s="120">
        <v>7204</v>
      </c>
      <c r="D1978" s="120" t="b">
        <v>0</v>
      </c>
      <c r="E1978" s="120" t="b">
        <v>0</v>
      </c>
      <c r="F1978" s="120" t="b">
        <v>1</v>
      </c>
      <c r="G1978" s="120" t="b">
        <v>0</v>
      </c>
      <c r="H1978" s="120" t="b">
        <v>0</v>
      </c>
      <c r="I1978" s="120" t="b">
        <v>0</v>
      </c>
      <c r="J1978" s="120" t="b">
        <v>0</v>
      </c>
      <c r="K1978" s="120" t="b">
        <v>0</v>
      </c>
      <c r="L1978" s="120" t="b">
        <v>0</v>
      </c>
      <c r="M1978" s="120" t="b">
        <v>1</v>
      </c>
    </row>
    <row r="1979" spans="1:20" x14ac:dyDescent="0.4">
      <c r="A1979" s="120" t="s">
        <v>7253</v>
      </c>
      <c r="B1979" s="120" t="s">
        <v>852</v>
      </c>
      <c r="C1979" s="120">
        <v>7123</v>
      </c>
      <c r="D1979" s="120" t="b">
        <v>1</v>
      </c>
      <c r="E1979" s="120" t="b">
        <v>1</v>
      </c>
      <c r="F1979" s="120" t="b">
        <v>0</v>
      </c>
      <c r="G1979" s="120" t="b">
        <v>0</v>
      </c>
      <c r="H1979" s="120" t="b">
        <v>0</v>
      </c>
      <c r="I1979" s="120" t="b">
        <v>0</v>
      </c>
      <c r="J1979" s="120" t="b">
        <v>1</v>
      </c>
      <c r="K1979" s="120" t="b">
        <v>0</v>
      </c>
      <c r="L1979" s="120" t="b">
        <v>0</v>
      </c>
      <c r="M1979" s="120" t="b">
        <v>0</v>
      </c>
    </row>
    <row r="1980" spans="1:20" x14ac:dyDescent="0.4">
      <c r="A1980" s="120" t="s">
        <v>7254</v>
      </c>
      <c r="B1980" s="120" t="s">
        <v>928</v>
      </c>
      <c r="C1980" s="120">
        <v>7025</v>
      </c>
      <c r="D1980" s="120" t="b">
        <v>1</v>
      </c>
      <c r="E1980" s="120" t="b">
        <v>1</v>
      </c>
      <c r="F1980" s="120" t="b">
        <v>0</v>
      </c>
      <c r="G1980" s="120" t="b">
        <v>0</v>
      </c>
      <c r="H1980" s="120" t="b">
        <v>0</v>
      </c>
      <c r="I1980" s="120" t="b">
        <v>0</v>
      </c>
      <c r="J1980" s="120" t="b">
        <v>0</v>
      </c>
      <c r="K1980" s="120" t="b">
        <v>0</v>
      </c>
      <c r="L1980" s="120" t="b">
        <v>0</v>
      </c>
      <c r="M1980" s="120" t="b">
        <v>0</v>
      </c>
    </row>
    <row r="1981" spans="1:20" x14ac:dyDescent="0.4">
      <c r="A1981" s="120" t="s">
        <v>7255</v>
      </c>
      <c r="B1981" s="120" t="s">
        <v>1446</v>
      </c>
      <c r="C1981" s="120">
        <v>6662</v>
      </c>
      <c r="D1981" s="120" t="b">
        <v>0</v>
      </c>
      <c r="E1981" s="120" t="b">
        <v>1</v>
      </c>
      <c r="F1981" s="120" t="b">
        <v>1</v>
      </c>
      <c r="G1981" s="120" t="b">
        <v>0</v>
      </c>
      <c r="H1981" s="120" t="b">
        <v>0</v>
      </c>
      <c r="I1981" s="120" t="b">
        <v>0</v>
      </c>
      <c r="J1981" s="120" t="b">
        <v>0</v>
      </c>
      <c r="K1981" s="120" t="b">
        <v>0</v>
      </c>
      <c r="L1981" s="120" t="b">
        <v>0</v>
      </c>
      <c r="M1981" s="120" t="b">
        <v>1</v>
      </c>
    </row>
    <row r="1982" spans="1:20" x14ac:dyDescent="0.4">
      <c r="A1982" s="120" t="s">
        <v>7256</v>
      </c>
      <c r="B1982" s="120" t="s">
        <v>924</v>
      </c>
      <c r="C1982" s="120">
        <v>6661</v>
      </c>
      <c r="D1982" s="120" t="b">
        <v>0</v>
      </c>
      <c r="E1982" s="120" t="b">
        <v>1</v>
      </c>
      <c r="F1982" s="120" t="b">
        <v>0</v>
      </c>
      <c r="G1982" s="120" t="b">
        <v>0</v>
      </c>
      <c r="H1982" s="120" t="b">
        <v>0</v>
      </c>
      <c r="I1982" s="120" t="b">
        <v>0</v>
      </c>
      <c r="J1982" s="120" t="b">
        <v>0</v>
      </c>
      <c r="K1982" s="120" t="b">
        <v>0</v>
      </c>
      <c r="L1982" s="120" t="b">
        <v>0</v>
      </c>
      <c r="M1982" s="120" t="b">
        <v>1</v>
      </c>
    </row>
    <row r="1983" spans="1:20" x14ac:dyDescent="0.4">
      <c r="A1983" s="120" t="s">
        <v>703</v>
      </c>
      <c r="B1983" s="120" t="s">
        <v>935</v>
      </c>
      <c r="C1983" s="120">
        <v>6600</v>
      </c>
      <c r="D1983" s="120" t="b">
        <v>0</v>
      </c>
      <c r="E1983" s="120" t="b">
        <v>1</v>
      </c>
      <c r="F1983" s="120" t="b">
        <v>0</v>
      </c>
      <c r="G1983" s="120" t="b">
        <v>0</v>
      </c>
      <c r="H1983" s="120" t="b">
        <v>0</v>
      </c>
      <c r="I1983" s="120" t="b">
        <v>0</v>
      </c>
      <c r="J1983" s="120" t="b">
        <v>0</v>
      </c>
      <c r="K1983" s="120" t="b">
        <v>0</v>
      </c>
      <c r="L1983" s="120" t="b">
        <v>0</v>
      </c>
      <c r="M1983" s="120" t="b">
        <v>0</v>
      </c>
      <c r="N1983" s="120" t="s">
        <v>842</v>
      </c>
      <c r="O1983" s="120" t="s">
        <v>704</v>
      </c>
      <c r="P1983" s="120" t="s">
        <v>5138</v>
      </c>
      <c r="Q1983" s="120" t="s">
        <v>7257</v>
      </c>
      <c r="R1983" s="120" t="s">
        <v>7258</v>
      </c>
      <c r="S1983" s="120" t="s">
        <v>7259</v>
      </c>
      <c r="T1983" s="120" t="s">
        <v>7260</v>
      </c>
    </row>
    <row r="1984" spans="1:20" x14ac:dyDescent="0.4">
      <c r="A1984" s="120" t="s">
        <v>7261</v>
      </c>
      <c r="B1984" s="120" t="s">
        <v>1727</v>
      </c>
      <c r="C1984" s="120">
        <v>6599</v>
      </c>
      <c r="D1984" s="120" t="b">
        <v>0</v>
      </c>
      <c r="E1984" s="120" t="b">
        <v>0</v>
      </c>
      <c r="F1984" s="120" t="b">
        <v>1</v>
      </c>
      <c r="G1984" s="120" t="b">
        <v>0</v>
      </c>
      <c r="H1984" s="120" t="b">
        <v>0</v>
      </c>
      <c r="I1984" s="120" t="b">
        <v>0</v>
      </c>
      <c r="J1984" s="120" t="b">
        <v>0</v>
      </c>
      <c r="K1984" s="120" t="b">
        <v>0</v>
      </c>
      <c r="L1984" s="120" t="b">
        <v>0</v>
      </c>
      <c r="M1984" s="120" t="b">
        <v>0</v>
      </c>
    </row>
    <row r="1985" spans="1:30" x14ac:dyDescent="0.4">
      <c r="A1985" s="120" t="s">
        <v>7262</v>
      </c>
      <c r="B1985" s="120" t="s">
        <v>928</v>
      </c>
      <c r="C1985" s="120">
        <v>6598</v>
      </c>
      <c r="D1985" s="120" t="b">
        <v>1</v>
      </c>
      <c r="E1985" s="120" t="b">
        <v>1</v>
      </c>
      <c r="F1985" s="120" t="b">
        <v>1</v>
      </c>
      <c r="G1985" s="120" t="b">
        <v>0</v>
      </c>
      <c r="H1985" s="120" t="b">
        <v>0</v>
      </c>
      <c r="I1985" s="120" t="b">
        <v>0</v>
      </c>
      <c r="J1985" s="120" t="b">
        <v>0</v>
      </c>
      <c r="K1985" s="120" t="b">
        <v>0</v>
      </c>
      <c r="L1985" s="120" t="b">
        <v>0</v>
      </c>
      <c r="M1985" s="120" t="b">
        <v>1</v>
      </c>
    </row>
    <row r="1986" spans="1:30" x14ac:dyDescent="0.4">
      <c r="A1986" s="120" t="s">
        <v>7263</v>
      </c>
      <c r="B1986" s="120" t="s">
        <v>1727</v>
      </c>
      <c r="C1986" s="120">
        <v>6563</v>
      </c>
      <c r="D1986" s="120" t="b">
        <v>0</v>
      </c>
      <c r="E1986" s="120" t="b">
        <v>0</v>
      </c>
      <c r="F1986" s="120" t="b">
        <v>1</v>
      </c>
      <c r="G1986" s="120" t="b">
        <v>0</v>
      </c>
      <c r="H1986" s="120" t="b">
        <v>0</v>
      </c>
      <c r="I1986" s="120" t="b">
        <v>0</v>
      </c>
      <c r="J1986" s="120" t="b">
        <v>0</v>
      </c>
      <c r="K1986" s="120" t="b">
        <v>0</v>
      </c>
      <c r="L1986" s="120" t="b">
        <v>0</v>
      </c>
      <c r="M1986" s="120" t="b">
        <v>0</v>
      </c>
    </row>
    <row r="1987" spans="1:30" x14ac:dyDescent="0.4">
      <c r="A1987" s="120" t="s">
        <v>7264</v>
      </c>
      <c r="B1987" s="120" t="s">
        <v>852</v>
      </c>
      <c r="C1987" s="120">
        <v>6562</v>
      </c>
      <c r="D1987" s="120" t="b">
        <v>0</v>
      </c>
      <c r="E1987" s="120" t="b">
        <v>0</v>
      </c>
      <c r="F1987" s="120" t="b">
        <v>0</v>
      </c>
      <c r="G1987" s="120" t="b">
        <v>0</v>
      </c>
      <c r="H1987" s="120" t="b">
        <v>0</v>
      </c>
      <c r="I1987" s="120" t="b">
        <v>0</v>
      </c>
      <c r="J1987" s="120" t="b">
        <v>0</v>
      </c>
      <c r="K1987" s="120" t="b">
        <v>0</v>
      </c>
      <c r="L1987" s="120" t="b">
        <v>0</v>
      </c>
      <c r="M1987" s="120" t="b">
        <v>0</v>
      </c>
      <c r="N1987" s="120" t="s">
        <v>7265</v>
      </c>
      <c r="O1987" s="120" t="s">
        <v>7266</v>
      </c>
      <c r="P1987" s="120" t="s">
        <v>7267</v>
      </c>
    </row>
    <row r="1988" spans="1:30" x14ac:dyDescent="0.4">
      <c r="A1988" s="120" t="s">
        <v>7268</v>
      </c>
      <c r="B1988" s="120" t="s">
        <v>924</v>
      </c>
      <c r="C1988" s="120">
        <v>6537</v>
      </c>
      <c r="D1988" s="120" t="b">
        <v>1</v>
      </c>
      <c r="E1988" s="120" t="b">
        <v>1</v>
      </c>
      <c r="F1988" s="120" t="b">
        <v>1</v>
      </c>
      <c r="G1988" s="120" t="b">
        <v>0</v>
      </c>
      <c r="H1988" s="120" t="b">
        <v>0</v>
      </c>
      <c r="I1988" s="120" t="b">
        <v>0</v>
      </c>
      <c r="J1988" s="120" t="b">
        <v>0</v>
      </c>
      <c r="K1988" s="120" t="b">
        <v>0</v>
      </c>
      <c r="L1988" s="120" t="b">
        <v>0</v>
      </c>
      <c r="M1988" s="120" t="b">
        <v>0</v>
      </c>
    </row>
    <row r="1989" spans="1:30" x14ac:dyDescent="0.4">
      <c r="A1989" s="120" t="s">
        <v>7269</v>
      </c>
      <c r="B1989" s="120" t="s">
        <v>1278</v>
      </c>
      <c r="C1989" s="120">
        <v>6535</v>
      </c>
      <c r="D1989" s="120" t="b">
        <v>0</v>
      </c>
      <c r="E1989" s="120" t="b">
        <v>0</v>
      </c>
      <c r="F1989" s="120" t="b">
        <v>1</v>
      </c>
      <c r="G1989" s="120" t="b">
        <v>0</v>
      </c>
      <c r="H1989" s="120" t="b">
        <v>0</v>
      </c>
      <c r="I1989" s="120" t="b">
        <v>0</v>
      </c>
      <c r="J1989" s="120" t="b">
        <v>0</v>
      </c>
      <c r="K1989" s="120" t="b">
        <v>0</v>
      </c>
      <c r="L1989" s="120" t="b">
        <v>0</v>
      </c>
      <c r="M1989" s="120" t="b">
        <v>1</v>
      </c>
    </row>
    <row r="1990" spans="1:30" x14ac:dyDescent="0.4">
      <c r="A1990" s="120" t="s">
        <v>392</v>
      </c>
      <c r="B1990" s="120" t="s">
        <v>1334</v>
      </c>
      <c r="C1990" s="120">
        <v>6516</v>
      </c>
      <c r="D1990" s="120" t="b">
        <v>0</v>
      </c>
      <c r="E1990" s="120" t="b">
        <v>0</v>
      </c>
      <c r="F1990" s="120" t="b">
        <v>0</v>
      </c>
      <c r="G1990" s="120" t="b">
        <v>0</v>
      </c>
      <c r="H1990" s="120" t="b">
        <v>0</v>
      </c>
      <c r="I1990" s="120" t="b">
        <v>0</v>
      </c>
      <c r="J1990" s="120" t="b">
        <v>0</v>
      </c>
      <c r="K1990" s="120" t="b">
        <v>0</v>
      </c>
      <c r="L1990" s="120" t="b">
        <v>0</v>
      </c>
      <c r="M1990" s="120" t="b">
        <v>0</v>
      </c>
      <c r="N1990" s="120" t="s">
        <v>842</v>
      </c>
      <c r="O1990" s="120" t="s">
        <v>194</v>
      </c>
      <c r="P1990" s="120" t="s">
        <v>1380</v>
      </c>
      <c r="Q1990" s="120" t="s">
        <v>214</v>
      </c>
      <c r="R1990" s="120" t="s">
        <v>1534</v>
      </c>
      <c r="S1990" s="120" t="s">
        <v>255</v>
      </c>
      <c r="T1990" s="120" t="s">
        <v>1188</v>
      </c>
    </row>
    <row r="1991" spans="1:30" x14ac:dyDescent="0.4">
      <c r="A1991" s="120" t="s">
        <v>7270</v>
      </c>
      <c r="B1991" s="120" t="s">
        <v>852</v>
      </c>
      <c r="C1991" s="120">
        <v>6974</v>
      </c>
      <c r="D1991" s="120" t="b">
        <v>1</v>
      </c>
      <c r="E1991" s="120" t="b">
        <v>0</v>
      </c>
      <c r="F1991" s="120" t="b">
        <v>0</v>
      </c>
      <c r="G1991" s="120" t="b">
        <v>0</v>
      </c>
      <c r="H1991" s="120" t="b">
        <v>0</v>
      </c>
      <c r="I1991" s="120" t="b">
        <v>0</v>
      </c>
      <c r="J1991" s="120" t="b">
        <v>0</v>
      </c>
      <c r="K1991" s="120" t="b">
        <v>0</v>
      </c>
      <c r="L1991" s="120" t="b">
        <v>0</v>
      </c>
      <c r="M1991" s="120" t="b">
        <v>0</v>
      </c>
    </row>
    <row r="1992" spans="1:30" x14ac:dyDescent="0.4">
      <c r="A1992" s="120" t="s">
        <v>7271</v>
      </c>
      <c r="B1992" s="120" t="s">
        <v>1278</v>
      </c>
      <c r="C1992" s="120">
        <v>7034</v>
      </c>
      <c r="D1992" s="120" t="b">
        <v>0</v>
      </c>
      <c r="E1992" s="120" t="b">
        <v>0</v>
      </c>
      <c r="F1992" s="120" t="b">
        <v>0</v>
      </c>
      <c r="G1992" s="120" t="b">
        <v>0</v>
      </c>
      <c r="H1992" s="120" t="b">
        <v>0</v>
      </c>
      <c r="I1992" s="120" t="b">
        <v>0</v>
      </c>
      <c r="J1992" s="120" t="b">
        <v>0</v>
      </c>
      <c r="K1992" s="120" t="b">
        <v>0</v>
      </c>
      <c r="L1992" s="120" t="b">
        <v>0</v>
      </c>
      <c r="M1992" s="120" t="b">
        <v>0</v>
      </c>
    </row>
    <row r="1993" spans="1:30" x14ac:dyDescent="0.4">
      <c r="A1993" s="120" t="s">
        <v>705</v>
      </c>
      <c r="B1993" s="120" t="s">
        <v>935</v>
      </c>
      <c r="C1993" s="120">
        <v>6964</v>
      </c>
      <c r="D1993" s="120" t="b">
        <v>0</v>
      </c>
      <c r="E1993" s="120" t="b">
        <v>0</v>
      </c>
      <c r="F1993" s="120" t="b">
        <v>1</v>
      </c>
      <c r="G1993" s="120" t="b">
        <v>0</v>
      </c>
      <c r="H1993" s="120" t="b">
        <v>0</v>
      </c>
      <c r="I1993" s="120" t="b">
        <v>0</v>
      </c>
      <c r="J1993" s="120" t="b">
        <v>0</v>
      </c>
      <c r="K1993" s="120" t="b">
        <v>0</v>
      </c>
      <c r="L1993" s="120" t="b">
        <v>0</v>
      </c>
      <c r="M1993" s="120" t="b">
        <v>1</v>
      </c>
      <c r="N1993" s="120" t="s">
        <v>7272</v>
      </c>
      <c r="O1993" s="120" t="s">
        <v>290</v>
      </c>
      <c r="P1993" s="120" t="s">
        <v>1966</v>
      </c>
      <c r="Q1993" s="120" t="s">
        <v>3254</v>
      </c>
      <c r="R1993" s="120" t="s">
        <v>3255</v>
      </c>
      <c r="S1993" s="120" t="s">
        <v>3817</v>
      </c>
      <c r="T1993" s="120" t="s">
        <v>3818</v>
      </c>
      <c r="U1993" s="120" t="s">
        <v>3820</v>
      </c>
      <c r="V1993" s="120" t="s">
        <v>3821</v>
      </c>
      <c r="W1993" s="120" t="s">
        <v>3815</v>
      </c>
      <c r="X1993" s="120" t="s">
        <v>3816</v>
      </c>
      <c r="Y1993" s="120" t="s">
        <v>3813</v>
      </c>
      <c r="Z1993" s="120" t="s">
        <v>3814</v>
      </c>
    </row>
    <row r="1994" spans="1:30" x14ac:dyDescent="0.4">
      <c r="A1994" s="120" t="s">
        <v>7273</v>
      </c>
      <c r="B1994" s="120" t="s">
        <v>928</v>
      </c>
      <c r="C1994" s="120">
        <v>6854</v>
      </c>
      <c r="D1994" s="120" t="b">
        <v>0</v>
      </c>
      <c r="E1994" s="120" t="b">
        <v>1</v>
      </c>
      <c r="F1994" s="120" t="b">
        <v>0</v>
      </c>
      <c r="G1994" s="120" t="b">
        <v>0</v>
      </c>
      <c r="H1994" s="120" t="b">
        <v>0</v>
      </c>
      <c r="I1994" s="120" t="b">
        <v>0</v>
      </c>
      <c r="J1994" s="120" t="b">
        <v>0</v>
      </c>
      <c r="K1994" s="120" t="b">
        <v>0</v>
      </c>
      <c r="L1994" s="120" t="b">
        <v>0</v>
      </c>
      <c r="M1994" s="120" t="b">
        <v>1</v>
      </c>
    </row>
    <row r="1995" spans="1:30" x14ac:dyDescent="0.4">
      <c r="A1995" s="120" t="s">
        <v>7274</v>
      </c>
      <c r="B1995" s="120" t="s">
        <v>924</v>
      </c>
      <c r="C1995" s="120">
        <v>6815</v>
      </c>
      <c r="D1995" s="120" t="b">
        <v>0</v>
      </c>
      <c r="E1995" s="120" t="b">
        <v>1</v>
      </c>
      <c r="F1995" s="120" t="b">
        <v>0</v>
      </c>
      <c r="G1995" s="120" t="b">
        <v>0</v>
      </c>
      <c r="H1995" s="120" t="b">
        <v>0</v>
      </c>
      <c r="I1995" s="120" t="b">
        <v>0</v>
      </c>
      <c r="J1995" s="120" t="b">
        <v>0</v>
      </c>
      <c r="K1995" s="120" t="b">
        <v>0</v>
      </c>
      <c r="L1995" s="120" t="b">
        <v>0</v>
      </c>
      <c r="M1995" s="120" t="b">
        <v>0</v>
      </c>
    </row>
    <row r="1996" spans="1:30" x14ac:dyDescent="0.4">
      <c r="A1996" s="120" t="s">
        <v>7275</v>
      </c>
      <c r="B1996" s="120" t="s">
        <v>935</v>
      </c>
      <c r="C1996" s="120">
        <v>6820</v>
      </c>
      <c r="D1996" s="120" t="b">
        <v>0</v>
      </c>
      <c r="E1996" s="120" t="b">
        <v>0</v>
      </c>
      <c r="F1996" s="120" t="b">
        <v>1</v>
      </c>
      <c r="G1996" s="120" t="b">
        <v>0</v>
      </c>
      <c r="H1996" s="120" t="b">
        <v>0</v>
      </c>
      <c r="I1996" s="120" t="b">
        <v>0</v>
      </c>
      <c r="J1996" s="120" t="b">
        <v>0</v>
      </c>
      <c r="K1996" s="120" t="b">
        <v>0</v>
      </c>
      <c r="L1996" s="120" t="b">
        <v>0</v>
      </c>
      <c r="M1996" s="120" t="b">
        <v>0</v>
      </c>
    </row>
    <row r="1997" spans="1:30" x14ac:dyDescent="0.4">
      <c r="A1997" s="120" t="s">
        <v>706</v>
      </c>
      <c r="B1997" s="120" t="s">
        <v>935</v>
      </c>
      <c r="C1997" s="120">
        <v>6756</v>
      </c>
      <c r="D1997" s="120" t="b">
        <v>0</v>
      </c>
      <c r="E1997" s="120" t="b">
        <v>1</v>
      </c>
      <c r="F1997" s="120" t="b">
        <v>0</v>
      </c>
      <c r="G1997" s="120" t="b">
        <v>0</v>
      </c>
      <c r="H1997" s="120" t="b">
        <v>0</v>
      </c>
      <c r="I1997" s="120" t="b">
        <v>0</v>
      </c>
      <c r="J1997" s="120" t="b">
        <v>0</v>
      </c>
      <c r="K1997" s="120" t="b">
        <v>0</v>
      </c>
      <c r="L1997" s="120" t="b">
        <v>0</v>
      </c>
      <c r="M1997" s="120" t="b">
        <v>1</v>
      </c>
      <c r="N1997" s="120" t="s">
        <v>842</v>
      </c>
      <c r="O1997" s="120" t="s">
        <v>707</v>
      </c>
      <c r="P1997" s="120" t="s">
        <v>7276</v>
      </c>
      <c r="Q1997" s="120" t="s">
        <v>7277</v>
      </c>
      <c r="R1997" s="120" t="s">
        <v>7278</v>
      </c>
      <c r="S1997" s="120" t="s">
        <v>7279</v>
      </c>
      <c r="T1997" s="120" t="s">
        <v>7280</v>
      </c>
    </row>
    <row r="1998" spans="1:30" x14ac:dyDescent="0.4">
      <c r="A1998" s="120" t="s">
        <v>5911</v>
      </c>
      <c r="B1998" s="120" t="s">
        <v>852</v>
      </c>
      <c r="C1998" s="120">
        <v>6756</v>
      </c>
      <c r="D1998" s="120" t="b">
        <v>0</v>
      </c>
      <c r="E1998" s="120" t="b">
        <v>0</v>
      </c>
      <c r="F1998" s="120" t="b">
        <v>0</v>
      </c>
      <c r="G1998" s="120" t="b">
        <v>0</v>
      </c>
      <c r="H1998" s="120" t="b">
        <v>0</v>
      </c>
      <c r="I1998" s="120" t="b">
        <v>0</v>
      </c>
      <c r="J1998" s="120" t="b">
        <v>0</v>
      </c>
      <c r="K1998" s="120" t="b">
        <v>0</v>
      </c>
      <c r="L1998" s="120" t="b">
        <v>0</v>
      </c>
      <c r="M1998" s="120" t="b">
        <v>0</v>
      </c>
    </row>
    <row r="1999" spans="1:30" x14ac:dyDescent="0.4">
      <c r="A1999" s="120" t="s">
        <v>708</v>
      </c>
      <c r="B1999" s="120" t="s">
        <v>963</v>
      </c>
      <c r="C1999" s="120">
        <v>6740</v>
      </c>
      <c r="D1999" s="120" t="b">
        <v>0</v>
      </c>
      <c r="E1999" s="120" t="b">
        <v>0</v>
      </c>
      <c r="F1999" s="120" t="b">
        <v>1</v>
      </c>
      <c r="G1999" s="120" t="b">
        <v>0</v>
      </c>
      <c r="H1999" s="120" t="b">
        <v>0</v>
      </c>
      <c r="I1999" s="120" t="b">
        <v>0</v>
      </c>
      <c r="J1999" s="120" t="b">
        <v>0</v>
      </c>
      <c r="K1999" s="120" t="b">
        <v>0</v>
      </c>
      <c r="L1999" s="120" t="b">
        <v>0</v>
      </c>
      <c r="M1999" s="120" t="b">
        <v>0</v>
      </c>
      <c r="N1999" s="120" t="s">
        <v>842</v>
      </c>
      <c r="O1999" s="120" t="s">
        <v>522</v>
      </c>
      <c r="P1999" s="120" t="s">
        <v>2578</v>
      </c>
      <c r="Q1999" s="120" t="s">
        <v>521</v>
      </c>
      <c r="R1999" s="120" t="s">
        <v>2441</v>
      </c>
      <c r="S1999" s="120" t="s">
        <v>2773</v>
      </c>
      <c r="T1999" s="120" t="s">
        <v>2774</v>
      </c>
      <c r="U1999" s="120" t="s">
        <v>2771</v>
      </c>
      <c r="V1999" s="120" t="s">
        <v>2772</v>
      </c>
      <c r="W1999" s="120" t="s">
        <v>7281</v>
      </c>
      <c r="X1999" s="120" t="s">
        <v>7282</v>
      </c>
      <c r="Y1999" s="120" t="s">
        <v>7283</v>
      </c>
      <c r="Z1999" s="120" t="s">
        <v>7284</v>
      </c>
      <c r="AA1999" s="120" t="s">
        <v>393</v>
      </c>
      <c r="AB1999" s="120" t="s">
        <v>1653</v>
      </c>
      <c r="AC1999" s="120" t="s">
        <v>256</v>
      </c>
      <c r="AD1999" s="120" t="s">
        <v>1911</v>
      </c>
    </row>
    <row r="2000" spans="1:30" x14ac:dyDescent="0.4">
      <c r="A2000" s="120" t="s">
        <v>7285</v>
      </c>
      <c r="B2000" s="120" t="s">
        <v>900</v>
      </c>
      <c r="C2000" s="120">
        <v>6711</v>
      </c>
      <c r="D2000" s="120" t="b">
        <v>1</v>
      </c>
      <c r="E2000" s="120" t="b">
        <v>1</v>
      </c>
      <c r="F2000" s="120" t="b">
        <v>1</v>
      </c>
      <c r="G2000" s="120" t="b">
        <v>0</v>
      </c>
      <c r="H2000" s="120" t="b">
        <v>0</v>
      </c>
      <c r="I2000" s="120" t="b">
        <v>0</v>
      </c>
      <c r="J2000" s="120" t="b">
        <v>0</v>
      </c>
      <c r="K2000" s="120" t="b">
        <v>0</v>
      </c>
      <c r="L2000" s="120" t="b">
        <v>0</v>
      </c>
      <c r="M2000" s="120" t="b">
        <v>1</v>
      </c>
    </row>
    <row r="2001" spans="1:24" x14ac:dyDescent="0.4">
      <c r="A2001" s="120" t="s">
        <v>7286</v>
      </c>
      <c r="B2001" s="120" t="s">
        <v>928</v>
      </c>
      <c r="C2001" s="120">
        <v>6473</v>
      </c>
      <c r="D2001" s="120" t="b">
        <v>1</v>
      </c>
      <c r="E2001" s="120" t="b">
        <v>0</v>
      </c>
      <c r="F2001" s="120" t="b">
        <v>0</v>
      </c>
      <c r="G2001" s="120" t="b">
        <v>0</v>
      </c>
      <c r="H2001" s="120" t="b">
        <v>0</v>
      </c>
      <c r="I2001" s="120" t="b">
        <v>0</v>
      </c>
      <c r="J2001" s="120" t="b">
        <v>0</v>
      </c>
      <c r="K2001" s="120" t="b">
        <v>0</v>
      </c>
      <c r="L2001" s="120" t="b">
        <v>0</v>
      </c>
      <c r="M2001" s="120" t="b">
        <v>1</v>
      </c>
      <c r="N2001" s="120" t="s">
        <v>874</v>
      </c>
      <c r="O2001" s="120" t="s">
        <v>7287</v>
      </c>
      <c r="P2001" s="120" t="s">
        <v>7288</v>
      </c>
      <c r="Q2001" s="120" t="s">
        <v>7289</v>
      </c>
      <c r="R2001" s="120" t="s">
        <v>7290</v>
      </c>
      <c r="S2001" s="120" t="s">
        <v>7291</v>
      </c>
      <c r="T2001" s="120" t="s">
        <v>7292</v>
      </c>
      <c r="U2001" s="120" t="s">
        <v>7293</v>
      </c>
      <c r="V2001" s="120" t="s">
        <v>7294</v>
      </c>
      <c r="W2001" s="120" t="s">
        <v>7295</v>
      </c>
      <c r="X2001" s="120" t="s">
        <v>7296</v>
      </c>
    </row>
    <row r="2002" spans="1:24" x14ac:dyDescent="0.4">
      <c r="A2002" s="120" t="s">
        <v>7297</v>
      </c>
      <c r="B2002" s="120" t="s">
        <v>935</v>
      </c>
      <c r="C2002" s="120">
        <v>6464</v>
      </c>
      <c r="D2002" s="120" t="b">
        <v>0</v>
      </c>
      <c r="E2002" s="120" t="b">
        <v>0</v>
      </c>
      <c r="F2002" s="120" t="b">
        <v>0</v>
      </c>
      <c r="G2002" s="120" t="b">
        <v>0</v>
      </c>
      <c r="H2002" s="120" t="b">
        <v>0</v>
      </c>
      <c r="I2002" s="120" t="b">
        <v>0</v>
      </c>
      <c r="J2002" s="120" t="b">
        <v>0</v>
      </c>
      <c r="K2002" s="120" t="b">
        <v>0</v>
      </c>
      <c r="L2002" s="120" t="b">
        <v>0</v>
      </c>
      <c r="M2002" s="120" t="b">
        <v>0</v>
      </c>
      <c r="N2002" s="120" t="s">
        <v>7298</v>
      </c>
      <c r="O2002" s="120" t="s">
        <v>7299</v>
      </c>
      <c r="P2002" s="120" t="s">
        <v>7300</v>
      </c>
    </row>
    <row r="2003" spans="1:24" x14ac:dyDescent="0.4">
      <c r="A2003" s="120" t="s">
        <v>7301</v>
      </c>
      <c r="B2003" s="120" t="s">
        <v>935</v>
      </c>
      <c r="C2003" s="120">
        <v>6441</v>
      </c>
      <c r="D2003" s="120" t="b">
        <v>1</v>
      </c>
      <c r="E2003" s="120" t="b">
        <v>1</v>
      </c>
      <c r="F2003" s="120" t="b">
        <v>0</v>
      </c>
      <c r="G2003" s="120" t="b">
        <v>0</v>
      </c>
      <c r="H2003" s="120" t="b">
        <v>0</v>
      </c>
      <c r="I2003" s="120" t="b">
        <v>0</v>
      </c>
      <c r="J2003" s="120" t="b">
        <v>0</v>
      </c>
      <c r="K2003" s="120" t="b">
        <v>0</v>
      </c>
      <c r="L2003" s="120" t="b">
        <v>0</v>
      </c>
      <c r="M2003" s="120" t="b">
        <v>0</v>
      </c>
    </row>
    <row r="2004" spans="1:24" x14ac:dyDescent="0.4">
      <c r="A2004" s="120" t="s">
        <v>7302</v>
      </c>
      <c r="B2004" s="120" t="s">
        <v>924</v>
      </c>
      <c r="C2004" s="120">
        <v>6426</v>
      </c>
      <c r="D2004" s="120" t="b">
        <v>0</v>
      </c>
      <c r="E2004" s="120" t="b">
        <v>0</v>
      </c>
      <c r="F2004" s="120" t="b">
        <v>1</v>
      </c>
      <c r="G2004" s="120" t="b">
        <v>0</v>
      </c>
      <c r="H2004" s="120" t="b">
        <v>0</v>
      </c>
      <c r="I2004" s="120" t="b">
        <v>0</v>
      </c>
      <c r="J2004" s="120" t="b">
        <v>0</v>
      </c>
      <c r="K2004" s="120" t="b">
        <v>0</v>
      </c>
      <c r="L2004" s="120" t="b">
        <v>0</v>
      </c>
      <c r="M2004" s="120" t="b">
        <v>0</v>
      </c>
    </row>
    <row r="2005" spans="1:24" x14ac:dyDescent="0.4">
      <c r="A2005" s="120" t="s">
        <v>424</v>
      </c>
      <c r="B2005" s="120" t="s">
        <v>935</v>
      </c>
      <c r="C2005" s="120">
        <v>6392</v>
      </c>
      <c r="D2005" s="120" t="b">
        <v>0</v>
      </c>
      <c r="E2005" s="120" t="b">
        <v>0</v>
      </c>
      <c r="F2005" s="120" t="b">
        <v>1</v>
      </c>
      <c r="G2005" s="120" t="b">
        <v>0</v>
      </c>
      <c r="H2005" s="120" t="b">
        <v>0</v>
      </c>
      <c r="I2005" s="120" t="b">
        <v>1</v>
      </c>
      <c r="J2005" s="120" t="b">
        <v>1</v>
      </c>
      <c r="K2005" s="120" t="b">
        <v>0</v>
      </c>
      <c r="L2005" s="120" t="b">
        <v>0</v>
      </c>
      <c r="M2005" s="120" t="b">
        <v>0</v>
      </c>
      <c r="N2005" s="120" t="s">
        <v>842</v>
      </c>
      <c r="O2005" s="120" t="s">
        <v>227</v>
      </c>
      <c r="P2005" s="120" t="s">
        <v>4472</v>
      </c>
    </row>
    <row r="2006" spans="1:24" x14ac:dyDescent="0.4">
      <c r="A2006" s="120" t="s">
        <v>709</v>
      </c>
      <c r="B2006" s="120" t="s">
        <v>924</v>
      </c>
      <c r="C2006" s="120">
        <v>6366</v>
      </c>
      <c r="D2006" s="120" t="b">
        <v>1</v>
      </c>
      <c r="E2006" s="120" t="b">
        <v>1</v>
      </c>
      <c r="F2006" s="120" t="b">
        <v>0</v>
      </c>
      <c r="G2006" s="120" t="b">
        <v>0</v>
      </c>
      <c r="H2006" s="120" t="b">
        <v>0</v>
      </c>
      <c r="I2006" s="120" t="b">
        <v>0</v>
      </c>
      <c r="J2006" s="120" t="b">
        <v>0</v>
      </c>
      <c r="K2006" s="120" t="b">
        <v>0</v>
      </c>
      <c r="L2006" s="120" t="b">
        <v>0</v>
      </c>
      <c r="M2006" s="120" t="b">
        <v>0</v>
      </c>
      <c r="N2006" s="120" t="s">
        <v>1674</v>
      </c>
      <c r="O2006" s="120" t="s">
        <v>685</v>
      </c>
      <c r="P2006" s="120" t="s">
        <v>6037</v>
      </c>
      <c r="Q2006" s="120" t="s">
        <v>712</v>
      </c>
      <c r="R2006" s="120" t="s">
        <v>6595</v>
      </c>
      <c r="S2006" s="120" t="s">
        <v>463</v>
      </c>
      <c r="T2006" s="120" t="s">
        <v>1421</v>
      </c>
    </row>
    <row r="2007" spans="1:24" x14ac:dyDescent="0.4">
      <c r="A2007" s="120" t="s">
        <v>7303</v>
      </c>
      <c r="B2007" s="120" t="s">
        <v>935</v>
      </c>
      <c r="C2007" s="120">
        <v>6309</v>
      </c>
      <c r="D2007" s="120" t="b">
        <v>0</v>
      </c>
      <c r="E2007" s="120" t="b">
        <v>0</v>
      </c>
      <c r="F2007" s="120" t="b">
        <v>0</v>
      </c>
      <c r="G2007" s="120" t="b">
        <v>0</v>
      </c>
      <c r="H2007" s="120" t="b">
        <v>0</v>
      </c>
      <c r="I2007" s="120" t="b">
        <v>0</v>
      </c>
      <c r="J2007" s="120" t="b">
        <v>0</v>
      </c>
      <c r="K2007" s="120" t="b">
        <v>0</v>
      </c>
      <c r="L2007" s="120" t="b">
        <v>0</v>
      </c>
      <c r="M2007" s="120" t="b">
        <v>0</v>
      </c>
    </row>
    <row r="2008" spans="1:24" x14ac:dyDescent="0.4">
      <c r="A2008" s="120" t="s">
        <v>7304</v>
      </c>
      <c r="B2008" s="120" t="s">
        <v>1727</v>
      </c>
      <c r="C2008" s="120">
        <v>6286</v>
      </c>
      <c r="D2008" s="120" t="b">
        <v>0</v>
      </c>
      <c r="E2008" s="120" t="b">
        <v>0</v>
      </c>
      <c r="F2008" s="120" t="b">
        <v>0</v>
      </c>
      <c r="G2008" s="120" t="b">
        <v>0</v>
      </c>
      <c r="H2008" s="120" t="b">
        <v>0</v>
      </c>
      <c r="I2008" s="120" t="b">
        <v>0</v>
      </c>
      <c r="J2008" s="120" t="b">
        <v>0</v>
      </c>
      <c r="K2008" s="120" t="b">
        <v>0</v>
      </c>
      <c r="L2008" s="120" t="b">
        <v>0</v>
      </c>
      <c r="M2008" s="120" t="b">
        <v>0</v>
      </c>
    </row>
    <row r="2009" spans="1:24" x14ac:dyDescent="0.4">
      <c r="A2009" s="120" t="s">
        <v>7305</v>
      </c>
      <c r="B2009" s="120" t="s">
        <v>935</v>
      </c>
      <c r="C2009" s="120">
        <v>6256</v>
      </c>
      <c r="D2009" s="120" t="b">
        <v>0</v>
      </c>
      <c r="E2009" s="120" t="b">
        <v>0</v>
      </c>
      <c r="F2009" s="120" t="b">
        <v>0</v>
      </c>
      <c r="G2009" s="120" t="b">
        <v>0</v>
      </c>
      <c r="H2009" s="120" t="b">
        <v>0</v>
      </c>
      <c r="I2009" s="120" t="b">
        <v>0</v>
      </c>
      <c r="J2009" s="120" t="b">
        <v>0</v>
      </c>
      <c r="K2009" s="120" t="b">
        <v>0</v>
      </c>
      <c r="L2009" s="120" t="b">
        <v>0</v>
      </c>
      <c r="M2009" s="120" t="b">
        <v>0</v>
      </c>
      <c r="N2009" s="120" t="s">
        <v>842</v>
      </c>
      <c r="O2009" s="120" t="s">
        <v>7306</v>
      </c>
      <c r="P2009" s="120" t="s">
        <v>7307</v>
      </c>
    </row>
    <row r="2010" spans="1:24" x14ac:dyDescent="0.4">
      <c r="A2010" s="120" t="s">
        <v>7308</v>
      </c>
      <c r="B2010" s="120" t="s">
        <v>928</v>
      </c>
      <c r="C2010" s="120">
        <v>6224</v>
      </c>
      <c r="D2010" s="120" t="b">
        <v>1</v>
      </c>
      <c r="E2010" s="120" t="b">
        <v>1</v>
      </c>
      <c r="F2010" s="120" t="b">
        <v>0</v>
      </c>
      <c r="G2010" s="120" t="b">
        <v>0</v>
      </c>
      <c r="H2010" s="120" t="b">
        <v>0</v>
      </c>
      <c r="I2010" s="120" t="b">
        <v>0</v>
      </c>
      <c r="J2010" s="120" t="b">
        <v>0</v>
      </c>
      <c r="K2010" s="120" t="b">
        <v>0</v>
      </c>
      <c r="L2010" s="120" t="b">
        <v>0</v>
      </c>
      <c r="M2010" s="120" t="b">
        <v>1</v>
      </c>
    </row>
    <row r="2011" spans="1:24" x14ac:dyDescent="0.4">
      <c r="A2011" s="120" t="s">
        <v>3889</v>
      </c>
      <c r="B2011" s="120" t="s">
        <v>935</v>
      </c>
      <c r="C2011" s="120">
        <v>6147</v>
      </c>
      <c r="D2011" s="120" t="b">
        <v>0</v>
      </c>
      <c r="E2011" s="120" t="b">
        <v>0</v>
      </c>
      <c r="F2011" s="120" t="b">
        <v>0</v>
      </c>
      <c r="G2011" s="120" t="b">
        <v>0</v>
      </c>
      <c r="H2011" s="120" t="b">
        <v>0</v>
      </c>
      <c r="I2011" s="120" t="b">
        <v>0</v>
      </c>
      <c r="J2011" s="120" t="b">
        <v>0</v>
      </c>
      <c r="K2011" s="120" t="b">
        <v>0</v>
      </c>
      <c r="L2011" s="120" t="b">
        <v>0</v>
      </c>
      <c r="M2011" s="120" t="b">
        <v>0</v>
      </c>
    </row>
    <row r="2012" spans="1:24" x14ac:dyDescent="0.4">
      <c r="A2012" s="120" t="s">
        <v>7309</v>
      </c>
      <c r="B2012" s="120" t="s">
        <v>900</v>
      </c>
      <c r="C2012" s="120">
        <v>6112</v>
      </c>
      <c r="D2012" s="120" t="b">
        <v>0</v>
      </c>
      <c r="E2012" s="120" t="b">
        <v>0</v>
      </c>
      <c r="F2012" s="120" t="b">
        <v>1</v>
      </c>
      <c r="G2012" s="120" t="b">
        <v>0</v>
      </c>
      <c r="H2012" s="120" t="b">
        <v>0</v>
      </c>
      <c r="I2012" s="120" t="b">
        <v>0</v>
      </c>
      <c r="J2012" s="120" t="b">
        <v>0</v>
      </c>
      <c r="K2012" s="120" t="b">
        <v>0</v>
      </c>
      <c r="L2012" s="120" t="b">
        <v>0</v>
      </c>
      <c r="M2012" s="120" t="b">
        <v>0</v>
      </c>
    </row>
    <row r="2013" spans="1:24" x14ac:dyDescent="0.4">
      <c r="A2013" s="120" t="s">
        <v>7310</v>
      </c>
      <c r="B2013" s="120" t="s">
        <v>935</v>
      </c>
      <c r="C2013" s="120">
        <v>6099</v>
      </c>
      <c r="D2013" s="120" t="b">
        <v>0</v>
      </c>
      <c r="E2013" s="120" t="b">
        <v>0</v>
      </c>
      <c r="F2013" s="120" t="b">
        <v>1</v>
      </c>
      <c r="G2013" s="120" t="b">
        <v>0</v>
      </c>
      <c r="H2013" s="120" t="b">
        <v>0</v>
      </c>
      <c r="I2013" s="120" t="b">
        <v>0</v>
      </c>
      <c r="J2013" s="120" t="b">
        <v>0</v>
      </c>
      <c r="K2013" s="120" t="b">
        <v>0</v>
      </c>
      <c r="L2013" s="120" t="b">
        <v>0</v>
      </c>
      <c r="M2013" s="120" t="b">
        <v>0</v>
      </c>
    </row>
    <row r="2014" spans="1:24" x14ac:dyDescent="0.4">
      <c r="A2014" s="120" t="s">
        <v>7311</v>
      </c>
      <c r="B2014" s="120" t="s">
        <v>852</v>
      </c>
      <c r="C2014" s="120">
        <v>6050</v>
      </c>
      <c r="D2014" s="120" t="b">
        <v>1</v>
      </c>
      <c r="E2014" s="120" t="b">
        <v>0</v>
      </c>
      <c r="F2014" s="120" t="b">
        <v>0</v>
      </c>
      <c r="G2014" s="120" t="b">
        <v>0</v>
      </c>
      <c r="H2014" s="120" t="b">
        <v>1</v>
      </c>
      <c r="I2014" s="120" t="b">
        <v>0</v>
      </c>
      <c r="J2014" s="120" t="b">
        <v>0</v>
      </c>
      <c r="K2014" s="120" t="b">
        <v>0</v>
      </c>
      <c r="L2014" s="120" t="b">
        <v>0</v>
      </c>
      <c r="M2014" s="120" t="b">
        <v>0</v>
      </c>
    </row>
    <row r="2015" spans="1:24" x14ac:dyDescent="0.4">
      <c r="A2015" s="120" t="s">
        <v>7312</v>
      </c>
      <c r="B2015" s="120" t="s">
        <v>928</v>
      </c>
      <c r="C2015" s="120">
        <v>5929</v>
      </c>
      <c r="D2015" s="120" t="b">
        <v>1</v>
      </c>
      <c r="E2015" s="120" t="b">
        <v>1</v>
      </c>
      <c r="F2015" s="120" t="b">
        <v>1</v>
      </c>
      <c r="G2015" s="120" t="b">
        <v>0</v>
      </c>
      <c r="H2015" s="120" t="b">
        <v>0</v>
      </c>
      <c r="I2015" s="120" t="b">
        <v>0</v>
      </c>
      <c r="J2015" s="120" t="b">
        <v>0</v>
      </c>
      <c r="K2015" s="120" t="b">
        <v>0</v>
      </c>
      <c r="L2015" s="120" t="b">
        <v>0</v>
      </c>
      <c r="M2015" s="120" t="b">
        <v>0</v>
      </c>
    </row>
    <row r="2016" spans="1:24" x14ac:dyDescent="0.4">
      <c r="A2016" s="120" t="s">
        <v>7313</v>
      </c>
      <c r="B2016" s="120" t="s">
        <v>928</v>
      </c>
      <c r="C2016" s="120">
        <v>5897</v>
      </c>
      <c r="D2016" s="120" t="b">
        <v>0</v>
      </c>
      <c r="E2016" s="120" t="b">
        <v>0</v>
      </c>
      <c r="F2016" s="120" t="b">
        <v>1</v>
      </c>
      <c r="G2016" s="120" t="b">
        <v>0</v>
      </c>
      <c r="H2016" s="120" t="b">
        <v>0</v>
      </c>
      <c r="I2016" s="120" t="b">
        <v>0</v>
      </c>
      <c r="J2016" s="120" t="b">
        <v>0</v>
      </c>
      <c r="K2016" s="120" t="b">
        <v>0</v>
      </c>
      <c r="L2016" s="120" t="b">
        <v>0</v>
      </c>
      <c r="M2016" s="120" t="b">
        <v>0</v>
      </c>
      <c r="N2016" s="120" t="s">
        <v>7314</v>
      </c>
      <c r="O2016" s="120" t="s">
        <v>1644</v>
      </c>
      <c r="P2016" s="120" t="s">
        <v>3348</v>
      </c>
      <c r="Q2016" s="120" t="s">
        <v>1646</v>
      </c>
      <c r="R2016" s="120" t="s">
        <v>1647</v>
      </c>
      <c r="S2016" s="120" t="s">
        <v>7315</v>
      </c>
      <c r="T2016" s="120" t="s">
        <v>7316</v>
      </c>
      <c r="U2016" s="120" t="s">
        <v>7317</v>
      </c>
      <c r="V2016" s="120" t="s">
        <v>7318</v>
      </c>
    </row>
    <row r="2017" spans="1:24" x14ac:dyDescent="0.4">
      <c r="A2017" s="120" t="s">
        <v>7319</v>
      </c>
      <c r="B2017" s="120" t="s">
        <v>1334</v>
      </c>
      <c r="C2017" s="120">
        <v>5900</v>
      </c>
      <c r="D2017" s="120" t="b">
        <v>0</v>
      </c>
      <c r="E2017" s="120" t="b">
        <v>0</v>
      </c>
      <c r="F2017" s="120" t="b">
        <v>0</v>
      </c>
      <c r="G2017" s="120" t="b">
        <v>0</v>
      </c>
      <c r="H2017" s="120" t="b">
        <v>0</v>
      </c>
      <c r="I2017" s="120" t="b">
        <v>0</v>
      </c>
      <c r="J2017" s="120" t="b">
        <v>0</v>
      </c>
      <c r="K2017" s="120" t="b">
        <v>0</v>
      </c>
      <c r="L2017" s="120" t="b">
        <v>0</v>
      </c>
      <c r="M2017" s="120" t="b">
        <v>0</v>
      </c>
    </row>
    <row r="2018" spans="1:24" x14ac:dyDescent="0.4">
      <c r="A2018" s="120" t="s">
        <v>7320</v>
      </c>
      <c r="B2018" s="120" t="s">
        <v>928</v>
      </c>
      <c r="C2018" s="120">
        <v>5873</v>
      </c>
      <c r="D2018" s="120" t="b">
        <v>1</v>
      </c>
      <c r="E2018" s="120" t="b">
        <v>1</v>
      </c>
      <c r="F2018" s="120" t="b">
        <v>1</v>
      </c>
      <c r="G2018" s="120" t="b">
        <v>0</v>
      </c>
      <c r="H2018" s="120" t="b">
        <v>0</v>
      </c>
      <c r="I2018" s="120" t="b">
        <v>0</v>
      </c>
      <c r="J2018" s="120" t="b">
        <v>0</v>
      </c>
      <c r="K2018" s="120" t="b">
        <v>0</v>
      </c>
      <c r="L2018" s="120" t="b">
        <v>0</v>
      </c>
      <c r="M2018" s="120" t="b">
        <v>0</v>
      </c>
      <c r="N2018" s="120" t="s">
        <v>7321</v>
      </c>
      <c r="O2018" s="120" t="s">
        <v>7322</v>
      </c>
      <c r="P2018" s="120" t="s">
        <v>7323</v>
      </c>
      <c r="Q2018" s="120" t="s">
        <v>7324</v>
      </c>
      <c r="R2018" s="120" t="s">
        <v>7325</v>
      </c>
    </row>
    <row r="2019" spans="1:24" x14ac:dyDescent="0.4">
      <c r="A2019" s="120" t="s">
        <v>7326</v>
      </c>
      <c r="B2019" s="120" t="s">
        <v>924</v>
      </c>
      <c r="C2019" s="120">
        <v>5842</v>
      </c>
      <c r="D2019" s="120" t="b">
        <v>1</v>
      </c>
      <c r="E2019" s="120" t="b">
        <v>0</v>
      </c>
      <c r="F2019" s="120" t="b">
        <v>1</v>
      </c>
      <c r="G2019" s="120" t="b">
        <v>0</v>
      </c>
      <c r="H2019" s="120" t="b">
        <v>0</v>
      </c>
      <c r="I2019" s="120" t="b">
        <v>0</v>
      </c>
      <c r="J2019" s="120" t="b">
        <v>0</v>
      </c>
      <c r="K2019" s="120" t="b">
        <v>0</v>
      </c>
      <c r="L2019" s="120" t="b">
        <v>0</v>
      </c>
      <c r="M2019" s="120" t="b">
        <v>0</v>
      </c>
    </row>
    <row r="2020" spans="1:24" x14ac:dyDescent="0.4">
      <c r="A2020" s="120" t="s">
        <v>6436</v>
      </c>
      <c r="B2020" s="120" t="s">
        <v>852</v>
      </c>
      <c r="C2020" s="120">
        <v>5746</v>
      </c>
      <c r="D2020" s="120" t="b">
        <v>1</v>
      </c>
      <c r="E2020" s="120" t="b">
        <v>1</v>
      </c>
      <c r="F2020" s="120" t="b">
        <v>0</v>
      </c>
      <c r="G2020" s="120" t="b">
        <v>0</v>
      </c>
      <c r="H2020" s="120" t="b">
        <v>0</v>
      </c>
      <c r="I2020" s="120" t="b">
        <v>0</v>
      </c>
      <c r="J2020" s="120" t="b">
        <v>0</v>
      </c>
      <c r="K2020" s="120" t="b">
        <v>0</v>
      </c>
      <c r="L2020" s="120" t="b">
        <v>0</v>
      </c>
      <c r="M2020" s="120" t="b">
        <v>0</v>
      </c>
    </row>
    <row r="2021" spans="1:24" x14ac:dyDescent="0.4">
      <c r="A2021" s="120" t="s">
        <v>7327</v>
      </c>
      <c r="B2021" s="120" t="s">
        <v>2118</v>
      </c>
      <c r="C2021" s="120">
        <v>5714</v>
      </c>
      <c r="D2021" s="120" t="b">
        <v>0</v>
      </c>
      <c r="E2021" s="120" t="b">
        <v>1</v>
      </c>
      <c r="F2021" s="120" t="b">
        <v>1</v>
      </c>
      <c r="G2021" s="120" t="b">
        <v>0</v>
      </c>
      <c r="H2021" s="120" t="b">
        <v>0</v>
      </c>
      <c r="I2021" s="120" t="b">
        <v>0</v>
      </c>
      <c r="J2021" s="120" t="b">
        <v>0</v>
      </c>
      <c r="K2021" s="120" t="b">
        <v>0</v>
      </c>
      <c r="L2021" s="120" t="b">
        <v>0</v>
      </c>
      <c r="M2021" s="120" t="b">
        <v>1</v>
      </c>
    </row>
    <row r="2022" spans="1:24" x14ac:dyDescent="0.4">
      <c r="A2022" s="120" t="s">
        <v>710</v>
      </c>
      <c r="B2022" s="120" t="s">
        <v>852</v>
      </c>
      <c r="C2022" s="120">
        <v>5638</v>
      </c>
      <c r="D2022" s="120" t="b">
        <v>0</v>
      </c>
      <c r="E2022" s="120" t="b">
        <v>1</v>
      </c>
      <c r="F2022" s="120" t="b">
        <v>1</v>
      </c>
      <c r="G2022" s="120" t="b">
        <v>0</v>
      </c>
      <c r="H2022" s="120" t="b">
        <v>0</v>
      </c>
      <c r="I2022" s="120" t="b">
        <v>0</v>
      </c>
      <c r="J2022" s="120" t="b">
        <v>0</v>
      </c>
      <c r="K2022" s="120" t="b">
        <v>0</v>
      </c>
      <c r="L2022" s="120" t="b">
        <v>0</v>
      </c>
      <c r="M2022" s="120" t="b">
        <v>0</v>
      </c>
      <c r="N2022" s="120" t="s">
        <v>842</v>
      </c>
      <c r="O2022" s="120" t="s">
        <v>208</v>
      </c>
      <c r="P2022" s="120" t="s">
        <v>1138</v>
      </c>
      <c r="Q2022" s="120" t="s">
        <v>284</v>
      </c>
      <c r="R2022" s="120" t="s">
        <v>1137</v>
      </c>
      <c r="S2022" s="120" t="s">
        <v>516</v>
      </c>
      <c r="T2022" s="120" t="s">
        <v>4409</v>
      </c>
      <c r="U2022" s="120" t="s">
        <v>7328</v>
      </c>
      <c r="V2022" s="120" t="s">
        <v>7329</v>
      </c>
    </row>
    <row r="2023" spans="1:24" x14ac:dyDescent="0.4">
      <c r="A2023" s="120" t="s">
        <v>7330</v>
      </c>
      <c r="B2023" s="120" t="s">
        <v>928</v>
      </c>
      <c r="C2023" s="120">
        <v>5603</v>
      </c>
      <c r="D2023" s="120" t="b">
        <v>0</v>
      </c>
      <c r="E2023" s="120" t="b">
        <v>0</v>
      </c>
      <c r="F2023" s="120" t="b">
        <v>0</v>
      </c>
      <c r="G2023" s="120" t="b">
        <v>0</v>
      </c>
      <c r="H2023" s="120" t="b">
        <v>0</v>
      </c>
      <c r="I2023" s="120" t="b">
        <v>0</v>
      </c>
      <c r="J2023" s="120" t="b">
        <v>0</v>
      </c>
      <c r="K2023" s="120" t="b">
        <v>1</v>
      </c>
      <c r="L2023" s="120" t="b">
        <v>0</v>
      </c>
      <c r="M2023" s="120" t="b">
        <v>0</v>
      </c>
    </row>
    <row r="2024" spans="1:24" x14ac:dyDescent="0.4">
      <c r="A2024" s="120" t="s">
        <v>711</v>
      </c>
      <c r="B2024" s="120" t="s">
        <v>900</v>
      </c>
      <c r="C2024" s="120">
        <v>5599</v>
      </c>
      <c r="D2024" s="120" t="b">
        <v>1</v>
      </c>
      <c r="E2024" s="120" t="b">
        <v>0</v>
      </c>
      <c r="F2024" s="120" t="b">
        <v>0</v>
      </c>
      <c r="G2024" s="120" t="b">
        <v>0</v>
      </c>
      <c r="H2024" s="120" t="b">
        <v>1</v>
      </c>
      <c r="I2024" s="120" t="b">
        <v>0</v>
      </c>
      <c r="J2024" s="120" t="b">
        <v>0</v>
      </c>
      <c r="K2024" s="120" t="b">
        <v>0</v>
      </c>
      <c r="L2024" s="120" t="b">
        <v>0</v>
      </c>
      <c r="M2024" s="120" t="b">
        <v>0</v>
      </c>
      <c r="N2024" s="120" t="s">
        <v>7331</v>
      </c>
      <c r="O2024" s="120" t="s">
        <v>712</v>
      </c>
      <c r="P2024" s="120" t="s">
        <v>6595</v>
      </c>
      <c r="Q2024" s="120" t="s">
        <v>685</v>
      </c>
      <c r="R2024" s="120" t="s">
        <v>6037</v>
      </c>
    </row>
    <row r="2025" spans="1:24" x14ac:dyDescent="0.4">
      <c r="A2025" s="120" t="s">
        <v>707</v>
      </c>
      <c r="B2025" s="120" t="s">
        <v>935</v>
      </c>
      <c r="C2025" s="120">
        <v>5552</v>
      </c>
      <c r="D2025" s="120" t="b">
        <v>0</v>
      </c>
      <c r="E2025" s="120" t="b">
        <v>0</v>
      </c>
      <c r="F2025" s="120" t="b">
        <v>0</v>
      </c>
      <c r="G2025" s="120" t="b">
        <v>1</v>
      </c>
      <c r="H2025" s="120" t="b">
        <v>0</v>
      </c>
      <c r="I2025" s="120" t="b">
        <v>0</v>
      </c>
      <c r="J2025" s="120" t="b">
        <v>0</v>
      </c>
      <c r="K2025" s="120" t="b">
        <v>0</v>
      </c>
      <c r="L2025" s="120" t="b">
        <v>0</v>
      </c>
      <c r="M2025" s="120" t="b">
        <v>1</v>
      </c>
      <c r="N2025" s="120" t="s">
        <v>7332</v>
      </c>
      <c r="O2025" s="120" t="s">
        <v>7333</v>
      </c>
      <c r="P2025" s="120" t="s">
        <v>7334</v>
      </c>
      <c r="Q2025" s="120" t="s">
        <v>7335</v>
      </c>
      <c r="R2025" s="120" t="s">
        <v>7336</v>
      </c>
      <c r="S2025" s="120" t="s">
        <v>1996</v>
      </c>
      <c r="T2025" s="120" t="s">
        <v>1997</v>
      </c>
      <c r="U2025" s="120" t="s">
        <v>796</v>
      </c>
      <c r="V2025" s="120" t="s">
        <v>7337</v>
      </c>
      <c r="W2025" s="120" t="s">
        <v>706</v>
      </c>
      <c r="X2025" s="120" t="s">
        <v>7338</v>
      </c>
    </row>
    <row r="2026" spans="1:24" x14ac:dyDescent="0.4">
      <c r="A2026" s="120" t="s">
        <v>7339</v>
      </c>
      <c r="B2026" s="120" t="s">
        <v>928</v>
      </c>
      <c r="C2026" s="120">
        <v>5539</v>
      </c>
      <c r="D2026" s="120" t="b">
        <v>0</v>
      </c>
      <c r="E2026" s="120" t="b">
        <v>1</v>
      </c>
      <c r="F2026" s="120" t="b">
        <v>0</v>
      </c>
      <c r="G2026" s="120" t="b">
        <v>0</v>
      </c>
      <c r="H2026" s="120" t="b">
        <v>0</v>
      </c>
      <c r="I2026" s="120" t="b">
        <v>0</v>
      </c>
      <c r="J2026" s="120" t="b">
        <v>0</v>
      </c>
      <c r="K2026" s="120" t="b">
        <v>0</v>
      </c>
      <c r="L2026" s="120" t="b">
        <v>0</v>
      </c>
      <c r="M2026" s="120" t="b">
        <v>0</v>
      </c>
      <c r="N2026" s="120" t="s">
        <v>842</v>
      </c>
      <c r="O2026" s="120" t="s">
        <v>2671</v>
      </c>
      <c r="P2026" s="120" t="s">
        <v>2672</v>
      </c>
    </row>
    <row r="2027" spans="1:24" x14ac:dyDescent="0.4">
      <c r="A2027" s="120" t="s">
        <v>7340</v>
      </c>
      <c r="B2027" s="120" t="s">
        <v>963</v>
      </c>
      <c r="C2027" s="120">
        <v>5520</v>
      </c>
      <c r="D2027" s="120" t="b">
        <v>0</v>
      </c>
      <c r="E2027" s="120" t="b">
        <v>0</v>
      </c>
      <c r="F2027" s="120" t="b">
        <v>1</v>
      </c>
      <c r="G2027" s="120" t="b">
        <v>0</v>
      </c>
      <c r="H2027" s="120" t="b">
        <v>0</v>
      </c>
      <c r="I2027" s="120" t="b">
        <v>0</v>
      </c>
      <c r="J2027" s="120" t="b">
        <v>0</v>
      </c>
      <c r="K2027" s="120" t="b">
        <v>0</v>
      </c>
      <c r="L2027" s="120" t="b">
        <v>0</v>
      </c>
      <c r="M2027" s="120" t="b">
        <v>1</v>
      </c>
    </row>
    <row r="2028" spans="1:24" x14ac:dyDescent="0.4">
      <c r="A2028" s="120" t="s">
        <v>6781</v>
      </c>
      <c r="B2028" s="120" t="s">
        <v>935</v>
      </c>
      <c r="C2028" s="120">
        <v>5534</v>
      </c>
      <c r="D2028" s="120" t="b">
        <v>0</v>
      </c>
      <c r="E2028" s="120" t="b">
        <v>0</v>
      </c>
      <c r="F2028" s="120" t="b">
        <v>0</v>
      </c>
      <c r="G2028" s="120" t="b">
        <v>0</v>
      </c>
      <c r="H2028" s="120" t="b">
        <v>0</v>
      </c>
      <c r="I2028" s="120" t="b">
        <v>0</v>
      </c>
      <c r="J2028" s="120" t="b">
        <v>1</v>
      </c>
      <c r="K2028" s="120" t="b">
        <v>0</v>
      </c>
      <c r="L2028" s="120" t="b">
        <v>0</v>
      </c>
      <c r="M2028" s="120" t="b">
        <v>0</v>
      </c>
      <c r="N2028" s="120" t="s">
        <v>7341</v>
      </c>
      <c r="O2028" s="120" t="s">
        <v>1377</v>
      </c>
      <c r="P2028" s="120" t="s">
        <v>1378</v>
      </c>
      <c r="Q2028" s="120" t="s">
        <v>7342</v>
      </c>
      <c r="R2028" s="120" t="s">
        <v>7343</v>
      </c>
    </row>
    <row r="2029" spans="1:24" x14ac:dyDescent="0.4">
      <c r="A2029" s="120" t="s">
        <v>7344</v>
      </c>
      <c r="B2029" s="120" t="s">
        <v>935</v>
      </c>
      <c r="C2029" s="120">
        <v>5475</v>
      </c>
      <c r="D2029" s="120" t="b">
        <v>0</v>
      </c>
      <c r="E2029" s="120" t="b">
        <v>0</v>
      </c>
      <c r="F2029" s="120" t="b">
        <v>1</v>
      </c>
      <c r="G2029" s="120" t="b">
        <v>0</v>
      </c>
      <c r="H2029" s="120" t="b">
        <v>0</v>
      </c>
      <c r="I2029" s="120" t="b">
        <v>0</v>
      </c>
      <c r="J2029" s="120" t="b">
        <v>1</v>
      </c>
      <c r="K2029" s="120" t="b">
        <v>0</v>
      </c>
      <c r="L2029" s="120" t="b">
        <v>0</v>
      </c>
      <c r="M2029" s="120" t="b">
        <v>1</v>
      </c>
    </row>
    <row r="2030" spans="1:24" x14ac:dyDescent="0.4">
      <c r="A2030" s="120" t="s">
        <v>7345</v>
      </c>
      <c r="B2030" s="120" t="s">
        <v>1278</v>
      </c>
      <c r="C2030" s="120">
        <v>5470</v>
      </c>
      <c r="D2030" s="120" t="b">
        <v>0</v>
      </c>
      <c r="E2030" s="120" t="b">
        <v>0</v>
      </c>
      <c r="F2030" s="120" t="b">
        <v>1</v>
      </c>
      <c r="G2030" s="120" t="b">
        <v>0</v>
      </c>
      <c r="H2030" s="120" t="b">
        <v>0</v>
      </c>
      <c r="I2030" s="120" t="b">
        <v>0</v>
      </c>
      <c r="J2030" s="120" t="b">
        <v>0</v>
      </c>
      <c r="K2030" s="120" t="b">
        <v>0</v>
      </c>
      <c r="L2030" s="120" t="b">
        <v>0</v>
      </c>
      <c r="M2030" s="120" t="b">
        <v>1</v>
      </c>
    </row>
    <row r="2031" spans="1:24" x14ac:dyDescent="0.4">
      <c r="A2031" s="120" t="s">
        <v>7346</v>
      </c>
      <c r="B2031" s="120" t="s">
        <v>924</v>
      </c>
      <c r="C2031" s="120">
        <v>5463</v>
      </c>
      <c r="D2031" s="120" t="b">
        <v>1</v>
      </c>
      <c r="E2031" s="120" t="b">
        <v>1</v>
      </c>
      <c r="F2031" s="120" t="b">
        <v>1</v>
      </c>
      <c r="G2031" s="120" t="b">
        <v>0</v>
      </c>
      <c r="H2031" s="120" t="b">
        <v>0</v>
      </c>
      <c r="I2031" s="120" t="b">
        <v>0</v>
      </c>
      <c r="J2031" s="120" t="b">
        <v>1</v>
      </c>
      <c r="K2031" s="120" t="b">
        <v>0</v>
      </c>
      <c r="L2031" s="120" t="b">
        <v>0</v>
      </c>
      <c r="M2031" s="120" t="b">
        <v>0</v>
      </c>
    </row>
    <row r="2032" spans="1:24" x14ac:dyDescent="0.4">
      <c r="A2032" s="120" t="s">
        <v>7347</v>
      </c>
      <c r="B2032" s="120" t="s">
        <v>928</v>
      </c>
      <c r="C2032" s="120">
        <v>5408</v>
      </c>
      <c r="D2032" s="120" t="b">
        <v>1</v>
      </c>
      <c r="E2032" s="120" t="b">
        <v>1</v>
      </c>
      <c r="F2032" s="120" t="b">
        <v>0</v>
      </c>
      <c r="G2032" s="120" t="b">
        <v>0</v>
      </c>
      <c r="H2032" s="120" t="b">
        <v>0</v>
      </c>
      <c r="I2032" s="120" t="b">
        <v>0</v>
      </c>
      <c r="J2032" s="120" t="b">
        <v>0</v>
      </c>
      <c r="K2032" s="120" t="b">
        <v>0</v>
      </c>
      <c r="L2032" s="120" t="b">
        <v>0</v>
      </c>
      <c r="M2032" s="120" t="b">
        <v>1</v>
      </c>
    </row>
    <row r="2033" spans="1:32" x14ac:dyDescent="0.4">
      <c r="A2033" s="120" t="s">
        <v>7348</v>
      </c>
      <c r="B2033" s="120" t="s">
        <v>1784</v>
      </c>
      <c r="C2033" s="120">
        <v>5388</v>
      </c>
      <c r="D2033" s="120" t="b">
        <v>1</v>
      </c>
      <c r="E2033" s="120" t="b">
        <v>0</v>
      </c>
      <c r="F2033" s="120" t="b">
        <v>1</v>
      </c>
      <c r="G2033" s="120" t="b">
        <v>0</v>
      </c>
      <c r="H2033" s="120" t="b">
        <v>0</v>
      </c>
      <c r="I2033" s="120" t="b">
        <v>0</v>
      </c>
      <c r="J2033" s="120" t="b">
        <v>0</v>
      </c>
      <c r="K2033" s="120" t="b">
        <v>0</v>
      </c>
      <c r="L2033" s="120" t="b">
        <v>0</v>
      </c>
      <c r="M2033" s="120" t="b">
        <v>0</v>
      </c>
    </row>
    <row r="2034" spans="1:32" x14ac:dyDescent="0.4">
      <c r="A2034" s="120" t="s">
        <v>7349</v>
      </c>
      <c r="B2034" s="120" t="s">
        <v>928</v>
      </c>
      <c r="C2034" s="120">
        <v>5346</v>
      </c>
      <c r="D2034" s="120" t="b">
        <v>1</v>
      </c>
      <c r="E2034" s="120" t="b">
        <v>1</v>
      </c>
      <c r="F2034" s="120" t="b">
        <v>0</v>
      </c>
      <c r="G2034" s="120" t="b">
        <v>0</v>
      </c>
      <c r="H2034" s="120" t="b">
        <v>0</v>
      </c>
      <c r="I2034" s="120" t="b">
        <v>0</v>
      </c>
      <c r="J2034" s="120" t="b">
        <v>0</v>
      </c>
      <c r="K2034" s="120" t="b">
        <v>0</v>
      </c>
      <c r="L2034" s="120" t="b">
        <v>0</v>
      </c>
      <c r="M2034" s="120" t="b">
        <v>1</v>
      </c>
      <c r="N2034" s="120" t="s">
        <v>7350</v>
      </c>
      <c r="O2034" s="120" t="s">
        <v>7351</v>
      </c>
      <c r="P2034" s="120" t="s">
        <v>7352</v>
      </c>
      <c r="Q2034" s="120" t="s">
        <v>5722</v>
      </c>
      <c r="R2034" s="120" t="s">
        <v>5723</v>
      </c>
      <c r="S2034" s="120" t="s">
        <v>7353</v>
      </c>
      <c r="T2034" s="120" t="s">
        <v>7354</v>
      </c>
      <c r="U2034" s="120" t="s">
        <v>7355</v>
      </c>
      <c r="V2034" s="120" t="s">
        <v>7356</v>
      </c>
    </row>
    <row r="2035" spans="1:32" x14ac:dyDescent="0.4">
      <c r="A2035" s="120" t="s">
        <v>6598</v>
      </c>
      <c r="B2035" s="120" t="s">
        <v>928</v>
      </c>
      <c r="C2035" s="120">
        <v>5337</v>
      </c>
      <c r="D2035" s="120" t="b">
        <v>1</v>
      </c>
      <c r="E2035" s="120" t="b">
        <v>0</v>
      </c>
      <c r="F2035" s="120" t="b">
        <v>1</v>
      </c>
      <c r="G2035" s="120" t="b">
        <v>0</v>
      </c>
      <c r="H2035" s="120" t="b">
        <v>0</v>
      </c>
      <c r="I2035" s="120" t="b">
        <v>0</v>
      </c>
      <c r="J2035" s="120" t="b">
        <v>0</v>
      </c>
      <c r="K2035" s="120" t="b">
        <v>0</v>
      </c>
      <c r="L2035" s="120" t="b">
        <v>0</v>
      </c>
      <c r="M2035" s="120" t="b">
        <v>0</v>
      </c>
    </row>
    <row r="2036" spans="1:32" x14ac:dyDescent="0.4">
      <c r="A2036" s="120" t="s">
        <v>713</v>
      </c>
      <c r="B2036" s="120" t="s">
        <v>935</v>
      </c>
      <c r="C2036" s="120">
        <v>5321</v>
      </c>
      <c r="D2036" s="120" t="b">
        <v>0</v>
      </c>
      <c r="E2036" s="120" t="b">
        <v>1</v>
      </c>
      <c r="F2036" s="120" t="b">
        <v>0</v>
      </c>
      <c r="G2036" s="120" t="b">
        <v>0</v>
      </c>
      <c r="H2036" s="120" t="b">
        <v>0</v>
      </c>
      <c r="I2036" s="120" t="b">
        <v>0</v>
      </c>
      <c r="J2036" s="120" t="b">
        <v>0</v>
      </c>
      <c r="K2036" s="120" t="b">
        <v>0</v>
      </c>
      <c r="L2036" s="120" t="b">
        <v>0</v>
      </c>
      <c r="M2036" s="120" t="b">
        <v>1</v>
      </c>
      <c r="N2036" s="120" t="s">
        <v>3413</v>
      </c>
      <c r="O2036" s="120" t="s">
        <v>703</v>
      </c>
      <c r="P2036" s="120" t="s">
        <v>7357</v>
      </c>
      <c r="Q2036" s="120" t="s">
        <v>657</v>
      </c>
      <c r="R2036" s="120" t="s">
        <v>6191</v>
      </c>
      <c r="S2036" s="120" t="s">
        <v>290</v>
      </c>
      <c r="T2036" s="120" t="s">
        <v>1966</v>
      </c>
      <c r="U2036" s="120" t="s">
        <v>705</v>
      </c>
      <c r="V2036" s="120" t="s">
        <v>3819</v>
      </c>
      <c r="W2036" s="120" t="s">
        <v>407</v>
      </c>
      <c r="X2036" s="120" t="s">
        <v>1968</v>
      </c>
      <c r="Y2036" s="120" t="s">
        <v>367</v>
      </c>
      <c r="Z2036" s="120" t="s">
        <v>1967</v>
      </c>
      <c r="AA2036" s="120" t="s">
        <v>7358</v>
      </c>
      <c r="AB2036" s="120" t="s">
        <v>7359</v>
      </c>
      <c r="AC2036" s="120" t="s">
        <v>5802</v>
      </c>
      <c r="AD2036" s="120" t="s">
        <v>5803</v>
      </c>
      <c r="AE2036" s="120" t="s">
        <v>457</v>
      </c>
      <c r="AF2036" s="120" t="s">
        <v>1971</v>
      </c>
    </row>
    <row r="2037" spans="1:32" x14ac:dyDescent="0.4">
      <c r="A2037" s="120" t="s">
        <v>7360</v>
      </c>
      <c r="B2037" s="120" t="s">
        <v>928</v>
      </c>
      <c r="C2037" s="120">
        <v>5311</v>
      </c>
      <c r="D2037" s="120" t="b">
        <v>1</v>
      </c>
      <c r="E2037" s="120" t="b">
        <v>1</v>
      </c>
      <c r="F2037" s="120" t="b">
        <v>1</v>
      </c>
      <c r="G2037" s="120" t="b">
        <v>0</v>
      </c>
      <c r="H2037" s="120" t="b">
        <v>0</v>
      </c>
      <c r="I2037" s="120" t="b">
        <v>0</v>
      </c>
      <c r="J2037" s="120" t="b">
        <v>0</v>
      </c>
      <c r="K2037" s="120" t="b">
        <v>0</v>
      </c>
      <c r="L2037" s="120" t="b">
        <v>0</v>
      </c>
      <c r="M2037" s="120" t="b">
        <v>1</v>
      </c>
    </row>
    <row r="2038" spans="1:32" x14ac:dyDescent="0.4">
      <c r="A2038" s="120" t="s">
        <v>7361</v>
      </c>
      <c r="B2038" s="120" t="s">
        <v>928</v>
      </c>
      <c r="C2038" s="120">
        <v>5316</v>
      </c>
      <c r="D2038" s="120" t="b">
        <v>0</v>
      </c>
      <c r="E2038" s="120" t="b">
        <v>0</v>
      </c>
      <c r="F2038" s="120" t="b">
        <v>0</v>
      </c>
      <c r="G2038" s="120" t="b">
        <v>0</v>
      </c>
      <c r="H2038" s="120" t="b">
        <v>0</v>
      </c>
      <c r="I2038" s="120" t="b">
        <v>0</v>
      </c>
      <c r="J2038" s="120" t="b">
        <v>0</v>
      </c>
      <c r="K2038" s="120" t="b">
        <v>0</v>
      </c>
      <c r="L2038" s="120" t="b">
        <v>0</v>
      </c>
      <c r="M2038" s="120" t="b">
        <v>0</v>
      </c>
    </row>
    <row r="2039" spans="1:32" x14ac:dyDescent="0.4">
      <c r="A2039" s="120" t="s">
        <v>7362</v>
      </c>
      <c r="B2039" s="120" t="s">
        <v>928</v>
      </c>
      <c r="C2039" s="120">
        <v>5264</v>
      </c>
      <c r="D2039" s="120" t="b">
        <v>1</v>
      </c>
      <c r="E2039" s="120" t="b">
        <v>1</v>
      </c>
      <c r="F2039" s="120" t="b">
        <v>1</v>
      </c>
      <c r="G2039" s="120" t="b">
        <v>0</v>
      </c>
      <c r="H2039" s="120" t="b">
        <v>0</v>
      </c>
      <c r="I2039" s="120" t="b">
        <v>0</v>
      </c>
      <c r="J2039" s="120" t="b">
        <v>0</v>
      </c>
      <c r="K2039" s="120" t="b">
        <v>0</v>
      </c>
      <c r="L2039" s="120" t="b">
        <v>0</v>
      </c>
      <c r="M2039" s="120" t="b">
        <v>1</v>
      </c>
      <c r="N2039" s="120" t="s">
        <v>874</v>
      </c>
      <c r="O2039" s="120" t="s">
        <v>7363</v>
      </c>
      <c r="P2039" s="120" t="s">
        <v>7364</v>
      </c>
    </row>
    <row r="2040" spans="1:32" x14ac:dyDescent="0.4">
      <c r="A2040" s="120" t="s">
        <v>7365</v>
      </c>
      <c r="B2040" s="120" t="s">
        <v>928</v>
      </c>
      <c r="C2040" s="120">
        <v>5245</v>
      </c>
      <c r="D2040" s="120" t="b">
        <v>0</v>
      </c>
      <c r="E2040" s="120" t="b">
        <v>0</v>
      </c>
      <c r="F2040" s="120" t="b">
        <v>0</v>
      </c>
      <c r="G2040" s="120" t="b">
        <v>0</v>
      </c>
      <c r="H2040" s="120" t="b">
        <v>0</v>
      </c>
      <c r="I2040" s="120" t="b">
        <v>0</v>
      </c>
      <c r="J2040" s="120" t="b">
        <v>0</v>
      </c>
      <c r="K2040" s="120" t="b">
        <v>0</v>
      </c>
      <c r="L2040" s="120" t="b">
        <v>0</v>
      </c>
      <c r="M2040" s="120" t="b">
        <v>0</v>
      </c>
    </row>
    <row r="2041" spans="1:32" x14ac:dyDescent="0.4">
      <c r="A2041" s="120" t="s">
        <v>7366</v>
      </c>
      <c r="B2041" s="120" t="s">
        <v>843</v>
      </c>
      <c r="C2041" s="120">
        <v>5259</v>
      </c>
      <c r="D2041" s="120" t="b">
        <v>0</v>
      </c>
      <c r="E2041" s="120" t="b">
        <v>0</v>
      </c>
      <c r="F2041" s="120" t="b">
        <v>0</v>
      </c>
      <c r="G2041" s="120" t="b">
        <v>0</v>
      </c>
      <c r="H2041" s="120" t="b">
        <v>0</v>
      </c>
      <c r="I2041" s="120" t="b">
        <v>0</v>
      </c>
      <c r="J2041" s="120" t="b">
        <v>0</v>
      </c>
      <c r="K2041" s="120" t="b">
        <v>0</v>
      </c>
      <c r="L2041" s="120" t="b">
        <v>0</v>
      </c>
      <c r="M2041" s="120" t="b">
        <v>0</v>
      </c>
      <c r="N2041" s="120" t="s">
        <v>842</v>
      </c>
      <c r="O2041" s="120" t="s">
        <v>7367</v>
      </c>
      <c r="P2041" s="120" t="s">
        <v>7368</v>
      </c>
    </row>
    <row r="2042" spans="1:32" x14ac:dyDescent="0.4">
      <c r="A2042" s="120" t="s">
        <v>7369</v>
      </c>
      <c r="B2042" s="120" t="s">
        <v>852</v>
      </c>
      <c r="C2042" s="120">
        <v>5226</v>
      </c>
      <c r="D2042" s="120" t="b">
        <v>0</v>
      </c>
      <c r="E2042" s="120" t="b">
        <v>1</v>
      </c>
      <c r="F2042" s="120" t="b">
        <v>1</v>
      </c>
      <c r="G2042" s="120" t="b">
        <v>1</v>
      </c>
      <c r="H2042" s="120" t="b">
        <v>0</v>
      </c>
      <c r="I2042" s="120" t="b">
        <v>0</v>
      </c>
      <c r="J2042" s="120" t="b">
        <v>0</v>
      </c>
      <c r="K2042" s="120" t="b">
        <v>0</v>
      </c>
      <c r="L2042" s="120" t="b">
        <v>0</v>
      </c>
      <c r="M2042" s="120" t="b">
        <v>0</v>
      </c>
    </row>
    <row r="2043" spans="1:32" x14ac:dyDescent="0.4">
      <c r="A2043" s="120" t="s">
        <v>7370</v>
      </c>
      <c r="B2043" s="120" t="s">
        <v>1278</v>
      </c>
      <c r="C2043" s="120">
        <v>5128</v>
      </c>
      <c r="D2043" s="120" t="b">
        <v>0</v>
      </c>
      <c r="E2043" s="120" t="b">
        <v>1</v>
      </c>
      <c r="F2043" s="120" t="b">
        <v>1</v>
      </c>
      <c r="G2043" s="120" t="b">
        <v>1</v>
      </c>
      <c r="H2043" s="120" t="b">
        <v>1</v>
      </c>
      <c r="I2043" s="120" t="b">
        <v>0</v>
      </c>
      <c r="J2043" s="120" t="b">
        <v>0</v>
      </c>
      <c r="K2043" s="120" t="b">
        <v>0</v>
      </c>
      <c r="L2043" s="120" t="b">
        <v>0</v>
      </c>
      <c r="M2043" s="120" t="b">
        <v>1</v>
      </c>
    </row>
    <row r="2044" spans="1:32" x14ac:dyDescent="0.4">
      <c r="A2044" s="120" t="s">
        <v>7229</v>
      </c>
      <c r="B2044" s="120" t="s">
        <v>872</v>
      </c>
      <c r="C2044" s="120">
        <v>5146</v>
      </c>
      <c r="D2044" s="120" t="b">
        <v>1</v>
      </c>
      <c r="E2044" s="120" t="b">
        <v>1</v>
      </c>
      <c r="F2044" s="120" t="b">
        <v>0</v>
      </c>
      <c r="G2044" s="120" t="b">
        <v>0</v>
      </c>
      <c r="H2044" s="120" t="b">
        <v>0</v>
      </c>
      <c r="I2044" s="120" t="b">
        <v>0</v>
      </c>
      <c r="J2044" s="120" t="b">
        <v>0</v>
      </c>
      <c r="K2044" s="120" t="b">
        <v>0</v>
      </c>
      <c r="L2044" s="120" t="b">
        <v>0</v>
      </c>
      <c r="M2044" s="120" t="b">
        <v>1</v>
      </c>
    </row>
    <row r="2045" spans="1:32" x14ac:dyDescent="0.4">
      <c r="A2045" s="120" t="s">
        <v>7371</v>
      </c>
      <c r="B2045" s="120" t="s">
        <v>935</v>
      </c>
      <c r="C2045" s="120">
        <v>5124</v>
      </c>
      <c r="D2045" s="120" t="b">
        <v>1</v>
      </c>
      <c r="E2045" s="120" t="b">
        <v>0</v>
      </c>
      <c r="F2045" s="120" t="b">
        <v>0</v>
      </c>
      <c r="G2045" s="120" t="b">
        <v>0</v>
      </c>
      <c r="H2045" s="120" t="b">
        <v>0</v>
      </c>
      <c r="I2045" s="120" t="b">
        <v>0</v>
      </c>
      <c r="J2045" s="120" t="b">
        <v>0</v>
      </c>
      <c r="K2045" s="120" t="b">
        <v>0</v>
      </c>
      <c r="L2045" s="120" t="b">
        <v>0</v>
      </c>
      <c r="M2045" s="120" t="b">
        <v>1</v>
      </c>
      <c r="N2045" s="120" t="s">
        <v>842</v>
      </c>
      <c r="O2045" s="120" t="s">
        <v>7372</v>
      </c>
      <c r="P2045" s="120" t="s">
        <v>7373</v>
      </c>
      <c r="Q2045" s="120" t="s">
        <v>2052</v>
      </c>
      <c r="R2045" s="120" t="s">
        <v>2053</v>
      </c>
    </row>
    <row r="2046" spans="1:32" x14ac:dyDescent="0.4">
      <c r="A2046" s="120" t="s">
        <v>7374</v>
      </c>
      <c r="B2046" s="120" t="s">
        <v>872</v>
      </c>
      <c r="C2046" s="120">
        <v>5063</v>
      </c>
      <c r="D2046" s="120" t="b">
        <v>1</v>
      </c>
      <c r="E2046" s="120" t="b">
        <v>1</v>
      </c>
      <c r="F2046" s="120" t="b">
        <v>0</v>
      </c>
      <c r="G2046" s="120" t="b">
        <v>0</v>
      </c>
      <c r="H2046" s="120" t="b">
        <v>0</v>
      </c>
      <c r="I2046" s="120" t="b">
        <v>0</v>
      </c>
      <c r="J2046" s="120" t="b">
        <v>0</v>
      </c>
      <c r="K2046" s="120" t="b">
        <v>0</v>
      </c>
      <c r="L2046" s="120" t="b">
        <v>0</v>
      </c>
      <c r="M2046" s="120" t="b">
        <v>1</v>
      </c>
    </row>
    <row r="2047" spans="1:32" x14ac:dyDescent="0.4">
      <c r="A2047" s="120" t="s">
        <v>7375</v>
      </c>
      <c r="B2047" s="120" t="s">
        <v>928</v>
      </c>
      <c r="C2047" s="120">
        <v>5043</v>
      </c>
      <c r="D2047" s="120" t="b">
        <v>0</v>
      </c>
      <c r="E2047" s="120" t="b">
        <v>0</v>
      </c>
      <c r="F2047" s="120" t="b">
        <v>1</v>
      </c>
      <c r="G2047" s="120" t="b">
        <v>0</v>
      </c>
      <c r="H2047" s="120" t="b">
        <v>0</v>
      </c>
      <c r="I2047" s="120" t="b">
        <v>0</v>
      </c>
      <c r="J2047" s="120" t="b">
        <v>0</v>
      </c>
      <c r="K2047" s="120" t="b">
        <v>0</v>
      </c>
      <c r="L2047" s="120" t="b">
        <v>0</v>
      </c>
      <c r="M2047" s="120" t="b">
        <v>0</v>
      </c>
    </row>
    <row r="2048" spans="1:32" x14ac:dyDescent="0.4">
      <c r="A2048" s="120" t="s">
        <v>7376</v>
      </c>
      <c r="B2048" s="120" t="s">
        <v>1278</v>
      </c>
      <c r="C2048" s="120">
        <v>5011</v>
      </c>
      <c r="D2048" s="120" t="b">
        <v>1</v>
      </c>
      <c r="E2048" s="120" t="b">
        <v>1</v>
      </c>
      <c r="F2048" s="120" t="b">
        <v>1</v>
      </c>
      <c r="G2048" s="120" t="b">
        <v>0</v>
      </c>
      <c r="H2048" s="120" t="b">
        <v>0</v>
      </c>
      <c r="I2048" s="120" t="b">
        <v>0</v>
      </c>
      <c r="J2048" s="120" t="b">
        <v>0</v>
      </c>
      <c r="K2048" s="120" t="b">
        <v>0</v>
      </c>
      <c r="L2048" s="120" t="b">
        <v>0</v>
      </c>
      <c r="M2048" s="120" t="b">
        <v>1</v>
      </c>
      <c r="N2048" s="120" t="s">
        <v>842</v>
      </c>
      <c r="O2048" s="120" t="s">
        <v>7377</v>
      </c>
      <c r="P2048" s="120" t="s">
        <v>7378</v>
      </c>
    </row>
    <row r="2049" spans="1:26" x14ac:dyDescent="0.4">
      <c r="A2049" s="120" t="s">
        <v>7379</v>
      </c>
      <c r="B2049" s="120" t="s">
        <v>935</v>
      </c>
      <c r="C2049" s="120">
        <v>5021</v>
      </c>
      <c r="D2049" s="120" t="b">
        <v>0</v>
      </c>
      <c r="E2049" s="120" t="b">
        <v>0</v>
      </c>
      <c r="F2049" s="120" t="b">
        <v>1</v>
      </c>
      <c r="G2049" s="120" t="b">
        <v>0</v>
      </c>
      <c r="H2049" s="120" t="b">
        <v>0</v>
      </c>
      <c r="I2049" s="120" t="b">
        <v>0</v>
      </c>
      <c r="J2049" s="120" t="b">
        <v>0</v>
      </c>
      <c r="K2049" s="120" t="b">
        <v>0</v>
      </c>
      <c r="L2049" s="120" t="b">
        <v>0</v>
      </c>
      <c r="M2049" s="120" t="b">
        <v>1</v>
      </c>
      <c r="N2049" s="120" t="s">
        <v>842</v>
      </c>
      <c r="O2049" s="120" t="s">
        <v>7380</v>
      </c>
      <c r="P2049" s="120" t="s">
        <v>7381</v>
      </c>
    </row>
    <row r="2050" spans="1:26" x14ac:dyDescent="0.4">
      <c r="A2050" s="120" t="s">
        <v>7382</v>
      </c>
      <c r="B2050" s="120" t="s">
        <v>2118</v>
      </c>
      <c r="C2050" s="120">
        <v>5014</v>
      </c>
      <c r="D2050" s="120" t="b">
        <v>0</v>
      </c>
      <c r="E2050" s="120" t="b">
        <v>0</v>
      </c>
      <c r="F2050" s="120" t="b">
        <v>0</v>
      </c>
      <c r="G2050" s="120" t="b">
        <v>0</v>
      </c>
      <c r="H2050" s="120" t="b">
        <v>0</v>
      </c>
      <c r="I2050" s="120" t="b">
        <v>0</v>
      </c>
      <c r="J2050" s="120" t="b">
        <v>0</v>
      </c>
      <c r="K2050" s="120" t="b">
        <v>0</v>
      </c>
      <c r="L2050" s="120" t="b">
        <v>0</v>
      </c>
      <c r="M2050" s="120" t="b">
        <v>0</v>
      </c>
    </row>
    <row r="2051" spans="1:26" x14ac:dyDescent="0.4">
      <c r="A2051" s="120" t="s">
        <v>7383</v>
      </c>
      <c r="B2051" s="120" t="s">
        <v>928</v>
      </c>
      <c r="C2051" s="120">
        <v>4971</v>
      </c>
      <c r="D2051" s="120" t="b">
        <v>1</v>
      </c>
      <c r="E2051" s="120" t="b">
        <v>1</v>
      </c>
      <c r="F2051" s="120" t="b">
        <v>0</v>
      </c>
      <c r="G2051" s="120" t="b">
        <v>0</v>
      </c>
      <c r="H2051" s="120" t="b">
        <v>0</v>
      </c>
      <c r="I2051" s="120" t="b">
        <v>0</v>
      </c>
      <c r="J2051" s="120" t="b">
        <v>0</v>
      </c>
      <c r="K2051" s="120" t="b">
        <v>0</v>
      </c>
      <c r="L2051" s="120" t="b">
        <v>0</v>
      </c>
      <c r="M2051" s="120" t="b">
        <v>0</v>
      </c>
    </row>
    <row r="2052" spans="1:26" x14ac:dyDescent="0.4">
      <c r="A2052" s="120" t="s">
        <v>7384</v>
      </c>
      <c r="B2052" s="120" t="s">
        <v>928</v>
      </c>
      <c r="C2052" s="120">
        <v>4967</v>
      </c>
      <c r="D2052" s="120" t="b">
        <v>0</v>
      </c>
      <c r="E2052" s="120" t="b">
        <v>1</v>
      </c>
      <c r="F2052" s="120" t="b">
        <v>1</v>
      </c>
      <c r="G2052" s="120" t="b">
        <v>0</v>
      </c>
      <c r="H2052" s="120" t="b">
        <v>0</v>
      </c>
      <c r="I2052" s="120" t="b">
        <v>0</v>
      </c>
      <c r="J2052" s="120" t="b">
        <v>0</v>
      </c>
      <c r="K2052" s="120" t="b">
        <v>0</v>
      </c>
      <c r="L2052" s="120" t="b">
        <v>0</v>
      </c>
      <c r="M2052" s="120" t="b">
        <v>1</v>
      </c>
      <c r="N2052" s="120" t="s">
        <v>7385</v>
      </c>
      <c r="O2052" s="120" t="s">
        <v>7386</v>
      </c>
      <c r="P2052" s="120" t="s">
        <v>7387</v>
      </c>
      <c r="Q2052" s="120" t="s">
        <v>7388</v>
      </c>
      <c r="R2052" s="120" t="s">
        <v>7389</v>
      </c>
      <c r="S2052" s="120" t="s">
        <v>7390</v>
      </c>
      <c r="T2052" s="120" t="s">
        <v>7391</v>
      </c>
      <c r="U2052" s="120" t="s">
        <v>7392</v>
      </c>
      <c r="V2052" s="120" t="s">
        <v>7393</v>
      </c>
      <c r="W2052" s="120" t="s">
        <v>7394</v>
      </c>
      <c r="X2052" s="120" t="s">
        <v>7395</v>
      </c>
    </row>
    <row r="2053" spans="1:26" x14ac:dyDescent="0.4">
      <c r="A2053" s="120" t="s">
        <v>7396</v>
      </c>
      <c r="B2053" s="120" t="s">
        <v>924</v>
      </c>
      <c r="C2053" s="120">
        <v>4968</v>
      </c>
      <c r="D2053" s="120" t="b">
        <v>0</v>
      </c>
      <c r="E2053" s="120" t="b">
        <v>0</v>
      </c>
      <c r="F2053" s="120" t="b">
        <v>1</v>
      </c>
      <c r="G2053" s="120" t="b">
        <v>0</v>
      </c>
      <c r="H2053" s="120" t="b">
        <v>0</v>
      </c>
      <c r="I2053" s="120" t="b">
        <v>0</v>
      </c>
      <c r="J2053" s="120" t="b">
        <v>0</v>
      </c>
      <c r="K2053" s="120" t="b">
        <v>0</v>
      </c>
      <c r="L2053" s="120" t="b">
        <v>0</v>
      </c>
      <c r="M2053" s="120" t="b">
        <v>0</v>
      </c>
    </row>
    <row r="2054" spans="1:26" x14ac:dyDescent="0.4">
      <c r="A2054" s="120" t="s">
        <v>796</v>
      </c>
      <c r="B2054" s="120" t="s">
        <v>935</v>
      </c>
      <c r="C2054" s="120">
        <v>4947</v>
      </c>
      <c r="D2054" s="120" t="b">
        <v>0</v>
      </c>
      <c r="E2054" s="120" t="b">
        <v>0</v>
      </c>
      <c r="F2054" s="120" t="b">
        <v>1</v>
      </c>
      <c r="G2054" s="120" t="b">
        <v>0</v>
      </c>
      <c r="H2054" s="120" t="b">
        <v>0</v>
      </c>
      <c r="I2054" s="120" t="b">
        <v>0</v>
      </c>
      <c r="J2054" s="120" t="b">
        <v>0</v>
      </c>
      <c r="K2054" s="120" t="b">
        <v>1</v>
      </c>
      <c r="L2054" s="120" t="b">
        <v>0</v>
      </c>
      <c r="M2054" s="120" t="b">
        <v>0</v>
      </c>
      <c r="N2054" s="120" t="s">
        <v>7397</v>
      </c>
      <c r="O2054" s="120" t="s">
        <v>7146</v>
      </c>
      <c r="P2054" s="120" t="s">
        <v>7398</v>
      </c>
      <c r="Q2054" s="120" t="s">
        <v>7399</v>
      </c>
      <c r="R2054" s="120" t="s">
        <v>7400</v>
      </c>
      <c r="S2054" s="120" t="s">
        <v>707</v>
      </c>
      <c r="T2054" s="120" t="s">
        <v>7276</v>
      </c>
      <c r="U2054" s="120" t="s">
        <v>7401</v>
      </c>
      <c r="V2054" s="120" t="s">
        <v>7402</v>
      </c>
    </row>
    <row r="2055" spans="1:26" x14ac:dyDescent="0.4">
      <c r="A2055" s="120" t="s">
        <v>7403</v>
      </c>
      <c r="B2055" s="120" t="s">
        <v>872</v>
      </c>
      <c r="C2055" s="120">
        <v>4859</v>
      </c>
      <c r="D2055" s="120" t="b">
        <v>0</v>
      </c>
      <c r="E2055" s="120" t="b">
        <v>1</v>
      </c>
      <c r="F2055" s="120" t="b">
        <v>1</v>
      </c>
      <c r="G2055" s="120" t="b">
        <v>0</v>
      </c>
      <c r="H2055" s="120" t="b">
        <v>0</v>
      </c>
      <c r="I2055" s="120" t="b">
        <v>0</v>
      </c>
      <c r="J2055" s="120" t="b">
        <v>0</v>
      </c>
      <c r="K2055" s="120" t="b">
        <v>0</v>
      </c>
      <c r="L2055" s="120" t="b">
        <v>0</v>
      </c>
      <c r="M2055" s="120" t="b">
        <v>0</v>
      </c>
      <c r="N2055" s="120" t="s">
        <v>7404</v>
      </c>
      <c r="O2055" s="120" t="s">
        <v>4128</v>
      </c>
      <c r="P2055" s="120" t="s">
        <v>7405</v>
      </c>
    </row>
    <row r="2056" spans="1:26" x14ac:dyDescent="0.4">
      <c r="A2056" s="120" t="s">
        <v>7406</v>
      </c>
      <c r="B2056" s="120" t="s">
        <v>928</v>
      </c>
      <c r="C2056" s="120">
        <v>4808</v>
      </c>
      <c r="D2056" s="120" t="b">
        <v>1</v>
      </c>
      <c r="E2056" s="120" t="b">
        <v>0</v>
      </c>
      <c r="F2056" s="120" t="b">
        <v>1</v>
      </c>
      <c r="G2056" s="120" t="b">
        <v>0</v>
      </c>
      <c r="H2056" s="120" t="b">
        <v>0</v>
      </c>
      <c r="I2056" s="120" t="b">
        <v>0</v>
      </c>
      <c r="J2056" s="120" t="b">
        <v>0</v>
      </c>
      <c r="K2056" s="120" t="b">
        <v>0</v>
      </c>
      <c r="L2056" s="120" t="b">
        <v>0</v>
      </c>
      <c r="M2056" s="120" t="b">
        <v>0</v>
      </c>
      <c r="N2056" s="120" t="s">
        <v>874</v>
      </c>
      <c r="O2056" s="120" t="s">
        <v>6841</v>
      </c>
      <c r="P2056" s="120" t="s">
        <v>6842</v>
      </c>
    </row>
    <row r="2057" spans="1:26" x14ac:dyDescent="0.4">
      <c r="A2057" s="120" t="s">
        <v>7407</v>
      </c>
      <c r="B2057" s="120" t="s">
        <v>928</v>
      </c>
      <c r="C2057" s="120">
        <v>4773</v>
      </c>
      <c r="D2057" s="120" t="b">
        <v>0</v>
      </c>
      <c r="E2057" s="120" t="b">
        <v>0</v>
      </c>
      <c r="F2057" s="120" t="b">
        <v>0</v>
      </c>
      <c r="G2057" s="120" t="b">
        <v>0</v>
      </c>
      <c r="H2057" s="120" t="b">
        <v>0</v>
      </c>
      <c r="I2057" s="120" t="b">
        <v>0</v>
      </c>
      <c r="J2057" s="120" t="b">
        <v>0</v>
      </c>
      <c r="K2057" s="120" t="b">
        <v>0</v>
      </c>
      <c r="L2057" s="120" t="b">
        <v>0</v>
      </c>
      <c r="M2057" s="120" t="b">
        <v>0</v>
      </c>
    </row>
    <row r="2058" spans="1:26" x14ac:dyDescent="0.4">
      <c r="A2058" s="120" t="s">
        <v>7408</v>
      </c>
      <c r="B2058" s="120" t="s">
        <v>852</v>
      </c>
      <c r="C2058" s="120">
        <v>4753</v>
      </c>
      <c r="D2058" s="120" t="b">
        <v>1</v>
      </c>
      <c r="E2058" s="120" t="b">
        <v>0</v>
      </c>
      <c r="F2058" s="120" t="b">
        <v>1</v>
      </c>
      <c r="G2058" s="120" t="b">
        <v>0</v>
      </c>
      <c r="H2058" s="120" t="b">
        <v>0</v>
      </c>
      <c r="I2058" s="120" t="b">
        <v>0</v>
      </c>
      <c r="J2058" s="120" t="b">
        <v>0</v>
      </c>
      <c r="K2058" s="120" t="b">
        <v>0</v>
      </c>
      <c r="L2058" s="120" t="b">
        <v>0</v>
      </c>
      <c r="M2058" s="120" t="b">
        <v>0</v>
      </c>
    </row>
    <row r="2059" spans="1:26" x14ac:dyDescent="0.4">
      <c r="A2059" s="120" t="s">
        <v>7409</v>
      </c>
      <c r="B2059" s="120" t="s">
        <v>900</v>
      </c>
      <c r="C2059" s="120">
        <v>4862</v>
      </c>
      <c r="D2059" s="120" t="b">
        <v>1</v>
      </c>
      <c r="E2059" s="120" t="b">
        <v>0</v>
      </c>
      <c r="F2059" s="120" t="b">
        <v>0</v>
      </c>
      <c r="G2059" s="120" t="b">
        <v>0</v>
      </c>
      <c r="H2059" s="120" t="b">
        <v>0</v>
      </c>
      <c r="I2059" s="120" t="b">
        <v>0</v>
      </c>
      <c r="J2059" s="120" t="b">
        <v>0</v>
      </c>
      <c r="K2059" s="120" t="b">
        <v>0</v>
      </c>
      <c r="L2059" s="120" t="b">
        <v>0</v>
      </c>
      <c r="M2059" s="120" t="b">
        <v>0</v>
      </c>
    </row>
    <row r="2060" spans="1:26" x14ac:dyDescent="0.4">
      <c r="A2060" s="120" t="s">
        <v>7410</v>
      </c>
      <c r="B2060" s="120" t="s">
        <v>924</v>
      </c>
      <c r="C2060" s="120">
        <v>4766</v>
      </c>
      <c r="D2060" s="120" t="b">
        <v>0</v>
      </c>
      <c r="E2060" s="120" t="b">
        <v>1</v>
      </c>
      <c r="F2060" s="120" t="b">
        <v>1</v>
      </c>
      <c r="G2060" s="120" t="b">
        <v>0</v>
      </c>
      <c r="H2060" s="120" t="b">
        <v>0</v>
      </c>
      <c r="I2060" s="120" t="b">
        <v>0</v>
      </c>
      <c r="J2060" s="120" t="b">
        <v>0</v>
      </c>
      <c r="K2060" s="120" t="b">
        <v>0</v>
      </c>
      <c r="L2060" s="120" t="b">
        <v>0</v>
      </c>
      <c r="M2060" s="120" t="b">
        <v>1</v>
      </c>
    </row>
    <row r="2061" spans="1:26" x14ac:dyDescent="0.4">
      <c r="A2061" s="120" t="s">
        <v>7411</v>
      </c>
      <c r="B2061" s="120" t="s">
        <v>1278</v>
      </c>
      <c r="C2061" s="120">
        <v>4721</v>
      </c>
      <c r="D2061" s="120" t="b">
        <v>1</v>
      </c>
      <c r="E2061" s="120" t="b">
        <v>1</v>
      </c>
      <c r="F2061" s="120" t="b">
        <v>0</v>
      </c>
      <c r="G2061" s="120" t="b">
        <v>0</v>
      </c>
      <c r="H2061" s="120" t="b">
        <v>0</v>
      </c>
      <c r="I2061" s="120" t="b">
        <v>0</v>
      </c>
      <c r="J2061" s="120" t="b">
        <v>0</v>
      </c>
      <c r="K2061" s="120" t="b">
        <v>0</v>
      </c>
      <c r="L2061" s="120" t="b">
        <v>0</v>
      </c>
      <c r="M2061" s="120" t="b">
        <v>1</v>
      </c>
    </row>
    <row r="2062" spans="1:26" x14ac:dyDescent="0.4">
      <c r="A2062" s="120" t="s">
        <v>7412</v>
      </c>
      <c r="B2062" s="120" t="s">
        <v>924</v>
      </c>
      <c r="C2062" s="120">
        <v>4727</v>
      </c>
      <c r="D2062" s="120" t="b">
        <v>0</v>
      </c>
      <c r="E2062" s="120" t="b">
        <v>1</v>
      </c>
      <c r="F2062" s="120" t="b">
        <v>1</v>
      </c>
      <c r="G2062" s="120" t="b">
        <v>0</v>
      </c>
      <c r="H2062" s="120" t="b">
        <v>0</v>
      </c>
      <c r="I2062" s="120" t="b">
        <v>0</v>
      </c>
      <c r="J2062" s="120" t="b">
        <v>0</v>
      </c>
      <c r="K2062" s="120" t="b">
        <v>0</v>
      </c>
      <c r="L2062" s="120" t="b">
        <v>0</v>
      </c>
      <c r="M2062" s="120" t="b">
        <v>1</v>
      </c>
    </row>
    <row r="2063" spans="1:26" x14ac:dyDescent="0.4">
      <c r="A2063" s="120" t="s">
        <v>7413</v>
      </c>
      <c r="B2063" s="120" t="s">
        <v>928</v>
      </c>
      <c r="C2063" s="120">
        <v>4717</v>
      </c>
      <c r="D2063" s="120" t="b">
        <v>0</v>
      </c>
      <c r="E2063" s="120" t="b">
        <v>1</v>
      </c>
      <c r="F2063" s="120" t="b">
        <v>0</v>
      </c>
      <c r="G2063" s="120" t="b">
        <v>0</v>
      </c>
      <c r="H2063" s="120" t="b">
        <v>0</v>
      </c>
      <c r="I2063" s="120" t="b">
        <v>0</v>
      </c>
      <c r="J2063" s="120" t="b">
        <v>0</v>
      </c>
      <c r="K2063" s="120" t="b">
        <v>0</v>
      </c>
      <c r="L2063" s="120" t="b">
        <v>0</v>
      </c>
      <c r="M2063" s="120" t="b">
        <v>1</v>
      </c>
      <c r="N2063" s="120" t="s">
        <v>7414</v>
      </c>
      <c r="O2063" s="120" t="s">
        <v>7415</v>
      </c>
      <c r="P2063" s="120" t="s">
        <v>7416</v>
      </c>
      <c r="Q2063" s="120" t="s">
        <v>7417</v>
      </c>
      <c r="R2063" s="120" t="s">
        <v>7418</v>
      </c>
      <c r="S2063" s="120" t="s">
        <v>7419</v>
      </c>
      <c r="T2063" s="120" t="s">
        <v>7420</v>
      </c>
      <c r="U2063" s="120" t="s">
        <v>7421</v>
      </c>
      <c r="V2063" s="120" t="s">
        <v>7422</v>
      </c>
      <c r="W2063" s="120" t="s">
        <v>7423</v>
      </c>
      <c r="X2063" s="120" t="s">
        <v>7424</v>
      </c>
      <c r="Y2063" s="120" t="s">
        <v>7425</v>
      </c>
      <c r="Z2063" s="120" t="s">
        <v>7426</v>
      </c>
    </row>
    <row r="2064" spans="1:26" x14ac:dyDescent="0.4">
      <c r="A2064" s="120" t="s">
        <v>773</v>
      </c>
      <c r="B2064" s="120" t="s">
        <v>1115</v>
      </c>
      <c r="C2064" s="120">
        <v>4692</v>
      </c>
      <c r="D2064" s="120" t="b">
        <v>0</v>
      </c>
      <c r="E2064" s="120" t="b">
        <v>0</v>
      </c>
      <c r="F2064" s="120" t="b">
        <v>0</v>
      </c>
      <c r="G2064" s="120" t="b">
        <v>0</v>
      </c>
      <c r="H2064" s="120" t="b">
        <v>0</v>
      </c>
      <c r="I2064" s="120" t="b">
        <v>0</v>
      </c>
      <c r="J2064" s="120" t="b">
        <v>0</v>
      </c>
      <c r="K2064" s="120" t="b">
        <v>0</v>
      </c>
      <c r="L2064" s="120" t="b">
        <v>0</v>
      </c>
      <c r="M2064" s="120" t="b">
        <v>0</v>
      </c>
      <c r="N2064" s="120" t="s">
        <v>7427</v>
      </c>
      <c r="O2064" s="120" t="s">
        <v>1585</v>
      </c>
      <c r="P2064" s="120" t="s">
        <v>1586</v>
      </c>
      <c r="Q2064" s="120" t="s">
        <v>242</v>
      </c>
      <c r="R2064" s="120" t="s">
        <v>1554</v>
      </c>
      <c r="S2064" s="120" t="s">
        <v>243</v>
      </c>
      <c r="T2064" s="120" t="s">
        <v>1584</v>
      </c>
      <c r="U2064" s="120" t="s">
        <v>373</v>
      </c>
      <c r="V2064" s="120" t="s">
        <v>1587</v>
      </c>
    </row>
    <row r="2065" spans="1:26" x14ac:dyDescent="0.4">
      <c r="A2065" s="120" t="s">
        <v>7428</v>
      </c>
      <c r="B2065" s="120" t="s">
        <v>935</v>
      </c>
      <c r="C2065" s="120">
        <v>4693</v>
      </c>
      <c r="D2065" s="120" t="b">
        <v>0</v>
      </c>
      <c r="E2065" s="120" t="b">
        <v>0</v>
      </c>
      <c r="F2065" s="120" t="b">
        <v>0</v>
      </c>
      <c r="G2065" s="120" t="b">
        <v>0</v>
      </c>
      <c r="H2065" s="120" t="b">
        <v>0</v>
      </c>
      <c r="I2065" s="120" t="b">
        <v>0</v>
      </c>
      <c r="J2065" s="120" t="b">
        <v>0</v>
      </c>
      <c r="K2065" s="120" t="b">
        <v>0</v>
      </c>
      <c r="L2065" s="120" t="b">
        <v>0</v>
      </c>
      <c r="M2065" s="120" t="b">
        <v>0</v>
      </c>
    </row>
    <row r="2066" spans="1:26" x14ac:dyDescent="0.4">
      <c r="A2066" s="120" t="s">
        <v>7429</v>
      </c>
      <c r="B2066" s="120" t="s">
        <v>900</v>
      </c>
      <c r="C2066" s="120">
        <v>4673</v>
      </c>
      <c r="D2066" s="120" t="b">
        <v>1</v>
      </c>
      <c r="E2066" s="120" t="b">
        <v>0</v>
      </c>
      <c r="F2066" s="120" t="b">
        <v>0</v>
      </c>
      <c r="G2066" s="120" t="b">
        <v>0</v>
      </c>
      <c r="H2066" s="120" t="b">
        <v>1</v>
      </c>
      <c r="I2066" s="120" t="b">
        <v>0</v>
      </c>
      <c r="J2066" s="120" t="b">
        <v>0</v>
      </c>
      <c r="K2066" s="120" t="b">
        <v>0</v>
      </c>
      <c r="L2066" s="120" t="b">
        <v>0</v>
      </c>
      <c r="M2066" s="120" t="b">
        <v>0</v>
      </c>
    </row>
    <row r="2067" spans="1:26" x14ac:dyDescent="0.4">
      <c r="A2067" s="120" t="s">
        <v>7430</v>
      </c>
      <c r="B2067" s="120" t="s">
        <v>924</v>
      </c>
      <c r="C2067" s="120">
        <v>4629</v>
      </c>
      <c r="D2067" s="120" t="b">
        <v>1</v>
      </c>
      <c r="E2067" s="120" t="b">
        <v>1</v>
      </c>
      <c r="F2067" s="120" t="b">
        <v>0</v>
      </c>
      <c r="G2067" s="120" t="b">
        <v>0</v>
      </c>
      <c r="H2067" s="120" t="b">
        <v>0</v>
      </c>
      <c r="I2067" s="120" t="b">
        <v>0</v>
      </c>
      <c r="J2067" s="120" t="b">
        <v>0</v>
      </c>
      <c r="K2067" s="120" t="b">
        <v>0</v>
      </c>
      <c r="L2067" s="120" t="b">
        <v>0</v>
      </c>
      <c r="M2067" s="120" t="b">
        <v>1</v>
      </c>
    </row>
    <row r="2068" spans="1:26" x14ac:dyDescent="0.4">
      <c r="A2068" s="120" t="s">
        <v>7431</v>
      </c>
      <c r="B2068" s="120" t="s">
        <v>1334</v>
      </c>
      <c r="C2068" s="120">
        <v>4636</v>
      </c>
      <c r="D2068" s="120" t="b">
        <v>0</v>
      </c>
      <c r="E2068" s="120" t="b">
        <v>0</v>
      </c>
      <c r="F2068" s="120" t="b">
        <v>0</v>
      </c>
      <c r="G2068" s="120" t="b">
        <v>0</v>
      </c>
      <c r="H2068" s="120" t="b">
        <v>1</v>
      </c>
      <c r="I2068" s="120" t="b">
        <v>0</v>
      </c>
      <c r="J2068" s="120" t="b">
        <v>0</v>
      </c>
      <c r="K2068" s="120" t="b">
        <v>0</v>
      </c>
      <c r="L2068" s="120" t="b">
        <v>0</v>
      </c>
      <c r="M2068" s="120" t="b">
        <v>0</v>
      </c>
    </row>
    <row r="2069" spans="1:26" x14ac:dyDescent="0.4">
      <c r="A2069" s="120" t="s">
        <v>821</v>
      </c>
      <c r="B2069" s="120" t="s">
        <v>935</v>
      </c>
      <c r="C2069" s="120">
        <v>4681</v>
      </c>
      <c r="D2069" s="120" t="b">
        <v>1</v>
      </c>
      <c r="E2069" s="120" t="b">
        <v>0</v>
      </c>
      <c r="F2069" s="120" t="b">
        <v>0</v>
      </c>
      <c r="G2069" s="120" t="b">
        <v>0</v>
      </c>
      <c r="H2069" s="120" t="b">
        <v>0</v>
      </c>
      <c r="I2069" s="120" t="b">
        <v>1</v>
      </c>
      <c r="J2069" s="120" t="b">
        <v>0</v>
      </c>
      <c r="K2069" s="120" t="b">
        <v>0</v>
      </c>
      <c r="L2069" s="120" t="b">
        <v>0</v>
      </c>
      <c r="M2069" s="120" t="b">
        <v>1</v>
      </c>
      <c r="N2069" s="120" t="s">
        <v>7432</v>
      </c>
      <c r="O2069" s="120" t="s">
        <v>7433</v>
      </c>
      <c r="P2069" s="120" t="s">
        <v>7434</v>
      </c>
      <c r="Q2069" s="120" t="s">
        <v>7435</v>
      </c>
      <c r="R2069" s="120" t="s">
        <v>7436</v>
      </c>
      <c r="S2069" s="120" t="s">
        <v>7437</v>
      </c>
      <c r="T2069" s="120" t="s">
        <v>7438</v>
      </c>
      <c r="U2069" s="120" t="s">
        <v>7439</v>
      </c>
      <c r="V2069" s="120" t="s">
        <v>7440</v>
      </c>
      <c r="W2069" s="120" t="s">
        <v>7441</v>
      </c>
      <c r="X2069" s="120" t="s">
        <v>7442</v>
      </c>
      <c r="Y2069" s="120" t="s">
        <v>183</v>
      </c>
      <c r="Z2069" s="120" t="s">
        <v>1398</v>
      </c>
    </row>
    <row r="2070" spans="1:26" x14ac:dyDescent="0.4">
      <c r="A2070" s="120" t="s">
        <v>7443</v>
      </c>
      <c r="B2070" s="120" t="s">
        <v>935</v>
      </c>
      <c r="C2070" s="120">
        <v>4549</v>
      </c>
      <c r="D2070" s="120" t="b">
        <v>0</v>
      </c>
      <c r="E2070" s="120" t="b">
        <v>0</v>
      </c>
      <c r="F2070" s="120" t="b">
        <v>0</v>
      </c>
      <c r="G2070" s="120" t="b">
        <v>0</v>
      </c>
      <c r="H2070" s="120" t="b">
        <v>0</v>
      </c>
      <c r="I2070" s="120" t="b">
        <v>0</v>
      </c>
      <c r="J2070" s="120" t="b">
        <v>0</v>
      </c>
      <c r="K2070" s="120" t="b">
        <v>0</v>
      </c>
      <c r="L2070" s="120" t="b">
        <v>0</v>
      </c>
      <c r="M2070" s="120" t="b">
        <v>1</v>
      </c>
      <c r="N2070" s="120" t="s">
        <v>7444</v>
      </c>
      <c r="O2070" s="120" t="s">
        <v>3011</v>
      </c>
      <c r="P2070" s="120" t="s">
        <v>7445</v>
      </c>
      <c r="Q2070" s="120" t="s">
        <v>7146</v>
      </c>
      <c r="R2070" s="120" t="s">
        <v>7446</v>
      </c>
    </row>
    <row r="2071" spans="1:26" x14ac:dyDescent="0.4">
      <c r="A2071" s="120" t="s">
        <v>7447</v>
      </c>
      <c r="B2071" s="120" t="s">
        <v>1278</v>
      </c>
      <c r="C2071" s="120">
        <v>4519</v>
      </c>
      <c r="D2071" s="120" t="b">
        <v>1</v>
      </c>
      <c r="E2071" s="120" t="b">
        <v>0</v>
      </c>
      <c r="F2071" s="120" t="b">
        <v>1</v>
      </c>
      <c r="G2071" s="120" t="b">
        <v>0</v>
      </c>
      <c r="H2071" s="120" t="b">
        <v>0</v>
      </c>
      <c r="I2071" s="120" t="b">
        <v>0</v>
      </c>
      <c r="J2071" s="120" t="b">
        <v>0</v>
      </c>
      <c r="K2071" s="120" t="b">
        <v>0</v>
      </c>
      <c r="L2071" s="120" t="b">
        <v>0</v>
      </c>
      <c r="M2071" s="120" t="b">
        <v>0</v>
      </c>
      <c r="N2071" s="120" t="s">
        <v>7448</v>
      </c>
      <c r="O2071" s="120" t="s">
        <v>7449</v>
      </c>
      <c r="P2071" s="120" t="s">
        <v>7450</v>
      </c>
      <c r="Q2071" s="120" t="s">
        <v>7451</v>
      </c>
      <c r="R2071" s="120" t="s">
        <v>7452</v>
      </c>
    </row>
    <row r="2072" spans="1:26" x14ac:dyDescent="0.4">
      <c r="A2072" s="120" t="s">
        <v>7453</v>
      </c>
      <c r="B2072" s="120" t="s">
        <v>1727</v>
      </c>
      <c r="C2072" s="120">
        <v>4498</v>
      </c>
      <c r="D2072" s="120" t="b">
        <v>0</v>
      </c>
      <c r="E2072" s="120" t="b">
        <v>0</v>
      </c>
      <c r="F2072" s="120" t="b">
        <v>0</v>
      </c>
      <c r="G2072" s="120" t="b">
        <v>0</v>
      </c>
      <c r="H2072" s="120" t="b">
        <v>0</v>
      </c>
      <c r="I2072" s="120" t="b">
        <v>0</v>
      </c>
      <c r="J2072" s="120" t="b">
        <v>0</v>
      </c>
      <c r="K2072" s="120" t="b">
        <v>0</v>
      </c>
      <c r="L2072" s="120" t="b">
        <v>0</v>
      </c>
      <c r="M2072" s="120" t="b">
        <v>0</v>
      </c>
    </row>
    <row r="2073" spans="1:26" x14ac:dyDescent="0.4">
      <c r="A2073" s="120" t="s">
        <v>7454</v>
      </c>
      <c r="B2073" s="120" t="s">
        <v>924</v>
      </c>
      <c r="C2073" s="120">
        <v>4521</v>
      </c>
      <c r="D2073" s="120" t="b">
        <v>0</v>
      </c>
      <c r="E2073" s="120" t="b">
        <v>0</v>
      </c>
      <c r="F2073" s="120" t="b">
        <v>1</v>
      </c>
      <c r="G2073" s="120" t="b">
        <v>0</v>
      </c>
      <c r="H2073" s="120" t="b">
        <v>0</v>
      </c>
      <c r="I2073" s="120" t="b">
        <v>0</v>
      </c>
      <c r="J2073" s="120" t="b">
        <v>0</v>
      </c>
      <c r="K2073" s="120" t="b">
        <v>0</v>
      </c>
      <c r="L2073" s="120" t="b">
        <v>0</v>
      </c>
      <c r="M2073" s="120" t="b">
        <v>0</v>
      </c>
    </row>
    <row r="2074" spans="1:26" x14ac:dyDescent="0.4">
      <c r="A2074" s="120" t="s">
        <v>7455</v>
      </c>
      <c r="B2074" s="120" t="s">
        <v>852</v>
      </c>
      <c r="C2074" s="120">
        <v>4457</v>
      </c>
      <c r="D2074" s="120" t="b">
        <v>0</v>
      </c>
      <c r="E2074" s="120" t="b">
        <v>0</v>
      </c>
      <c r="F2074" s="120" t="b">
        <v>1</v>
      </c>
      <c r="G2074" s="120" t="b">
        <v>0</v>
      </c>
      <c r="H2074" s="120" t="b">
        <v>0</v>
      </c>
      <c r="I2074" s="120" t="b">
        <v>0</v>
      </c>
      <c r="J2074" s="120" t="b">
        <v>0</v>
      </c>
      <c r="K2074" s="120" t="b">
        <v>0</v>
      </c>
      <c r="L2074" s="120" t="b">
        <v>0</v>
      </c>
      <c r="M2074" s="120" t="b">
        <v>1</v>
      </c>
    </row>
    <row r="2075" spans="1:26" x14ac:dyDescent="0.4">
      <c r="A2075" s="120" t="s">
        <v>7456</v>
      </c>
      <c r="B2075" s="120" t="s">
        <v>1334</v>
      </c>
      <c r="C2075" s="120">
        <v>4416</v>
      </c>
      <c r="D2075" s="120" t="b">
        <v>0</v>
      </c>
      <c r="E2075" s="120" t="b">
        <v>0</v>
      </c>
      <c r="F2075" s="120" t="b">
        <v>0</v>
      </c>
      <c r="G2075" s="120" t="b">
        <v>0</v>
      </c>
      <c r="H2075" s="120" t="b">
        <v>0</v>
      </c>
      <c r="I2075" s="120" t="b">
        <v>0</v>
      </c>
      <c r="J2075" s="120" t="b">
        <v>0</v>
      </c>
      <c r="K2075" s="120" t="b">
        <v>0</v>
      </c>
      <c r="L2075" s="120" t="b">
        <v>0</v>
      </c>
      <c r="M2075" s="120" t="b">
        <v>0</v>
      </c>
    </row>
    <row r="2076" spans="1:26" x14ac:dyDescent="0.4">
      <c r="A2076" s="120" t="s">
        <v>7457</v>
      </c>
      <c r="B2076" s="120" t="s">
        <v>924</v>
      </c>
      <c r="C2076" s="120">
        <v>4403</v>
      </c>
      <c r="D2076" s="120" t="b">
        <v>1</v>
      </c>
      <c r="E2076" s="120" t="b">
        <v>1</v>
      </c>
      <c r="F2076" s="120" t="b">
        <v>0</v>
      </c>
      <c r="G2076" s="120" t="b">
        <v>0</v>
      </c>
      <c r="H2076" s="120" t="b">
        <v>1</v>
      </c>
      <c r="I2076" s="120" t="b">
        <v>0</v>
      </c>
      <c r="J2076" s="120" t="b">
        <v>0</v>
      </c>
      <c r="K2076" s="120" t="b">
        <v>0</v>
      </c>
      <c r="L2076" s="120" t="b">
        <v>0</v>
      </c>
      <c r="M2076" s="120" t="b">
        <v>1</v>
      </c>
      <c r="N2076" s="120" t="s">
        <v>7458</v>
      </c>
      <c r="O2076" s="120" t="s">
        <v>7459</v>
      </c>
      <c r="P2076" s="120" t="s">
        <v>7460</v>
      </c>
      <c r="Q2076" s="120" t="s">
        <v>7461</v>
      </c>
      <c r="R2076" s="120" t="s">
        <v>7462</v>
      </c>
    </row>
    <row r="2077" spans="1:26" x14ac:dyDescent="0.4">
      <c r="A2077" s="120" t="s">
        <v>818</v>
      </c>
      <c r="B2077" s="120" t="s">
        <v>900</v>
      </c>
      <c r="C2077" s="120">
        <v>4401</v>
      </c>
      <c r="D2077" s="120" t="b">
        <v>0</v>
      </c>
      <c r="E2077" s="120" t="b">
        <v>1</v>
      </c>
      <c r="F2077" s="120" t="b">
        <v>0</v>
      </c>
      <c r="G2077" s="120" t="b">
        <v>0</v>
      </c>
      <c r="H2077" s="120" t="b">
        <v>0</v>
      </c>
      <c r="I2077" s="120" t="b">
        <v>0</v>
      </c>
      <c r="J2077" s="120" t="b">
        <v>0</v>
      </c>
      <c r="K2077" s="120" t="b">
        <v>0</v>
      </c>
      <c r="L2077" s="120" t="b">
        <v>0</v>
      </c>
      <c r="M2077" s="120" t="b">
        <v>1</v>
      </c>
      <c r="N2077" s="120" t="s">
        <v>6000</v>
      </c>
      <c r="O2077" s="120" t="s">
        <v>6010</v>
      </c>
      <c r="P2077" s="120" t="s">
        <v>6011</v>
      </c>
      <c r="Q2077" s="120" t="s">
        <v>6005</v>
      </c>
      <c r="R2077" s="120" t="s">
        <v>6006</v>
      </c>
      <c r="S2077" s="120" t="s">
        <v>5655</v>
      </c>
      <c r="T2077" s="120" t="s">
        <v>6001</v>
      </c>
      <c r="U2077" s="120" t="s">
        <v>6003</v>
      </c>
      <c r="V2077" s="120" t="s">
        <v>6004</v>
      </c>
      <c r="W2077" s="120" t="s">
        <v>761</v>
      </c>
      <c r="X2077" s="120" t="s">
        <v>6243</v>
      </c>
      <c r="Y2077" s="120" t="s">
        <v>6008</v>
      </c>
      <c r="Z2077" s="120" t="s">
        <v>6009</v>
      </c>
    </row>
    <row r="2078" spans="1:26" x14ac:dyDescent="0.4">
      <c r="A2078" s="120" t="s">
        <v>7463</v>
      </c>
      <c r="B2078" s="120" t="s">
        <v>1727</v>
      </c>
      <c r="C2078" s="120">
        <v>4320</v>
      </c>
      <c r="D2078" s="120" t="b">
        <v>0</v>
      </c>
      <c r="E2078" s="120" t="b">
        <v>0</v>
      </c>
      <c r="F2078" s="120" t="b">
        <v>1</v>
      </c>
      <c r="G2078" s="120" t="b">
        <v>0</v>
      </c>
      <c r="H2078" s="120" t="b">
        <v>0</v>
      </c>
      <c r="I2078" s="120" t="b">
        <v>0</v>
      </c>
      <c r="J2078" s="120" t="b">
        <v>0</v>
      </c>
      <c r="K2078" s="120" t="b">
        <v>0</v>
      </c>
      <c r="L2078" s="120" t="b">
        <v>0</v>
      </c>
      <c r="M2078" s="120" t="b">
        <v>0</v>
      </c>
    </row>
    <row r="2079" spans="1:26" x14ac:dyDescent="0.4">
      <c r="A2079" s="120" t="s">
        <v>7464</v>
      </c>
      <c r="B2079" s="120" t="s">
        <v>900</v>
      </c>
      <c r="C2079" s="120">
        <v>4368</v>
      </c>
      <c r="D2079" s="120" t="b">
        <v>1</v>
      </c>
      <c r="E2079" s="120" t="b">
        <v>0</v>
      </c>
      <c r="F2079" s="120" t="b">
        <v>0</v>
      </c>
      <c r="G2079" s="120" t="b">
        <v>0</v>
      </c>
      <c r="H2079" s="120" t="b">
        <v>0</v>
      </c>
      <c r="I2079" s="120" t="b">
        <v>0</v>
      </c>
      <c r="J2079" s="120" t="b">
        <v>0</v>
      </c>
      <c r="K2079" s="120" t="b">
        <v>0</v>
      </c>
      <c r="L2079" s="120" t="b">
        <v>0</v>
      </c>
      <c r="M2079" s="120" t="b">
        <v>0</v>
      </c>
    </row>
    <row r="2080" spans="1:26" x14ac:dyDescent="0.4">
      <c r="A2080" s="120" t="s">
        <v>7465</v>
      </c>
      <c r="B2080" s="120" t="s">
        <v>935</v>
      </c>
      <c r="C2080" s="120">
        <v>4262</v>
      </c>
      <c r="D2080" s="120" t="b">
        <v>0</v>
      </c>
      <c r="E2080" s="120" t="b">
        <v>1</v>
      </c>
      <c r="F2080" s="120" t="b">
        <v>0</v>
      </c>
      <c r="G2080" s="120" t="b">
        <v>0</v>
      </c>
      <c r="H2080" s="120" t="b">
        <v>0</v>
      </c>
      <c r="I2080" s="120" t="b">
        <v>0</v>
      </c>
      <c r="J2080" s="120" t="b">
        <v>0</v>
      </c>
      <c r="K2080" s="120" t="b">
        <v>0</v>
      </c>
      <c r="L2080" s="120" t="b">
        <v>0</v>
      </c>
      <c r="M2080" s="120" t="b">
        <v>1</v>
      </c>
    </row>
    <row r="2081" spans="1:34" x14ac:dyDescent="0.4">
      <c r="A2081" s="120" t="s">
        <v>7466</v>
      </c>
      <c r="B2081" s="120" t="s">
        <v>928</v>
      </c>
      <c r="C2081" s="120">
        <v>4180</v>
      </c>
      <c r="D2081" s="120" t="b">
        <v>1</v>
      </c>
      <c r="E2081" s="120" t="b">
        <v>1</v>
      </c>
      <c r="F2081" s="120" t="b">
        <v>0</v>
      </c>
      <c r="G2081" s="120" t="b">
        <v>0</v>
      </c>
      <c r="H2081" s="120" t="b">
        <v>0</v>
      </c>
      <c r="I2081" s="120" t="b">
        <v>0</v>
      </c>
      <c r="J2081" s="120" t="b">
        <v>0</v>
      </c>
      <c r="K2081" s="120" t="b">
        <v>0</v>
      </c>
      <c r="L2081" s="120" t="b">
        <v>0</v>
      </c>
      <c r="M2081" s="120" t="b">
        <v>1</v>
      </c>
    </row>
    <row r="2082" spans="1:34" x14ac:dyDescent="0.4">
      <c r="A2082" s="120" t="s">
        <v>195</v>
      </c>
      <c r="B2082" s="120" t="s">
        <v>928</v>
      </c>
      <c r="C2082" s="120">
        <v>4177</v>
      </c>
      <c r="D2082" s="120" t="b">
        <v>1</v>
      </c>
      <c r="E2082" s="120" t="b">
        <v>1</v>
      </c>
      <c r="F2082" s="120" t="b">
        <v>0</v>
      </c>
      <c r="G2082" s="120" t="b">
        <v>0</v>
      </c>
      <c r="H2082" s="120" t="b">
        <v>0</v>
      </c>
      <c r="I2082" s="120" t="b">
        <v>0</v>
      </c>
      <c r="J2082" s="120" t="b">
        <v>0</v>
      </c>
      <c r="K2082" s="120" t="b">
        <v>0</v>
      </c>
      <c r="L2082" s="120" t="b">
        <v>0</v>
      </c>
      <c r="M2082" s="120" t="b">
        <v>1</v>
      </c>
      <c r="N2082" s="120" t="s">
        <v>7467</v>
      </c>
      <c r="O2082" s="120" t="s">
        <v>382</v>
      </c>
      <c r="P2082" s="120" t="s">
        <v>1183</v>
      </c>
      <c r="Q2082" s="120" t="s">
        <v>215</v>
      </c>
      <c r="R2082" s="120" t="s">
        <v>1182</v>
      </c>
      <c r="S2082" s="120" t="s">
        <v>2013</v>
      </c>
      <c r="T2082" s="120" t="s">
        <v>3210</v>
      </c>
      <c r="U2082" s="120" t="s">
        <v>388</v>
      </c>
      <c r="V2082" s="120" t="s">
        <v>1185</v>
      </c>
      <c r="W2082" s="120" t="s">
        <v>350</v>
      </c>
      <c r="X2082" s="120" t="s">
        <v>1189</v>
      </c>
      <c r="Y2082" s="120" t="s">
        <v>392</v>
      </c>
      <c r="Z2082" s="120" t="s">
        <v>1648</v>
      </c>
      <c r="AA2082" s="120" t="s">
        <v>194</v>
      </c>
      <c r="AB2082" s="120" t="s">
        <v>1380</v>
      </c>
      <c r="AC2082" s="120" t="s">
        <v>255</v>
      </c>
      <c r="AD2082" s="120" t="s">
        <v>1188</v>
      </c>
      <c r="AE2082" s="120" t="s">
        <v>214</v>
      </c>
      <c r="AF2082" s="120" t="s">
        <v>1534</v>
      </c>
      <c r="AG2082" s="120" t="s">
        <v>239</v>
      </c>
      <c r="AH2082" s="120" t="s">
        <v>1186</v>
      </c>
    </row>
    <row r="2083" spans="1:34" x14ac:dyDescent="0.4">
      <c r="A2083" s="120" t="s">
        <v>7468</v>
      </c>
      <c r="B2083" s="120" t="s">
        <v>928</v>
      </c>
      <c r="C2083" s="120">
        <v>4139</v>
      </c>
      <c r="D2083" s="120" t="b">
        <v>1</v>
      </c>
      <c r="E2083" s="120" t="b">
        <v>0</v>
      </c>
      <c r="F2083" s="120" t="b">
        <v>1</v>
      </c>
      <c r="G2083" s="120" t="b">
        <v>0</v>
      </c>
      <c r="H2083" s="120" t="b">
        <v>0</v>
      </c>
      <c r="I2083" s="120" t="b">
        <v>0</v>
      </c>
      <c r="J2083" s="120" t="b">
        <v>0</v>
      </c>
      <c r="K2083" s="120" t="b">
        <v>0</v>
      </c>
      <c r="L2083" s="120" t="b">
        <v>0</v>
      </c>
      <c r="M2083" s="120" t="b">
        <v>1</v>
      </c>
    </row>
    <row r="2084" spans="1:34" x14ac:dyDescent="0.4">
      <c r="A2084" s="120" t="s">
        <v>714</v>
      </c>
      <c r="B2084" s="120" t="s">
        <v>924</v>
      </c>
      <c r="C2084" s="120">
        <v>4115</v>
      </c>
      <c r="D2084" s="120" t="b">
        <v>1</v>
      </c>
      <c r="E2084" s="120" t="b">
        <v>1</v>
      </c>
      <c r="F2084" s="120" t="b">
        <v>1</v>
      </c>
      <c r="G2084" s="120" t="b">
        <v>0</v>
      </c>
      <c r="H2084" s="120" t="b">
        <v>0</v>
      </c>
      <c r="I2084" s="120" t="b">
        <v>0</v>
      </c>
      <c r="J2084" s="120" t="b">
        <v>0</v>
      </c>
      <c r="K2084" s="120" t="b">
        <v>0</v>
      </c>
      <c r="L2084" s="120" t="b">
        <v>0</v>
      </c>
      <c r="M2084" s="120" t="b">
        <v>1</v>
      </c>
      <c r="N2084" s="120" t="s">
        <v>4740</v>
      </c>
      <c r="O2084" s="120" t="s">
        <v>607</v>
      </c>
      <c r="P2084" s="120" t="s">
        <v>2345</v>
      </c>
      <c r="Q2084" s="120" t="s">
        <v>608</v>
      </c>
      <c r="R2084" s="120" t="s">
        <v>4042</v>
      </c>
      <c r="S2084" s="120" t="s">
        <v>7469</v>
      </c>
      <c r="T2084" s="120" t="s">
        <v>7470</v>
      </c>
      <c r="U2084" s="120" t="s">
        <v>1425</v>
      </c>
      <c r="V2084" s="120" t="s">
        <v>1426</v>
      </c>
      <c r="W2084" s="120" t="s">
        <v>202</v>
      </c>
      <c r="X2084" s="120" t="s">
        <v>1422</v>
      </c>
      <c r="Y2084" s="120" t="s">
        <v>171</v>
      </c>
      <c r="Z2084" s="120" t="s">
        <v>2795</v>
      </c>
      <c r="AA2084" s="120" t="s">
        <v>1659</v>
      </c>
      <c r="AB2084" s="120" t="s">
        <v>4367</v>
      </c>
    </row>
    <row r="2085" spans="1:34" x14ac:dyDescent="0.4">
      <c r="A2085" s="120" t="s">
        <v>7471</v>
      </c>
      <c r="B2085" s="120" t="s">
        <v>1446</v>
      </c>
      <c r="C2085" s="120">
        <v>4118</v>
      </c>
      <c r="D2085" s="120" t="b">
        <v>0</v>
      </c>
      <c r="E2085" s="120" t="b">
        <v>0</v>
      </c>
      <c r="F2085" s="120" t="b">
        <v>1</v>
      </c>
      <c r="G2085" s="120" t="b">
        <v>0</v>
      </c>
      <c r="H2085" s="120" t="b">
        <v>0</v>
      </c>
      <c r="I2085" s="120" t="b">
        <v>0</v>
      </c>
      <c r="J2085" s="120" t="b">
        <v>0</v>
      </c>
      <c r="K2085" s="120" t="b">
        <v>0</v>
      </c>
      <c r="L2085" s="120" t="b">
        <v>0</v>
      </c>
      <c r="M2085" s="120" t="b">
        <v>1</v>
      </c>
      <c r="N2085" s="120" t="s">
        <v>842</v>
      </c>
      <c r="O2085" s="120" t="s">
        <v>7472</v>
      </c>
      <c r="P2085" s="120" t="s">
        <v>7473</v>
      </c>
      <c r="Q2085" s="120" t="s">
        <v>7474</v>
      </c>
      <c r="R2085" s="120" t="s">
        <v>7475</v>
      </c>
      <c r="S2085" s="120" t="s">
        <v>7476</v>
      </c>
      <c r="T2085" s="120" t="s">
        <v>7477</v>
      </c>
    </row>
    <row r="2086" spans="1:34" x14ac:dyDescent="0.4">
      <c r="A2086" s="120" t="s">
        <v>7478</v>
      </c>
      <c r="B2086" s="120" t="s">
        <v>928</v>
      </c>
      <c r="C2086" s="120">
        <v>4044</v>
      </c>
      <c r="D2086" s="120" t="b">
        <v>0</v>
      </c>
      <c r="E2086" s="120" t="b">
        <v>0</v>
      </c>
      <c r="F2086" s="120" t="b">
        <v>0</v>
      </c>
      <c r="G2086" s="120" t="b">
        <v>0</v>
      </c>
      <c r="H2086" s="120" t="b">
        <v>1</v>
      </c>
      <c r="I2086" s="120" t="b">
        <v>0</v>
      </c>
      <c r="J2086" s="120" t="b">
        <v>0</v>
      </c>
      <c r="K2086" s="120" t="b">
        <v>0</v>
      </c>
      <c r="L2086" s="120" t="b">
        <v>0</v>
      </c>
      <c r="M2086" s="120" t="b">
        <v>1</v>
      </c>
    </row>
    <row r="2087" spans="1:34" x14ac:dyDescent="0.4">
      <c r="A2087" s="120" t="s">
        <v>7479</v>
      </c>
      <c r="B2087" s="120" t="s">
        <v>1115</v>
      </c>
      <c r="C2087" s="120">
        <v>3993</v>
      </c>
      <c r="D2087" s="120" t="b">
        <v>0</v>
      </c>
      <c r="E2087" s="120" t="b">
        <v>0</v>
      </c>
      <c r="F2087" s="120" t="b">
        <v>1</v>
      </c>
      <c r="G2087" s="120" t="b">
        <v>0</v>
      </c>
      <c r="H2087" s="120" t="b">
        <v>0</v>
      </c>
      <c r="I2087" s="120" t="b">
        <v>0</v>
      </c>
      <c r="J2087" s="120" t="b">
        <v>0</v>
      </c>
      <c r="K2087" s="120" t="b">
        <v>0</v>
      </c>
      <c r="L2087" s="120" t="b">
        <v>0</v>
      </c>
      <c r="M2087" s="120" t="b">
        <v>0</v>
      </c>
      <c r="N2087" s="120" t="s">
        <v>1808</v>
      </c>
      <c r="O2087" s="120" t="s">
        <v>7480</v>
      </c>
      <c r="P2087" s="120" t="s">
        <v>7481</v>
      </c>
    </row>
    <row r="2088" spans="1:34" x14ac:dyDescent="0.4">
      <c r="A2088" s="120" t="s">
        <v>7482</v>
      </c>
      <c r="B2088" s="120" t="s">
        <v>928</v>
      </c>
      <c r="C2088" s="120">
        <v>3979</v>
      </c>
      <c r="D2088" s="120" t="b">
        <v>1</v>
      </c>
      <c r="E2088" s="120" t="b">
        <v>0</v>
      </c>
      <c r="F2088" s="120" t="b">
        <v>0</v>
      </c>
      <c r="G2088" s="120" t="b">
        <v>0</v>
      </c>
      <c r="H2088" s="120" t="b">
        <v>0</v>
      </c>
      <c r="I2088" s="120" t="b">
        <v>0</v>
      </c>
      <c r="J2088" s="120" t="b">
        <v>0</v>
      </c>
      <c r="K2088" s="120" t="b">
        <v>0</v>
      </c>
      <c r="L2088" s="120" t="b">
        <v>0</v>
      </c>
      <c r="M2088" s="120" t="b">
        <v>0</v>
      </c>
      <c r="N2088" s="120" t="s">
        <v>7483</v>
      </c>
      <c r="O2088" s="120" t="s">
        <v>3080</v>
      </c>
      <c r="P2088" s="120" t="s">
        <v>7484</v>
      </c>
      <c r="Q2088" s="120" t="s">
        <v>7143</v>
      </c>
      <c r="R2088" s="120" t="s">
        <v>7485</v>
      </c>
    </row>
    <row r="2089" spans="1:34" x14ac:dyDescent="0.4">
      <c r="A2089" s="120" t="s">
        <v>7486</v>
      </c>
      <c r="B2089" s="120" t="s">
        <v>935</v>
      </c>
      <c r="C2089" s="120">
        <v>3975</v>
      </c>
      <c r="D2089" s="120" t="b">
        <v>0</v>
      </c>
      <c r="E2089" s="120" t="b">
        <v>0</v>
      </c>
      <c r="F2089" s="120" t="b">
        <v>0</v>
      </c>
      <c r="G2089" s="120" t="b">
        <v>0</v>
      </c>
      <c r="H2089" s="120" t="b">
        <v>0</v>
      </c>
      <c r="I2089" s="120" t="b">
        <v>0</v>
      </c>
      <c r="J2089" s="120" t="b">
        <v>0</v>
      </c>
      <c r="K2089" s="120" t="b">
        <v>0</v>
      </c>
      <c r="L2089" s="120" t="b">
        <v>0</v>
      </c>
      <c r="M2089" s="120" t="b">
        <v>0</v>
      </c>
      <c r="N2089" s="120" t="s">
        <v>842</v>
      </c>
      <c r="O2089" s="120" t="s">
        <v>7487</v>
      </c>
      <c r="P2089" s="120" t="s">
        <v>7488</v>
      </c>
    </row>
    <row r="2090" spans="1:34" x14ac:dyDescent="0.4">
      <c r="A2090" s="120" t="s">
        <v>7489</v>
      </c>
      <c r="B2090" s="120" t="s">
        <v>935</v>
      </c>
      <c r="C2090" s="120">
        <v>3969</v>
      </c>
      <c r="D2090" s="120" t="b">
        <v>0</v>
      </c>
      <c r="E2090" s="120" t="b">
        <v>1</v>
      </c>
      <c r="F2090" s="120" t="b">
        <v>0</v>
      </c>
      <c r="G2090" s="120" t="b">
        <v>0</v>
      </c>
      <c r="H2090" s="120" t="b">
        <v>0</v>
      </c>
      <c r="I2090" s="120" t="b">
        <v>0</v>
      </c>
      <c r="J2090" s="120" t="b">
        <v>1</v>
      </c>
      <c r="K2090" s="120" t="b">
        <v>0</v>
      </c>
      <c r="L2090" s="120" t="b">
        <v>0</v>
      </c>
      <c r="M2090" s="120" t="b">
        <v>1</v>
      </c>
    </row>
    <row r="2091" spans="1:34" x14ac:dyDescent="0.4">
      <c r="A2091" s="120" t="s">
        <v>7490</v>
      </c>
      <c r="B2091" s="120" t="s">
        <v>928</v>
      </c>
      <c r="C2091" s="120">
        <v>3980</v>
      </c>
      <c r="D2091" s="120" t="b">
        <v>1</v>
      </c>
      <c r="E2091" s="120" t="b">
        <v>1</v>
      </c>
      <c r="F2091" s="120" t="b">
        <v>0</v>
      </c>
      <c r="G2091" s="120" t="b">
        <v>0</v>
      </c>
      <c r="H2091" s="120" t="b">
        <v>1</v>
      </c>
      <c r="I2091" s="120" t="b">
        <v>0</v>
      </c>
      <c r="J2091" s="120" t="b">
        <v>0</v>
      </c>
      <c r="K2091" s="120" t="b">
        <v>0</v>
      </c>
      <c r="L2091" s="120" t="b">
        <v>0</v>
      </c>
      <c r="M2091" s="120" t="b">
        <v>0</v>
      </c>
    </row>
    <row r="2092" spans="1:34" x14ac:dyDescent="0.4">
      <c r="A2092" s="120" t="s">
        <v>7491</v>
      </c>
      <c r="B2092" s="120" t="s">
        <v>900</v>
      </c>
      <c r="C2092" s="120">
        <v>3992</v>
      </c>
      <c r="D2092" s="120" t="b">
        <v>1</v>
      </c>
      <c r="E2092" s="120" t="b">
        <v>1</v>
      </c>
      <c r="F2092" s="120" t="b">
        <v>0</v>
      </c>
      <c r="G2092" s="120" t="b">
        <v>0</v>
      </c>
      <c r="H2092" s="120" t="b">
        <v>0</v>
      </c>
      <c r="I2092" s="120" t="b">
        <v>0</v>
      </c>
      <c r="J2092" s="120" t="b">
        <v>0</v>
      </c>
      <c r="K2092" s="120" t="b">
        <v>0</v>
      </c>
      <c r="L2092" s="120" t="b">
        <v>0</v>
      </c>
      <c r="M2092" s="120" t="b">
        <v>0</v>
      </c>
    </row>
    <row r="2093" spans="1:34" x14ac:dyDescent="0.4">
      <c r="A2093" s="120" t="s">
        <v>7492</v>
      </c>
      <c r="B2093" s="120" t="s">
        <v>1446</v>
      </c>
      <c r="C2093" s="120">
        <v>3931</v>
      </c>
      <c r="D2093" s="120" t="b">
        <v>0</v>
      </c>
      <c r="E2093" s="120" t="b">
        <v>0</v>
      </c>
      <c r="F2093" s="120" t="b">
        <v>0</v>
      </c>
      <c r="G2093" s="120" t="b">
        <v>0</v>
      </c>
      <c r="H2093" s="120" t="b">
        <v>0</v>
      </c>
      <c r="I2093" s="120" t="b">
        <v>0</v>
      </c>
      <c r="J2093" s="120" t="b">
        <v>1</v>
      </c>
      <c r="K2093" s="120" t="b">
        <v>0</v>
      </c>
      <c r="L2093" s="120" t="b">
        <v>0</v>
      </c>
      <c r="M2093" s="120" t="b">
        <v>1</v>
      </c>
      <c r="N2093" s="120" t="s">
        <v>7493</v>
      </c>
      <c r="O2093" s="120" t="s">
        <v>7494</v>
      </c>
      <c r="P2093" s="120" t="s">
        <v>7495</v>
      </c>
      <c r="Q2093" s="120" t="s">
        <v>5726</v>
      </c>
      <c r="R2093" s="120" t="s">
        <v>5727</v>
      </c>
      <c r="S2093" s="120" t="s">
        <v>7496</v>
      </c>
      <c r="T2093" s="120" t="s">
        <v>7497</v>
      </c>
    </row>
    <row r="2094" spans="1:34" x14ac:dyDescent="0.4">
      <c r="A2094" s="120" t="s">
        <v>7498</v>
      </c>
      <c r="B2094" s="120" t="s">
        <v>900</v>
      </c>
      <c r="C2094" s="120">
        <v>3892</v>
      </c>
      <c r="D2094" s="120" t="b">
        <v>0</v>
      </c>
      <c r="E2094" s="120" t="b">
        <v>0</v>
      </c>
      <c r="F2094" s="120" t="b">
        <v>0</v>
      </c>
      <c r="G2094" s="120" t="b">
        <v>0</v>
      </c>
      <c r="H2094" s="120" t="b">
        <v>0</v>
      </c>
      <c r="I2094" s="120" t="b">
        <v>0</v>
      </c>
      <c r="J2094" s="120" t="b">
        <v>0</v>
      </c>
      <c r="K2094" s="120" t="b">
        <v>0</v>
      </c>
      <c r="L2094" s="120" t="b">
        <v>0</v>
      </c>
      <c r="M2094" s="120" t="b">
        <v>0</v>
      </c>
    </row>
    <row r="2095" spans="1:34" x14ac:dyDescent="0.4">
      <c r="A2095" s="120" t="s">
        <v>7499</v>
      </c>
      <c r="B2095" s="120" t="s">
        <v>852</v>
      </c>
      <c r="C2095" s="120">
        <v>3887</v>
      </c>
      <c r="D2095" s="120" t="b">
        <v>1</v>
      </c>
      <c r="E2095" s="120" t="b">
        <v>0</v>
      </c>
      <c r="F2095" s="120" t="b">
        <v>0</v>
      </c>
      <c r="G2095" s="120" t="b">
        <v>0</v>
      </c>
      <c r="H2095" s="120" t="b">
        <v>0</v>
      </c>
      <c r="I2095" s="120" t="b">
        <v>0</v>
      </c>
      <c r="J2095" s="120" t="b">
        <v>0</v>
      </c>
      <c r="K2095" s="120" t="b">
        <v>0</v>
      </c>
      <c r="L2095" s="120" t="b">
        <v>0</v>
      </c>
      <c r="M2095" s="120" t="b">
        <v>0</v>
      </c>
    </row>
    <row r="2096" spans="1:34" x14ac:dyDescent="0.4">
      <c r="A2096" s="120" t="s">
        <v>7500</v>
      </c>
      <c r="B2096" s="120" t="s">
        <v>1278</v>
      </c>
      <c r="C2096" s="120">
        <v>3838</v>
      </c>
      <c r="D2096" s="120" t="b">
        <v>0</v>
      </c>
      <c r="E2096" s="120" t="b">
        <v>0</v>
      </c>
      <c r="F2096" s="120" t="b">
        <v>0</v>
      </c>
      <c r="G2096" s="120" t="b">
        <v>0</v>
      </c>
      <c r="H2096" s="120" t="b">
        <v>0</v>
      </c>
      <c r="I2096" s="120" t="b">
        <v>0</v>
      </c>
      <c r="J2096" s="120" t="b">
        <v>0</v>
      </c>
      <c r="K2096" s="120" t="b">
        <v>0</v>
      </c>
      <c r="L2096" s="120" t="b">
        <v>0</v>
      </c>
      <c r="M2096" s="120" t="b">
        <v>0</v>
      </c>
    </row>
    <row r="2097" spans="1:26" x14ac:dyDescent="0.4">
      <c r="A2097" s="120" t="s">
        <v>7501</v>
      </c>
      <c r="B2097" s="120" t="s">
        <v>852</v>
      </c>
      <c r="C2097" s="120">
        <v>3825</v>
      </c>
      <c r="D2097" s="120" t="b">
        <v>0</v>
      </c>
      <c r="E2097" s="120" t="b">
        <v>0</v>
      </c>
      <c r="F2097" s="120" t="b">
        <v>0</v>
      </c>
      <c r="G2097" s="120" t="b">
        <v>0</v>
      </c>
      <c r="H2097" s="120" t="b">
        <v>0</v>
      </c>
      <c r="I2097" s="120" t="b">
        <v>0</v>
      </c>
      <c r="J2097" s="120" t="b">
        <v>0</v>
      </c>
      <c r="K2097" s="120" t="b">
        <v>0</v>
      </c>
      <c r="L2097" s="120" t="b">
        <v>0</v>
      </c>
      <c r="M2097" s="120" t="b">
        <v>0</v>
      </c>
    </row>
    <row r="2098" spans="1:26" x14ac:dyDescent="0.4">
      <c r="A2098" s="120" t="s">
        <v>638</v>
      </c>
      <c r="B2098" s="120" t="s">
        <v>928</v>
      </c>
      <c r="C2098" s="120">
        <v>3792</v>
      </c>
      <c r="D2098" s="120" t="b">
        <v>1</v>
      </c>
      <c r="E2098" s="120" t="b">
        <v>0</v>
      </c>
      <c r="F2098" s="120" t="b">
        <v>0</v>
      </c>
      <c r="G2098" s="120" t="b">
        <v>0</v>
      </c>
      <c r="H2098" s="120" t="b">
        <v>0</v>
      </c>
      <c r="I2098" s="120" t="b">
        <v>0</v>
      </c>
      <c r="J2098" s="120" t="b">
        <v>0</v>
      </c>
      <c r="K2098" s="120" t="b">
        <v>0</v>
      </c>
      <c r="L2098" s="120" t="b">
        <v>0</v>
      </c>
      <c r="M2098" s="120" t="b">
        <v>1</v>
      </c>
      <c r="N2098" s="120" t="s">
        <v>842</v>
      </c>
      <c r="O2098" s="120" t="s">
        <v>715</v>
      </c>
      <c r="P2098" s="120" t="s">
        <v>3731</v>
      </c>
      <c r="Q2098" s="120" t="s">
        <v>637</v>
      </c>
      <c r="R2098" s="120" t="s">
        <v>3233</v>
      </c>
      <c r="S2098" s="120" t="s">
        <v>7502</v>
      </c>
      <c r="T2098" s="120" t="s">
        <v>7503</v>
      </c>
    </row>
    <row r="2099" spans="1:26" x14ac:dyDescent="0.4">
      <c r="A2099" s="120" t="s">
        <v>7504</v>
      </c>
      <c r="B2099" s="120" t="s">
        <v>843</v>
      </c>
      <c r="C2099" s="120">
        <v>3789</v>
      </c>
      <c r="D2099" s="120" t="b">
        <v>1</v>
      </c>
      <c r="E2099" s="120" t="b">
        <v>1</v>
      </c>
      <c r="F2099" s="120" t="b">
        <v>0</v>
      </c>
      <c r="G2099" s="120" t="b">
        <v>0</v>
      </c>
      <c r="H2099" s="120" t="b">
        <v>0</v>
      </c>
      <c r="I2099" s="120" t="b">
        <v>0</v>
      </c>
      <c r="J2099" s="120" t="b">
        <v>0</v>
      </c>
      <c r="K2099" s="120" t="b">
        <v>1</v>
      </c>
      <c r="L2099" s="120" t="b">
        <v>0</v>
      </c>
      <c r="M2099" s="120" t="b">
        <v>1</v>
      </c>
    </row>
    <row r="2100" spans="1:26" x14ac:dyDescent="0.4">
      <c r="A2100" s="120" t="s">
        <v>7505</v>
      </c>
      <c r="B2100" s="120" t="s">
        <v>900</v>
      </c>
      <c r="C2100" s="120">
        <v>3767</v>
      </c>
      <c r="D2100" s="120" t="b">
        <v>1</v>
      </c>
      <c r="E2100" s="120" t="b">
        <v>1</v>
      </c>
      <c r="F2100" s="120" t="b">
        <v>1</v>
      </c>
      <c r="G2100" s="120" t="b">
        <v>0</v>
      </c>
      <c r="H2100" s="120" t="b">
        <v>0</v>
      </c>
      <c r="I2100" s="120" t="b">
        <v>0</v>
      </c>
      <c r="J2100" s="120" t="b">
        <v>0</v>
      </c>
      <c r="K2100" s="120" t="b">
        <v>0</v>
      </c>
      <c r="L2100" s="120" t="b">
        <v>0</v>
      </c>
      <c r="M2100" s="120" t="b">
        <v>0</v>
      </c>
    </row>
    <row r="2101" spans="1:26" x14ac:dyDescent="0.4">
      <c r="A2101" s="120" t="s">
        <v>7506</v>
      </c>
      <c r="B2101" s="120" t="s">
        <v>928</v>
      </c>
      <c r="C2101" s="120">
        <v>3764</v>
      </c>
      <c r="D2101" s="120" t="b">
        <v>0</v>
      </c>
      <c r="E2101" s="120" t="b">
        <v>0</v>
      </c>
      <c r="F2101" s="120" t="b">
        <v>0</v>
      </c>
      <c r="G2101" s="120" t="b">
        <v>1</v>
      </c>
      <c r="H2101" s="120" t="b">
        <v>0</v>
      </c>
      <c r="I2101" s="120" t="b">
        <v>0</v>
      </c>
      <c r="J2101" s="120" t="b">
        <v>0</v>
      </c>
      <c r="K2101" s="120" t="b">
        <v>0</v>
      </c>
      <c r="L2101" s="120" t="b">
        <v>0</v>
      </c>
      <c r="M2101" s="120" t="b">
        <v>1</v>
      </c>
    </row>
    <row r="2102" spans="1:26" x14ac:dyDescent="0.4">
      <c r="A2102" s="120" t="s">
        <v>7507</v>
      </c>
      <c r="B2102" s="120" t="s">
        <v>872</v>
      </c>
      <c r="C2102" s="120">
        <v>3748</v>
      </c>
      <c r="D2102" s="120" t="b">
        <v>0</v>
      </c>
      <c r="E2102" s="120" t="b">
        <v>0</v>
      </c>
      <c r="F2102" s="120" t="b">
        <v>0</v>
      </c>
      <c r="G2102" s="120" t="b">
        <v>1</v>
      </c>
      <c r="H2102" s="120" t="b">
        <v>0</v>
      </c>
      <c r="I2102" s="120" t="b">
        <v>0</v>
      </c>
      <c r="J2102" s="120" t="b">
        <v>0</v>
      </c>
      <c r="K2102" s="120" t="b">
        <v>0</v>
      </c>
      <c r="L2102" s="120" t="b">
        <v>0</v>
      </c>
      <c r="M2102" s="120" t="b">
        <v>0</v>
      </c>
      <c r="N2102" s="120" t="s">
        <v>7508</v>
      </c>
      <c r="O2102" s="120" t="s">
        <v>1659</v>
      </c>
      <c r="P2102" s="120" t="s">
        <v>3124</v>
      </c>
    </row>
    <row r="2103" spans="1:26" x14ac:dyDescent="0.4">
      <c r="A2103" s="120" t="s">
        <v>7509</v>
      </c>
      <c r="B2103" s="120" t="s">
        <v>935</v>
      </c>
      <c r="C2103" s="120">
        <v>3729</v>
      </c>
      <c r="D2103" s="120" t="b">
        <v>0</v>
      </c>
      <c r="E2103" s="120" t="b">
        <v>0</v>
      </c>
      <c r="F2103" s="120" t="b">
        <v>1</v>
      </c>
      <c r="G2103" s="120" t="b">
        <v>0</v>
      </c>
      <c r="H2103" s="120" t="b">
        <v>1</v>
      </c>
      <c r="I2103" s="120" t="b">
        <v>0</v>
      </c>
      <c r="J2103" s="120" t="b">
        <v>0</v>
      </c>
      <c r="K2103" s="120" t="b">
        <v>0</v>
      </c>
      <c r="L2103" s="120" t="b">
        <v>0</v>
      </c>
      <c r="M2103" s="120" t="b">
        <v>0</v>
      </c>
      <c r="N2103" s="120" t="s">
        <v>7510</v>
      </c>
      <c r="O2103" s="120" t="s">
        <v>7511</v>
      </c>
      <c r="P2103" s="120" t="s">
        <v>7512</v>
      </c>
    </row>
    <row r="2104" spans="1:26" x14ac:dyDescent="0.4">
      <c r="A2104" s="120" t="s">
        <v>7513</v>
      </c>
      <c r="B2104" s="120" t="s">
        <v>1446</v>
      </c>
      <c r="C2104" s="120">
        <v>3724</v>
      </c>
      <c r="D2104" s="120" t="b">
        <v>0</v>
      </c>
      <c r="E2104" s="120" t="b">
        <v>0</v>
      </c>
      <c r="F2104" s="120" t="b">
        <v>0</v>
      </c>
      <c r="G2104" s="120" t="b">
        <v>0</v>
      </c>
      <c r="H2104" s="120" t="b">
        <v>0</v>
      </c>
      <c r="I2104" s="120" t="b">
        <v>0</v>
      </c>
      <c r="J2104" s="120" t="b">
        <v>0</v>
      </c>
      <c r="K2104" s="120" t="b">
        <v>0</v>
      </c>
      <c r="L2104" s="120" t="b">
        <v>0</v>
      </c>
      <c r="M2104" s="120" t="b">
        <v>0</v>
      </c>
    </row>
    <row r="2105" spans="1:26" x14ac:dyDescent="0.4">
      <c r="A2105" s="120" t="s">
        <v>7514</v>
      </c>
      <c r="B2105" s="120" t="s">
        <v>928</v>
      </c>
      <c r="C2105" s="120">
        <v>3710</v>
      </c>
      <c r="D2105" s="120" t="b">
        <v>1</v>
      </c>
      <c r="E2105" s="120" t="b">
        <v>0</v>
      </c>
      <c r="F2105" s="120" t="b">
        <v>0</v>
      </c>
      <c r="G2105" s="120" t="b">
        <v>0</v>
      </c>
      <c r="H2105" s="120" t="b">
        <v>0</v>
      </c>
      <c r="I2105" s="120" t="b">
        <v>0</v>
      </c>
      <c r="J2105" s="120" t="b">
        <v>0</v>
      </c>
      <c r="K2105" s="120" t="b">
        <v>0</v>
      </c>
      <c r="L2105" s="120" t="b">
        <v>0</v>
      </c>
      <c r="M2105" s="120" t="b">
        <v>0</v>
      </c>
    </row>
    <row r="2106" spans="1:26" x14ac:dyDescent="0.4">
      <c r="A2106" s="120" t="s">
        <v>784</v>
      </c>
      <c r="B2106" s="120" t="s">
        <v>935</v>
      </c>
      <c r="C2106" s="120">
        <v>3669</v>
      </c>
      <c r="D2106" s="120" t="b">
        <v>0</v>
      </c>
      <c r="E2106" s="120" t="b">
        <v>1</v>
      </c>
      <c r="F2106" s="120" t="b">
        <v>0</v>
      </c>
      <c r="G2106" s="120" t="b">
        <v>1</v>
      </c>
      <c r="H2106" s="120" t="b">
        <v>0</v>
      </c>
      <c r="I2106" s="120" t="b">
        <v>0</v>
      </c>
      <c r="J2106" s="120" t="b">
        <v>0</v>
      </c>
      <c r="K2106" s="120" t="b">
        <v>0</v>
      </c>
      <c r="L2106" s="120" t="b">
        <v>0</v>
      </c>
      <c r="M2106" s="120" t="b">
        <v>1</v>
      </c>
      <c r="N2106" s="120" t="s">
        <v>7515</v>
      </c>
      <c r="O2106" s="120" t="s">
        <v>7516</v>
      </c>
      <c r="P2106" s="120" t="s">
        <v>7517</v>
      </c>
      <c r="Q2106" s="120" t="s">
        <v>7518</v>
      </c>
      <c r="R2106" s="120" t="s">
        <v>7519</v>
      </c>
      <c r="S2106" s="120" t="s">
        <v>676</v>
      </c>
      <c r="T2106" s="120" t="s">
        <v>6291</v>
      </c>
      <c r="U2106" s="120" t="s">
        <v>675</v>
      </c>
      <c r="V2106" s="120" t="s">
        <v>4391</v>
      </c>
      <c r="W2106" s="120" t="s">
        <v>7520</v>
      </c>
      <c r="X2106" s="120" t="s">
        <v>7521</v>
      </c>
      <c r="Y2106" s="120" t="s">
        <v>4384</v>
      </c>
      <c r="Z2106" s="120" t="s">
        <v>4385</v>
      </c>
    </row>
    <row r="2107" spans="1:26" x14ac:dyDescent="0.4">
      <c r="A2107" s="120" t="s">
        <v>7522</v>
      </c>
      <c r="B2107" s="120" t="s">
        <v>928</v>
      </c>
      <c r="C2107" s="120">
        <v>3657</v>
      </c>
      <c r="D2107" s="120" t="b">
        <v>1</v>
      </c>
      <c r="E2107" s="120" t="b">
        <v>1</v>
      </c>
      <c r="F2107" s="120" t="b">
        <v>1</v>
      </c>
      <c r="G2107" s="120" t="b">
        <v>0</v>
      </c>
      <c r="H2107" s="120" t="b">
        <v>0</v>
      </c>
      <c r="I2107" s="120" t="b">
        <v>0</v>
      </c>
      <c r="J2107" s="120" t="b">
        <v>0</v>
      </c>
      <c r="K2107" s="120" t="b">
        <v>0</v>
      </c>
      <c r="L2107" s="120" t="b">
        <v>0</v>
      </c>
      <c r="M2107" s="120" t="b">
        <v>1</v>
      </c>
    </row>
    <row r="2108" spans="1:26" x14ac:dyDescent="0.4">
      <c r="A2108" s="120" t="s">
        <v>7523</v>
      </c>
      <c r="B2108" s="120" t="s">
        <v>872</v>
      </c>
      <c r="C2108" s="120">
        <v>3680</v>
      </c>
      <c r="D2108" s="120" t="b">
        <v>1</v>
      </c>
      <c r="E2108" s="120" t="b">
        <v>0</v>
      </c>
      <c r="F2108" s="120" t="b">
        <v>0</v>
      </c>
      <c r="G2108" s="120" t="b">
        <v>0</v>
      </c>
      <c r="H2108" s="120" t="b">
        <v>1</v>
      </c>
      <c r="I2108" s="120" t="b">
        <v>0</v>
      </c>
      <c r="J2108" s="120" t="b">
        <v>0</v>
      </c>
      <c r="K2108" s="120" t="b">
        <v>0</v>
      </c>
      <c r="L2108" s="120" t="b">
        <v>0</v>
      </c>
      <c r="M2108" s="120" t="b">
        <v>1</v>
      </c>
    </row>
    <row r="2109" spans="1:26" x14ac:dyDescent="0.4">
      <c r="A2109" s="120" t="s">
        <v>7524</v>
      </c>
      <c r="B2109" s="120" t="s">
        <v>1278</v>
      </c>
      <c r="C2109" s="120">
        <v>3685</v>
      </c>
      <c r="D2109" s="120" t="b">
        <v>0</v>
      </c>
      <c r="E2109" s="120" t="b">
        <v>1</v>
      </c>
      <c r="F2109" s="120" t="b">
        <v>1</v>
      </c>
      <c r="G2109" s="120" t="b">
        <v>0</v>
      </c>
      <c r="H2109" s="120" t="b">
        <v>0</v>
      </c>
      <c r="I2109" s="120" t="b">
        <v>1</v>
      </c>
      <c r="J2109" s="120" t="b">
        <v>0</v>
      </c>
      <c r="K2109" s="120" t="b">
        <v>0</v>
      </c>
      <c r="L2109" s="120" t="b">
        <v>0</v>
      </c>
      <c r="M2109" s="120" t="b">
        <v>1</v>
      </c>
    </row>
    <row r="2110" spans="1:26" x14ac:dyDescent="0.4">
      <c r="A2110" s="120" t="s">
        <v>7525</v>
      </c>
      <c r="B2110" s="120" t="s">
        <v>872</v>
      </c>
      <c r="C2110" s="120">
        <v>3625</v>
      </c>
      <c r="D2110" s="120" t="b">
        <v>1</v>
      </c>
      <c r="E2110" s="120" t="b">
        <v>1</v>
      </c>
      <c r="F2110" s="120" t="b">
        <v>0</v>
      </c>
      <c r="G2110" s="120" t="b">
        <v>0</v>
      </c>
      <c r="H2110" s="120" t="b">
        <v>1</v>
      </c>
      <c r="I2110" s="120" t="b">
        <v>0</v>
      </c>
      <c r="J2110" s="120" t="b">
        <v>0</v>
      </c>
      <c r="K2110" s="120" t="b">
        <v>0</v>
      </c>
      <c r="L2110" s="120" t="b">
        <v>0</v>
      </c>
      <c r="M2110" s="120" t="b">
        <v>0</v>
      </c>
      <c r="N2110" s="120" t="s">
        <v>2796</v>
      </c>
      <c r="O2110" s="120" t="s">
        <v>7526</v>
      </c>
      <c r="P2110" s="120" t="s">
        <v>7527</v>
      </c>
      <c r="Q2110" s="120" t="s">
        <v>2387</v>
      </c>
      <c r="R2110" s="120" t="s">
        <v>2388</v>
      </c>
      <c r="S2110" s="120" t="s">
        <v>7528</v>
      </c>
      <c r="T2110" s="120" t="s">
        <v>7529</v>
      </c>
      <c r="U2110" s="120" t="s">
        <v>7530</v>
      </c>
      <c r="V2110" s="120" t="s">
        <v>7531</v>
      </c>
      <c r="W2110" s="120" t="s">
        <v>7532</v>
      </c>
      <c r="X2110" s="120" t="s">
        <v>7533</v>
      </c>
    </row>
    <row r="2111" spans="1:26" x14ac:dyDescent="0.4">
      <c r="A2111" s="120" t="s">
        <v>7534</v>
      </c>
      <c r="B2111" s="120" t="s">
        <v>928</v>
      </c>
      <c r="C2111" s="120">
        <v>3546</v>
      </c>
      <c r="D2111" s="120" t="b">
        <v>1</v>
      </c>
      <c r="E2111" s="120" t="b">
        <v>1</v>
      </c>
      <c r="F2111" s="120" t="b">
        <v>0</v>
      </c>
      <c r="G2111" s="120" t="b">
        <v>0</v>
      </c>
      <c r="H2111" s="120" t="b">
        <v>0</v>
      </c>
      <c r="I2111" s="120" t="b">
        <v>0</v>
      </c>
      <c r="J2111" s="120" t="b">
        <v>0</v>
      </c>
      <c r="K2111" s="120" t="b">
        <v>0</v>
      </c>
      <c r="L2111" s="120" t="b">
        <v>0</v>
      </c>
      <c r="M2111" s="120" t="b">
        <v>0</v>
      </c>
    </row>
    <row r="2112" spans="1:26" x14ac:dyDescent="0.4">
      <c r="A2112" s="120" t="s">
        <v>716</v>
      </c>
      <c r="B2112" s="120" t="s">
        <v>852</v>
      </c>
      <c r="C2112" s="120">
        <v>3513</v>
      </c>
      <c r="D2112" s="120" t="b">
        <v>0</v>
      </c>
      <c r="E2112" s="120" t="b">
        <v>0</v>
      </c>
      <c r="F2112" s="120" t="b">
        <v>0</v>
      </c>
      <c r="G2112" s="120" t="b">
        <v>0</v>
      </c>
      <c r="H2112" s="120" t="b">
        <v>0</v>
      </c>
      <c r="I2112" s="120" t="b">
        <v>0</v>
      </c>
      <c r="J2112" s="120" t="b">
        <v>0</v>
      </c>
      <c r="K2112" s="120" t="b">
        <v>0</v>
      </c>
      <c r="L2112" s="120" t="b">
        <v>0</v>
      </c>
      <c r="M2112" s="120" t="b">
        <v>0</v>
      </c>
      <c r="N2112" s="120" t="s">
        <v>842</v>
      </c>
      <c r="O2112" s="120" t="s">
        <v>196</v>
      </c>
      <c r="P2112" s="120" t="s">
        <v>1336</v>
      </c>
      <c r="Q2112" s="120" t="s">
        <v>322</v>
      </c>
      <c r="R2112" s="120" t="s">
        <v>1195</v>
      </c>
      <c r="S2112" s="120" t="s">
        <v>6190</v>
      </c>
      <c r="T2112" s="120" t="s">
        <v>7535</v>
      </c>
      <c r="U2112" s="120" t="s">
        <v>1033</v>
      </c>
      <c r="V2112" s="120" t="s">
        <v>2655</v>
      </c>
      <c r="W2112" s="120" t="s">
        <v>7536</v>
      </c>
      <c r="X2112" s="120" t="s">
        <v>7537</v>
      </c>
    </row>
    <row r="2113" spans="1:24" x14ac:dyDescent="0.4">
      <c r="A2113" s="120" t="s">
        <v>797</v>
      </c>
      <c r="B2113" s="120" t="s">
        <v>928</v>
      </c>
      <c r="C2113" s="120">
        <v>3484</v>
      </c>
      <c r="D2113" s="120" t="b">
        <v>0</v>
      </c>
      <c r="E2113" s="120" t="b">
        <v>1</v>
      </c>
      <c r="F2113" s="120" t="b">
        <v>0</v>
      </c>
      <c r="G2113" s="120" t="b">
        <v>0</v>
      </c>
      <c r="H2113" s="120" t="b">
        <v>0</v>
      </c>
      <c r="I2113" s="120" t="b">
        <v>0</v>
      </c>
      <c r="J2113" s="120" t="b">
        <v>0</v>
      </c>
      <c r="K2113" s="120" t="b">
        <v>0</v>
      </c>
      <c r="L2113" s="120" t="b">
        <v>0</v>
      </c>
      <c r="M2113" s="120" t="b">
        <v>1</v>
      </c>
      <c r="N2113" s="120" t="s">
        <v>842</v>
      </c>
      <c r="O2113" s="120" t="s">
        <v>6675</v>
      </c>
      <c r="P2113" s="120" t="s">
        <v>7538</v>
      </c>
      <c r="Q2113" s="120" t="s">
        <v>7539</v>
      </c>
      <c r="R2113" s="120" t="s">
        <v>7540</v>
      </c>
      <c r="S2113" s="120" t="s">
        <v>471</v>
      </c>
      <c r="T2113" s="120" t="s">
        <v>1912</v>
      </c>
      <c r="U2113" s="120" t="s">
        <v>673</v>
      </c>
      <c r="V2113" s="120" t="s">
        <v>7541</v>
      </c>
    </row>
    <row r="2114" spans="1:24" x14ac:dyDescent="0.4">
      <c r="A2114" s="120" t="s">
        <v>7542</v>
      </c>
      <c r="B2114" s="120" t="s">
        <v>928</v>
      </c>
      <c r="C2114" s="120">
        <v>3461</v>
      </c>
      <c r="D2114" s="120" t="b">
        <v>1</v>
      </c>
      <c r="E2114" s="120" t="b">
        <v>1</v>
      </c>
      <c r="F2114" s="120" t="b">
        <v>0</v>
      </c>
      <c r="G2114" s="120" t="b">
        <v>0</v>
      </c>
      <c r="H2114" s="120" t="b">
        <v>0</v>
      </c>
      <c r="I2114" s="120" t="b">
        <v>0</v>
      </c>
      <c r="J2114" s="120" t="b">
        <v>0</v>
      </c>
      <c r="K2114" s="120" t="b">
        <v>0</v>
      </c>
      <c r="L2114" s="120" t="b">
        <v>0</v>
      </c>
      <c r="M2114" s="120" t="b">
        <v>1</v>
      </c>
    </row>
    <row r="2115" spans="1:24" x14ac:dyDescent="0.4">
      <c r="A2115" s="120" t="s">
        <v>7543</v>
      </c>
      <c r="B2115" s="120" t="s">
        <v>924</v>
      </c>
      <c r="C2115" s="120">
        <v>3425</v>
      </c>
      <c r="D2115" s="120" t="b">
        <v>1</v>
      </c>
      <c r="E2115" s="120" t="b">
        <v>1</v>
      </c>
      <c r="F2115" s="120" t="b">
        <v>0</v>
      </c>
      <c r="G2115" s="120" t="b">
        <v>0</v>
      </c>
      <c r="H2115" s="120" t="b">
        <v>0</v>
      </c>
      <c r="I2115" s="120" t="b">
        <v>0</v>
      </c>
      <c r="J2115" s="120" t="b">
        <v>0</v>
      </c>
      <c r="K2115" s="120" t="b">
        <v>0</v>
      </c>
      <c r="L2115" s="120" t="b">
        <v>0</v>
      </c>
      <c r="M2115" s="120" t="b">
        <v>1</v>
      </c>
    </row>
    <row r="2116" spans="1:24" x14ac:dyDescent="0.4">
      <c r="A2116" s="120" t="s">
        <v>7544</v>
      </c>
      <c r="B2116" s="120" t="s">
        <v>935</v>
      </c>
      <c r="C2116" s="120">
        <v>3396</v>
      </c>
      <c r="D2116" s="120" t="b">
        <v>0</v>
      </c>
      <c r="E2116" s="120" t="b">
        <v>0</v>
      </c>
      <c r="F2116" s="120" t="b">
        <v>0</v>
      </c>
      <c r="G2116" s="120" t="b">
        <v>1</v>
      </c>
      <c r="H2116" s="120" t="b">
        <v>0</v>
      </c>
      <c r="I2116" s="120" t="b">
        <v>0</v>
      </c>
      <c r="J2116" s="120" t="b">
        <v>0</v>
      </c>
      <c r="K2116" s="120" t="b">
        <v>0</v>
      </c>
      <c r="L2116" s="120" t="b">
        <v>0</v>
      </c>
      <c r="M2116" s="120" t="b">
        <v>1</v>
      </c>
    </row>
    <row r="2117" spans="1:24" x14ac:dyDescent="0.4">
      <c r="A2117" s="120" t="s">
        <v>7545</v>
      </c>
      <c r="B2117" s="120" t="s">
        <v>963</v>
      </c>
      <c r="C2117" s="120">
        <v>3376</v>
      </c>
      <c r="D2117" s="120" t="b">
        <v>0</v>
      </c>
      <c r="E2117" s="120" t="b">
        <v>0</v>
      </c>
      <c r="F2117" s="120" t="b">
        <v>1</v>
      </c>
      <c r="G2117" s="120" t="b">
        <v>0</v>
      </c>
      <c r="H2117" s="120" t="b">
        <v>0</v>
      </c>
      <c r="I2117" s="120" t="b">
        <v>0</v>
      </c>
      <c r="J2117" s="120" t="b">
        <v>0</v>
      </c>
      <c r="K2117" s="120" t="b">
        <v>0</v>
      </c>
      <c r="L2117" s="120" t="b">
        <v>0</v>
      </c>
      <c r="M2117" s="120" t="b">
        <v>1</v>
      </c>
    </row>
    <row r="2118" spans="1:24" x14ac:dyDescent="0.4">
      <c r="A2118" s="120" t="s">
        <v>717</v>
      </c>
      <c r="B2118" s="120" t="s">
        <v>1446</v>
      </c>
      <c r="C2118" s="120">
        <v>3353</v>
      </c>
      <c r="D2118" s="120" t="b">
        <v>0</v>
      </c>
      <c r="E2118" s="120" t="b">
        <v>1</v>
      </c>
      <c r="F2118" s="120" t="b">
        <v>0</v>
      </c>
      <c r="G2118" s="120" t="b">
        <v>0</v>
      </c>
      <c r="H2118" s="120" t="b">
        <v>0</v>
      </c>
      <c r="I2118" s="120" t="b">
        <v>0</v>
      </c>
      <c r="J2118" s="120" t="b">
        <v>0</v>
      </c>
      <c r="K2118" s="120" t="b">
        <v>0</v>
      </c>
      <c r="L2118" s="120" t="b">
        <v>0</v>
      </c>
      <c r="M2118" s="120" t="b">
        <v>1</v>
      </c>
      <c r="N2118" s="120" t="s">
        <v>842</v>
      </c>
      <c r="O2118" s="120" t="s">
        <v>718</v>
      </c>
      <c r="P2118" s="120" t="s">
        <v>4043</v>
      </c>
      <c r="Q2118" s="120" t="s">
        <v>5285</v>
      </c>
      <c r="R2118" s="120" t="s">
        <v>5286</v>
      </c>
    </row>
    <row r="2119" spans="1:24" x14ac:dyDescent="0.4">
      <c r="A2119" s="120" t="s">
        <v>7546</v>
      </c>
      <c r="B2119" s="120" t="s">
        <v>928</v>
      </c>
      <c r="C2119" s="120">
        <v>3340</v>
      </c>
      <c r="D2119" s="120" t="b">
        <v>1</v>
      </c>
      <c r="E2119" s="120" t="b">
        <v>1</v>
      </c>
      <c r="F2119" s="120" t="b">
        <v>0</v>
      </c>
      <c r="G2119" s="120" t="b">
        <v>0</v>
      </c>
      <c r="H2119" s="120" t="b">
        <v>0</v>
      </c>
      <c r="I2119" s="120" t="b">
        <v>0</v>
      </c>
      <c r="J2119" s="120" t="b">
        <v>0</v>
      </c>
      <c r="K2119" s="120" t="b">
        <v>0</v>
      </c>
      <c r="L2119" s="120" t="b">
        <v>0</v>
      </c>
      <c r="M2119" s="120" t="b">
        <v>1</v>
      </c>
      <c r="N2119" s="120" t="s">
        <v>5859</v>
      </c>
      <c r="O2119" s="120" t="s">
        <v>7547</v>
      </c>
      <c r="P2119" s="120" t="s">
        <v>7548</v>
      </c>
      <c r="Q2119" s="120" t="s">
        <v>4783</v>
      </c>
      <c r="R2119" s="120" t="s">
        <v>4784</v>
      </c>
    </row>
    <row r="2120" spans="1:24" x14ac:dyDescent="0.4">
      <c r="A2120" s="120" t="s">
        <v>7549</v>
      </c>
      <c r="B2120" s="120" t="s">
        <v>928</v>
      </c>
      <c r="C2120" s="120">
        <v>3328</v>
      </c>
      <c r="D2120" s="120" t="b">
        <v>0</v>
      </c>
      <c r="E2120" s="120" t="b">
        <v>0</v>
      </c>
      <c r="F2120" s="120" t="b">
        <v>0</v>
      </c>
      <c r="G2120" s="120" t="b">
        <v>0</v>
      </c>
      <c r="H2120" s="120" t="b">
        <v>0</v>
      </c>
      <c r="I2120" s="120" t="b">
        <v>0</v>
      </c>
      <c r="J2120" s="120" t="b">
        <v>0</v>
      </c>
      <c r="K2120" s="120" t="b">
        <v>0</v>
      </c>
      <c r="L2120" s="120" t="b">
        <v>0</v>
      </c>
      <c r="M2120" s="120" t="b">
        <v>1</v>
      </c>
    </row>
    <row r="2121" spans="1:24" x14ac:dyDescent="0.4">
      <c r="A2121" s="120" t="s">
        <v>7550</v>
      </c>
      <c r="B2121" s="120" t="s">
        <v>924</v>
      </c>
      <c r="C2121" s="120">
        <v>3303</v>
      </c>
      <c r="D2121" s="120" t="b">
        <v>0</v>
      </c>
      <c r="E2121" s="120" t="b">
        <v>0</v>
      </c>
      <c r="F2121" s="120" t="b">
        <v>1</v>
      </c>
      <c r="G2121" s="120" t="b">
        <v>0</v>
      </c>
      <c r="H2121" s="120" t="b">
        <v>0</v>
      </c>
      <c r="I2121" s="120" t="b">
        <v>0</v>
      </c>
      <c r="J2121" s="120" t="b">
        <v>0</v>
      </c>
      <c r="K2121" s="120" t="b">
        <v>1</v>
      </c>
      <c r="L2121" s="120" t="b">
        <v>0</v>
      </c>
      <c r="M2121" s="120" t="b">
        <v>0</v>
      </c>
    </row>
    <row r="2122" spans="1:24" x14ac:dyDescent="0.4">
      <c r="A2122" s="120" t="s">
        <v>719</v>
      </c>
      <c r="B2122" s="120" t="s">
        <v>872</v>
      </c>
      <c r="C2122" s="120">
        <v>3282</v>
      </c>
      <c r="D2122" s="120" t="b">
        <v>0</v>
      </c>
      <c r="E2122" s="120" t="b">
        <v>1</v>
      </c>
      <c r="F2122" s="120" t="b">
        <v>1</v>
      </c>
      <c r="G2122" s="120" t="b">
        <v>0</v>
      </c>
      <c r="H2122" s="120" t="b">
        <v>0</v>
      </c>
      <c r="I2122" s="120" t="b">
        <v>0</v>
      </c>
      <c r="J2122" s="120" t="b">
        <v>0</v>
      </c>
      <c r="K2122" s="120" t="b">
        <v>1</v>
      </c>
      <c r="L2122" s="120" t="b">
        <v>0</v>
      </c>
      <c r="M2122" s="120" t="b">
        <v>0</v>
      </c>
      <c r="N2122" s="120" t="s">
        <v>7551</v>
      </c>
      <c r="O2122" s="120" t="s">
        <v>237</v>
      </c>
      <c r="P2122" s="120" t="s">
        <v>2350</v>
      </c>
      <c r="Q2122" s="120" t="s">
        <v>466</v>
      </c>
      <c r="R2122" s="120" t="s">
        <v>1567</v>
      </c>
      <c r="S2122" s="120" t="s">
        <v>776</v>
      </c>
      <c r="T2122" s="120" t="s">
        <v>7552</v>
      </c>
      <c r="U2122" s="120" t="s">
        <v>7553</v>
      </c>
      <c r="V2122" s="120" t="s">
        <v>7554</v>
      </c>
    </row>
    <row r="2123" spans="1:24" x14ac:dyDescent="0.4">
      <c r="A2123" s="120" t="s">
        <v>7555</v>
      </c>
      <c r="B2123" s="120" t="s">
        <v>963</v>
      </c>
      <c r="C2123" s="120">
        <v>3260</v>
      </c>
      <c r="D2123" s="120" t="b">
        <v>0</v>
      </c>
      <c r="E2123" s="120" t="b">
        <v>0</v>
      </c>
      <c r="F2123" s="120" t="b">
        <v>0</v>
      </c>
      <c r="G2123" s="120" t="b">
        <v>0</v>
      </c>
      <c r="H2123" s="120" t="b">
        <v>0</v>
      </c>
      <c r="I2123" s="120" t="b">
        <v>0</v>
      </c>
      <c r="J2123" s="120" t="b">
        <v>0</v>
      </c>
      <c r="K2123" s="120" t="b">
        <v>0</v>
      </c>
      <c r="L2123" s="120" t="b">
        <v>0</v>
      </c>
      <c r="M2123" s="120" t="b">
        <v>0</v>
      </c>
      <c r="N2123" s="120" t="s">
        <v>842</v>
      </c>
      <c r="O2123" s="120" t="s">
        <v>7556</v>
      </c>
      <c r="P2123" s="120" t="s">
        <v>7557</v>
      </c>
    </row>
    <row r="2124" spans="1:24" x14ac:dyDescent="0.4">
      <c r="A2124" s="120" t="s">
        <v>7558</v>
      </c>
      <c r="B2124" s="120" t="s">
        <v>1278</v>
      </c>
      <c r="C2124" s="120">
        <v>3213</v>
      </c>
      <c r="D2124" s="120" t="b">
        <v>0</v>
      </c>
      <c r="E2124" s="120" t="b">
        <v>1</v>
      </c>
      <c r="F2124" s="120" t="b">
        <v>0</v>
      </c>
      <c r="G2124" s="120" t="b">
        <v>1</v>
      </c>
      <c r="H2124" s="120" t="b">
        <v>0</v>
      </c>
      <c r="I2124" s="120" t="b">
        <v>0</v>
      </c>
      <c r="J2124" s="120" t="b">
        <v>0</v>
      </c>
      <c r="K2124" s="120" t="b">
        <v>0</v>
      </c>
      <c r="L2124" s="120" t="b">
        <v>0</v>
      </c>
      <c r="M2124" s="120" t="b">
        <v>1</v>
      </c>
      <c r="N2124" s="120" t="s">
        <v>7559</v>
      </c>
      <c r="O2124" s="120" t="s">
        <v>5085</v>
      </c>
      <c r="P2124" s="120" t="s">
        <v>6693</v>
      </c>
      <c r="Q2124" s="120" t="s">
        <v>7560</v>
      </c>
      <c r="R2124" s="120" t="s">
        <v>7561</v>
      </c>
      <c r="S2124" s="120" t="s">
        <v>7562</v>
      </c>
      <c r="T2124" s="120" t="s">
        <v>7563</v>
      </c>
      <c r="U2124" s="120" t="s">
        <v>7564</v>
      </c>
      <c r="V2124" s="120" t="s">
        <v>7565</v>
      </c>
    </row>
    <row r="2125" spans="1:24" x14ac:dyDescent="0.4">
      <c r="A2125" s="120" t="s">
        <v>7566</v>
      </c>
      <c r="B2125" s="120" t="s">
        <v>928</v>
      </c>
      <c r="C2125" s="120">
        <v>3169</v>
      </c>
      <c r="D2125" s="120" t="b">
        <v>1</v>
      </c>
      <c r="E2125" s="120" t="b">
        <v>0</v>
      </c>
      <c r="F2125" s="120" t="b">
        <v>0</v>
      </c>
      <c r="G2125" s="120" t="b">
        <v>0</v>
      </c>
      <c r="H2125" s="120" t="b">
        <v>0</v>
      </c>
      <c r="I2125" s="120" t="b">
        <v>0</v>
      </c>
      <c r="J2125" s="120" t="b">
        <v>0</v>
      </c>
      <c r="K2125" s="120" t="b">
        <v>0</v>
      </c>
      <c r="L2125" s="120" t="b">
        <v>0</v>
      </c>
      <c r="M2125" s="120" t="b">
        <v>0</v>
      </c>
      <c r="N2125" s="120" t="s">
        <v>7567</v>
      </c>
      <c r="O2125" s="120" t="s">
        <v>7568</v>
      </c>
      <c r="P2125" s="120" t="s">
        <v>7569</v>
      </c>
      <c r="Q2125" s="120" t="s">
        <v>7570</v>
      </c>
      <c r="R2125" s="120" t="s">
        <v>7571</v>
      </c>
      <c r="S2125" s="120" t="s">
        <v>7572</v>
      </c>
      <c r="T2125" s="120" t="s">
        <v>7573</v>
      </c>
      <c r="U2125" s="120" t="s">
        <v>7574</v>
      </c>
      <c r="V2125" s="120" t="s">
        <v>7575</v>
      </c>
      <c r="W2125" s="120" t="s">
        <v>7576</v>
      </c>
      <c r="X2125" s="120" t="s">
        <v>7577</v>
      </c>
    </row>
    <row r="2126" spans="1:24" x14ac:dyDescent="0.4">
      <c r="A2126" s="120" t="s">
        <v>7578</v>
      </c>
      <c r="B2126" s="120" t="s">
        <v>928</v>
      </c>
      <c r="C2126" s="120">
        <v>3147</v>
      </c>
      <c r="D2126" s="120" t="b">
        <v>0</v>
      </c>
      <c r="E2126" s="120" t="b">
        <v>1</v>
      </c>
      <c r="F2126" s="120" t="b">
        <v>1</v>
      </c>
      <c r="G2126" s="120" t="b">
        <v>0</v>
      </c>
      <c r="H2126" s="120" t="b">
        <v>0</v>
      </c>
      <c r="I2126" s="120" t="b">
        <v>0</v>
      </c>
      <c r="J2126" s="120" t="b">
        <v>0</v>
      </c>
      <c r="K2126" s="120" t="b">
        <v>0</v>
      </c>
      <c r="L2126" s="120" t="b">
        <v>0</v>
      </c>
      <c r="M2126" s="120" t="b">
        <v>1</v>
      </c>
      <c r="N2126" s="120" t="s">
        <v>7579</v>
      </c>
      <c r="O2126" s="120" t="s">
        <v>7580</v>
      </c>
      <c r="P2126" s="120" t="s">
        <v>7581</v>
      </c>
    </row>
    <row r="2127" spans="1:24" x14ac:dyDescent="0.4">
      <c r="A2127" s="120" t="s">
        <v>7582</v>
      </c>
      <c r="B2127" s="120" t="s">
        <v>1278</v>
      </c>
      <c r="C2127" s="120">
        <v>3150</v>
      </c>
      <c r="D2127" s="120" t="b">
        <v>0</v>
      </c>
      <c r="E2127" s="120" t="b">
        <v>0</v>
      </c>
      <c r="F2127" s="120" t="b">
        <v>0</v>
      </c>
      <c r="G2127" s="120" t="b">
        <v>0</v>
      </c>
      <c r="H2127" s="120" t="b">
        <v>0</v>
      </c>
      <c r="I2127" s="120" t="b">
        <v>0</v>
      </c>
      <c r="J2127" s="120" t="b">
        <v>0</v>
      </c>
      <c r="K2127" s="120" t="b">
        <v>0</v>
      </c>
      <c r="L2127" s="120" t="b">
        <v>0</v>
      </c>
      <c r="M2127" s="120" t="b">
        <v>0</v>
      </c>
    </row>
    <row r="2128" spans="1:24" x14ac:dyDescent="0.4">
      <c r="A2128" s="120" t="s">
        <v>7583</v>
      </c>
      <c r="B2128" s="120" t="s">
        <v>928</v>
      </c>
      <c r="C2128" s="120">
        <v>3128</v>
      </c>
      <c r="D2128" s="120" t="b">
        <v>1</v>
      </c>
      <c r="E2128" s="120" t="b">
        <v>1</v>
      </c>
      <c r="F2128" s="120" t="b">
        <v>0</v>
      </c>
      <c r="G2128" s="120" t="b">
        <v>0</v>
      </c>
      <c r="H2128" s="120" t="b">
        <v>0</v>
      </c>
      <c r="I2128" s="120" t="b">
        <v>0</v>
      </c>
      <c r="J2128" s="120" t="b">
        <v>0</v>
      </c>
      <c r="K2128" s="120" t="b">
        <v>1</v>
      </c>
      <c r="L2128" s="120" t="b">
        <v>0</v>
      </c>
      <c r="M2128" s="120" t="b">
        <v>0</v>
      </c>
      <c r="N2128" s="120" t="s">
        <v>7584</v>
      </c>
      <c r="O2128" s="120" t="s">
        <v>7585</v>
      </c>
      <c r="P2128" s="120" t="s">
        <v>7586</v>
      </c>
      <c r="Q2128" s="120" t="s">
        <v>7587</v>
      </c>
      <c r="R2128" s="120" t="s">
        <v>7588</v>
      </c>
    </row>
    <row r="2129" spans="1:20" x14ac:dyDescent="0.4">
      <c r="A2129" s="120" t="s">
        <v>7589</v>
      </c>
      <c r="B2129" s="120" t="s">
        <v>928</v>
      </c>
      <c r="C2129" s="120">
        <v>3110</v>
      </c>
      <c r="D2129" s="120" t="b">
        <v>1</v>
      </c>
      <c r="E2129" s="120" t="b">
        <v>1</v>
      </c>
      <c r="F2129" s="120" t="b">
        <v>0</v>
      </c>
      <c r="G2129" s="120" t="b">
        <v>0</v>
      </c>
      <c r="H2129" s="120" t="b">
        <v>0</v>
      </c>
      <c r="I2129" s="120" t="b">
        <v>0</v>
      </c>
      <c r="J2129" s="120" t="b">
        <v>0</v>
      </c>
      <c r="K2129" s="120" t="b">
        <v>0</v>
      </c>
      <c r="L2129" s="120" t="b">
        <v>0</v>
      </c>
      <c r="M2129" s="120" t="b">
        <v>0</v>
      </c>
      <c r="N2129" s="120" t="s">
        <v>7590</v>
      </c>
      <c r="O2129" s="120" t="s">
        <v>2797</v>
      </c>
      <c r="P2129" s="120" t="s">
        <v>2798</v>
      </c>
    </row>
    <row r="2130" spans="1:20" x14ac:dyDescent="0.4">
      <c r="A2130" s="120" t="s">
        <v>7591</v>
      </c>
      <c r="B2130" s="120" t="s">
        <v>924</v>
      </c>
      <c r="C2130" s="120">
        <v>3088</v>
      </c>
      <c r="D2130" s="120" t="b">
        <v>0</v>
      </c>
      <c r="E2130" s="120" t="b">
        <v>0</v>
      </c>
      <c r="F2130" s="120" t="b">
        <v>1</v>
      </c>
      <c r="G2130" s="120" t="b">
        <v>0</v>
      </c>
      <c r="H2130" s="120" t="b">
        <v>0</v>
      </c>
      <c r="I2130" s="120" t="b">
        <v>0</v>
      </c>
      <c r="J2130" s="120" t="b">
        <v>0</v>
      </c>
      <c r="K2130" s="120" t="b">
        <v>0</v>
      </c>
      <c r="L2130" s="120" t="b">
        <v>0</v>
      </c>
      <c r="M2130" s="120" t="b">
        <v>0</v>
      </c>
    </row>
    <row r="2131" spans="1:20" x14ac:dyDescent="0.4">
      <c r="A2131" s="120" t="s">
        <v>7592</v>
      </c>
      <c r="B2131" s="120" t="s">
        <v>928</v>
      </c>
      <c r="C2131" s="120">
        <v>3027</v>
      </c>
      <c r="D2131" s="120" t="b">
        <v>1</v>
      </c>
      <c r="E2131" s="120" t="b">
        <v>0</v>
      </c>
      <c r="F2131" s="120" t="b">
        <v>0</v>
      </c>
      <c r="G2131" s="120" t="b">
        <v>0</v>
      </c>
      <c r="H2131" s="120" t="b">
        <v>0</v>
      </c>
      <c r="I2131" s="120" t="b">
        <v>0</v>
      </c>
      <c r="J2131" s="120" t="b">
        <v>0</v>
      </c>
      <c r="K2131" s="120" t="b">
        <v>0</v>
      </c>
      <c r="L2131" s="120" t="b">
        <v>0</v>
      </c>
      <c r="M2131" s="120" t="b">
        <v>1</v>
      </c>
    </row>
    <row r="2132" spans="1:20" x14ac:dyDescent="0.4">
      <c r="A2132" s="120" t="s">
        <v>7593</v>
      </c>
      <c r="B2132" s="120" t="s">
        <v>1278</v>
      </c>
      <c r="C2132" s="120">
        <v>2980</v>
      </c>
      <c r="D2132" s="120" t="b">
        <v>0</v>
      </c>
      <c r="E2132" s="120" t="b">
        <v>0</v>
      </c>
      <c r="F2132" s="120" t="b">
        <v>1</v>
      </c>
      <c r="G2132" s="120" t="b">
        <v>0</v>
      </c>
      <c r="H2132" s="120" t="b">
        <v>0</v>
      </c>
      <c r="I2132" s="120" t="b">
        <v>0</v>
      </c>
      <c r="J2132" s="120" t="b">
        <v>0</v>
      </c>
      <c r="K2132" s="120" t="b">
        <v>0</v>
      </c>
      <c r="L2132" s="120" t="b">
        <v>0</v>
      </c>
      <c r="M2132" s="120" t="b">
        <v>0</v>
      </c>
    </row>
    <row r="2133" spans="1:20" x14ac:dyDescent="0.4">
      <c r="A2133" s="120" t="s">
        <v>7594</v>
      </c>
      <c r="B2133" s="120" t="s">
        <v>928</v>
      </c>
      <c r="C2133" s="120">
        <v>2980</v>
      </c>
      <c r="D2133" s="120" t="b">
        <v>0</v>
      </c>
      <c r="E2133" s="120" t="b">
        <v>1</v>
      </c>
      <c r="F2133" s="120" t="b">
        <v>0</v>
      </c>
      <c r="G2133" s="120" t="b">
        <v>0</v>
      </c>
      <c r="H2133" s="120" t="b">
        <v>0</v>
      </c>
      <c r="I2133" s="120" t="b">
        <v>1</v>
      </c>
      <c r="J2133" s="120" t="b">
        <v>0</v>
      </c>
      <c r="K2133" s="120" t="b">
        <v>0</v>
      </c>
      <c r="L2133" s="120" t="b">
        <v>0</v>
      </c>
      <c r="M2133" s="120" t="b">
        <v>1</v>
      </c>
    </row>
    <row r="2134" spans="1:20" x14ac:dyDescent="0.4">
      <c r="A2134" s="120" t="s">
        <v>7595</v>
      </c>
      <c r="B2134" s="120" t="s">
        <v>852</v>
      </c>
      <c r="C2134" s="120">
        <v>2942</v>
      </c>
      <c r="D2134" s="120" t="b">
        <v>1</v>
      </c>
      <c r="E2134" s="120" t="b">
        <v>1</v>
      </c>
      <c r="F2134" s="120" t="b">
        <v>1</v>
      </c>
      <c r="G2134" s="120" t="b">
        <v>0</v>
      </c>
      <c r="H2134" s="120" t="b">
        <v>0</v>
      </c>
      <c r="I2134" s="120" t="b">
        <v>1</v>
      </c>
      <c r="J2134" s="120" t="b">
        <v>0</v>
      </c>
      <c r="K2134" s="120" t="b">
        <v>0</v>
      </c>
      <c r="L2134" s="120" t="b">
        <v>0</v>
      </c>
      <c r="M2134" s="120" t="b">
        <v>1</v>
      </c>
      <c r="N2134" s="120" t="s">
        <v>7596</v>
      </c>
      <c r="O2134" s="120" t="s">
        <v>7597</v>
      </c>
      <c r="P2134" s="120" t="s">
        <v>7598</v>
      </c>
      <c r="Q2134" s="120" t="s">
        <v>7599</v>
      </c>
      <c r="R2134" s="120" t="s">
        <v>7600</v>
      </c>
      <c r="S2134" s="120" t="s">
        <v>7601</v>
      </c>
      <c r="T2134" s="120" t="s">
        <v>7602</v>
      </c>
    </row>
    <row r="2135" spans="1:20" x14ac:dyDescent="0.4">
      <c r="A2135" s="120" t="s">
        <v>7603</v>
      </c>
      <c r="B2135" s="120" t="s">
        <v>928</v>
      </c>
      <c r="C2135" s="120">
        <v>2931</v>
      </c>
      <c r="D2135" s="120" t="b">
        <v>0</v>
      </c>
      <c r="E2135" s="120" t="b">
        <v>0</v>
      </c>
      <c r="F2135" s="120" t="b">
        <v>0</v>
      </c>
      <c r="G2135" s="120" t="b">
        <v>0</v>
      </c>
      <c r="H2135" s="120" t="b">
        <v>0</v>
      </c>
      <c r="I2135" s="120" t="b">
        <v>0</v>
      </c>
      <c r="J2135" s="120" t="b">
        <v>0</v>
      </c>
      <c r="K2135" s="120" t="b">
        <v>0</v>
      </c>
      <c r="L2135" s="120" t="b">
        <v>0</v>
      </c>
      <c r="M2135" s="120" t="b">
        <v>0</v>
      </c>
    </row>
    <row r="2136" spans="1:20" x14ac:dyDescent="0.4">
      <c r="A2136" s="120" t="s">
        <v>7604</v>
      </c>
      <c r="B2136" s="120" t="s">
        <v>852</v>
      </c>
      <c r="C2136" s="120">
        <v>2907</v>
      </c>
      <c r="D2136" s="120" t="b">
        <v>1</v>
      </c>
      <c r="E2136" s="120" t="b">
        <v>1</v>
      </c>
      <c r="F2136" s="120" t="b">
        <v>0</v>
      </c>
      <c r="G2136" s="120" t="b">
        <v>0</v>
      </c>
      <c r="H2136" s="120" t="b">
        <v>0</v>
      </c>
      <c r="I2136" s="120" t="b">
        <v>0</v>
      </c>
      <c r="J2136" s="120" t="b">
        <v>0</v>
      </c>
      <c r="K2136" s="120" t="b">
        <v>0</v>
      </c>
      <c r="L2136" s="120" t="b">
        <v>0</v>
      </c>
      <c r="M2136" s="120" t="b">
        <v>1</v>
      </c>
    </row>
    <row r="2137" spans="1:20" x14ac:dyDescent="0.4">
      <c r="A2137" s="120" t="s">
        <v>7605</v>
      </c>
      <c r="B2137" s="120" t="s">
        <v>928</v>
      </c>
      <c r="C2137" s="120">
        <v>2894</v>
      </c>
      <c r="D2137" s="120" t="b">
        <v>1</v>
      </c>
      <c r="E2137" s="120" t="b">
        <v>1</v>
      </c>
      <c r="F2137" s="120" t="b">
        <v>0</v>
      </c>
      <c r="G2137" s="120" t="b">
        <v>0</v>
      </c>
      <c r="H2137" s="120" t="b">
        <v>0</v>
      </c>
      <c r="I2137" s="120" t="b">
        <v>0</v>
      </c>
      <c r="J2137" s="120" t="b">
        <v>0</v>
      </c>
      <c r="K2137" s="120" t="b">
        <v>0</v>
      </c>
      <c r="L2137" s="120" t="b">
        <v>0</v>
      </c>
      <c r="M2137" s="120" t="b">
        <v>1</v>
      </c>
    </row>
    <row r="2138" spans="1:20" x14ac:dyDescent="0.4">
      <c r="A2138" s="120" t="s">
        <v>7606</v>
      </c>
      <c r="B2138" s="120" t="s">
        <v>928</v>
      </c>
      <c r="C2138" s="120">
        <v>2867</v>
      </c>
      <c r="D2138" s="120" t="b">
        <v>0</v>
      </c>
      <c r="E2138" s="120" t="b">
        <v>1</v>
      </c>
      <c r="F2138" s="120" t="b">
        <v>1</v>
      </c>
      <c r="G2138" s="120" t="b">
        <v>0</v>
      </c>
      <c r="H2138" s="120" t="b">
        <v>0</v>
      </c>
      <c r="I2138" s="120" t="b">
        <v>0</v>
      </c>
      <c r="J2138" s="120" t="b">
        <v>0</v>
      </c>
      <c r="K2138" s="120" t="b">
        <v>0</v>
      </c>
      <c r="L2138" s="120" t="b">
        <v>0</v>
      </c>
      <c r="M2138" s="120" t="b">
        <v>1</v>
      </c>
      <c r="N2138" s="120" t="s">
        <v>7607</v>
      </c>
      <c r="O2138" s="120" t="s">
        <v>7608</v>
      </c>
      <c r="P2138" s="120" t="s">
        <v>7609</v>
      </c>
      <c r="Q2138" s="120" t="s">
        <v>7610</v>
      </c>
      <c r="R2138" s="120" t="s">
        <v>7611</v>
      </c>
      <c r="S2138" s="120" t="s">
        <v>7612</v>
      </c>
      <c r="T2138" s="120" t="s">
        <v>7613</v>
      </c>
    </row>
    <row r="2139" spans="1:20" x14ac:dyDescent="0.4">
      <c r="A2139" s="120" t="s">
        <v>7614</v>
      </c>
      <c r="B2139" s="120" t="s">
        <v>852</v>
      </c>
      <c r="C2139" s="120">
        <v>2856</v>
      </c>
      <c r="D2139" s="120" t="b">
        <v>0</v>
      </c>
      <c r="E2139" s="120" t="b">
        <v>1</v>
      </c>
      <c r="F2139" s="120" t="b">
        <v>0</v>
      </c>
      <c r="G2139" s="120" t="b">
        <v>1</v>
      </c>
      <c r="H2139" s="120" t="b">
        <v>0</v>
      </c>
      <c r="I2139" s="120" t="b">
        <v>0</v>
      </c>
      <c r="J2139" s="120" t="b">
        <v>0</v>
      </c>
      <c r="K2139" s="120" t="b">
        <v>0</v>
      </c>
      <c r="L2139" s="120" t="b">
        <v>0</v>
      </c>
      <c r="M2139" s="120" t="b">
        <v>0</v>
      </c>
    </row>
    <row r="2140" spans="1:20" x14ac:dyDescent="0.4">
      <c r="A2140" s="120" t="s">
        <v>7615</v>
      </c>
      <c r="B2140" s="120" t="s">
        <v>1784</v>
      </c>
      <c r="C2140" s="120">
        <v>2788</v>
      </c>
      <c r="D2140" s="120" t="b">
        <v>1</v>
      </c>
      <c r="E2140" s="120" t="b">
        <v>0</v>
      </c>
      <c r="F2140" s="120" t="b">
        <v>1</v>
      </c>
      <c r="G2140" s="120" t="b">
        <v>0</v>
      </c>
      <c r="H2140" s="120" t="b">
        <v>0</v>
      </c>
      <c r="I2140" s="120" t="b">
        <v>0</v>
      </c>
      <c r="J2140" s="120" t="b">
        <v>0</v>
      </c>
      <c r="K2140" s="120" t="b">
        <v>0</v>
      </c>
      <c r="L2140" s="120" t="b">
        <v>0</v>
      </c>
      <c r="M2140" s="120" t="b">
        <v>0</v>
      </c>
    </row>
    <row r="2141" spans="1:20" x14ac:dyDescent="0.4">
      <c r="A2141" s="120" t="s">
        <v>7616</v>
      </c>
      <c r="B2141" s="120" t="s">
        <v>928</v>
      </c>
      <c r="C2141" s="120">
        <v>2762</v>
      </c>
      <c r="D2141" s="120" t="b">
        <v>1</v>
      </c>
      <c r="E2141" s="120" t="b">
        <v>1</v>
      </c>
      <c r="F2141" s="120" t="b">
        <v>0</v>
      </c>
      <c r="G2141" s="120" t="b">
        <v>0</v>
      </c>
      <c r="H2141" s="120" t="b">
        <v>1</v>
      </c>
      <c r="I2141" s="120" t="b">
        <v>0</v>
      </c>
      <c r="J2141" s="120" t="b">
        <v>0</v>
      </c>
      <c r="K2141" s="120" t="b">
        <v>0</v>
      </c>
      <c r="L2141" s="120" t="b">
        <v>0</v>
      </c>
      <c r="M2141" s="120" t="b">
        <v>0</v>
      </c>
    </row>
    <row r="2142" spans="1:20" x14ac:dyDescent="0.4">
      <c r="A2142" s="120" t="s">
        <v>7617</v>
      </c>
      <c r="B2142" s="120" t="s">
        <v>924</v>
      </c>
      <c r="C2142" s="120">
        <v>2774</v>
      </c>
      <c r="D2142" s="120" t="b">
        <v>1</v>
      </c>
      <c r="E2142" s="120" t="b">
        <v>1</v>
      </c>
      <c r="F2142" s="120" t="b">
        <v>0</v>
      </c>
      <c r="G2142" s="120" t="b">
        <v>0</v>
      </c>
      <c r="H2142" s="120" t="b">
        <v>0</v>
      </c>
      <c r="I2142" s="120" t="b">
        <v>0</v>
      </c>
      <c r="J2142" s="120" t="b">
        <v>0</v>
      </c>
      <c r="K2142" s="120" t="b">
        <v>0</v>
      </c>
      <c r="L2142" s="120" t="b">
        <v>0</v>
      </c>
      <c r="M2142" s="120" t="b">
        <v>0</v>
      </c>
    </row>
    <row r="2143" spans="1:20" x14ac:dyDescent="0.4">
      <c r="A2143" s="120" t="s">
        <v>7618</v>
      </c>
      <c r="B2143" s="120" t="s">
        <v>900</v>
      </c>
      <c r="C2143" s="120">
        <v>2748</v>
      </c>
      <c r="D2143" s="120" t="b">
        <v>0</v>
      </c>
      <c r="E2143" s="120" t="b">
        <v>1</v>
      </c>
      <c r="F2143" s="120" t="b">
        <v>0</v>
      </c>
      <c r="G2143" s="120" t="b">
        <v>0</v>
      </c>
      <c r="H2143" s="120" t="b">
        <v>0</v>
      </c>
      <c r="I2143" s="120" t="b">
        <v>0</v>
      </c>
      <c r="J2143" s="120" t="b">
        <v>0</v>
      </c>
      <c r="K2143" s="120" t="b">
        <v>0</v>
      </c>
      <c r="L2143" s="120" t="b">
        <v>0</v>
      </c>
      <c r="M2143" s="120" t="b">
        <v>0</v>
      </c>
    </row>
    <row r="2144" spans="1:20" x14ac:dyDescent="0.4">
      <c r="A2144" s="120" t="s">
        <v>7619</v>
      </c>
      <c r="B2144" s="120" t="s">
        <v>924</v>
      </c>
      <c r="C2144" s="120">
        <v>2734</v>
      </c>
      <c r="D2144" s="120" t="b">
        <v>0</v>
      </c>
      <c r="E2144" s="120" t="b">
        <v>0</v>
      </c>
      <c r="F2144" s="120" t="b">
        <v>0</v>
      </c>
      <c r="G2144" s="120" t="b">
        <v>0</v>
      </c>
      <c r="H2144" s="120" t="b">
        <v>0</v>
      </c>
      <c r="I2144" s="120" t="b">
        <v>0</v>
      </c>
      <c r="J2144" s="120" t="b">
        <v>0</v>
      </c>
      <c r="K2144" s="120" t="b">
        <v>0</v>
      </c>
      <c r="L2144" s="120" t="b">
        <v>0</v>
      </c>
      <c r="M2144" s="120" t="b">
        <v>0</v>
      </c>
      <c r="N2144" s="120" t="s">
        <v>842</v>
      </c>
      <c r="O2144" s="120" t="s">
        <v>7620</v>
      </c>
      <c r="P2144" s="120" t="s">
        <v>7621</v>
      </c>
    </row>
    <row r="2145" spans="1:16" x14ac:dyDescent="0.4">
      <c r="A2145" s="120" t="s">
        <v>7622</v>
      </c>
      <c r="B2145" s="120" t="s">
        <v>900</v>
      </c>
      <c r="C2145" s="120">
        <v>2708</v>
      </c>
      <c r="D2145" s="120" t="b">
        <v>1</v>
      </c>
      <c r="E2145" s="120" t="b">
        <v>0</v>
      </c>
      <c r="F2145" s="120" t="b">
        <v>1</v>
      </c>
      <c r="G2145" s="120" t="b">
        <v>0</v>
      </c>
      <c r="H2145" s="120" t="b">
        <v>1</v>
      </c>
      <c r="I2145" s="120" t="b">
        <v>0</v>
      </c>
      <c r="J2145" s="120" t="b">
        <v>0</v>
      </c>
      <c r="K2145" s="120" t="b">
        <v>0</v>
      </c>
      <c r="L2145" s="120" t="b">
        <v>0</v>
      </c>
      <c r="M2145" s="120" t="b">
        <v>0</v>
      </c>
    </row>
    <row r="2146" spans="1:16" x14ac:dyDescent="0.4">
      <c r="A2146" s="120" t="s">
        <v>7623</v>
      </c>
      <c r="B2146" s="120" t="s">
        <v>1278</v>
      </c>
      <c r="C2146" s="120">
        <v>2660</v>
      </c>
      <c r="D2146" s="120" t="b">
        <v>0</v>
      </c>
      <c r="E2146" s="120" t="b">
        <v>0</v>
      </c>
      <c r="F2146" s="120" t="b">
        <v>0</v>
      </c>
      <c r="G2146" s="120" t="b">
        <v>0</v>
      </c>
      <c r="H2146" s="120" t="b">
        <v>0</v>
      </c>
      <c r="I2146" s="120" t="b">
        <v>0</v>
      </c>
      <c r="J2146" s="120" t="b">
        <v>0</v>
      </c>
      <c r="K2146" s="120" t="b">
        <v>0</v>
      </c>
      <c r="L2146" s="120" t="b">
        <v>0</v>
      </c>
      <c r="M2146" s="120" t="b">
        <v>1</v>
      </c>
    </row>
    <row r="2147" spans="1:16" x14ac:dyDescent="0.4">
      <c r="A2147" s="120" t="s">
        <v>7624</v>
      </c>
      <c r="B2147" s="120" t="s">
        <v>924</v>
      </c>
      <c r="C2147" s="120">
        <v>2660</v>
      </c>
      <c r="D2147" s="120" t="b">
        <v>1</v>
      </c>
      <c r="E2147" s="120" t="b">
        <v>1</v>
      </c>
      <c r="F2147" s="120" t="b">
        <v>0</v>
      </c>
      <c r="G2147" s="120" t="b">
        <v>0</v>
      </c>
      <c r="H2147" s="120" t="b">
        <v>0</v>
      </c>
      <c r="I2147" s="120" t="b">
        <v>0</v>
      </c>
      <c r="J2147" s="120" t="b">
        <v>0</v>
      </c>
      <c r="K2147" s="120" t="b">
        <v>0</v>
      </c>
      <c r="L2147" s="120" t="b">
        <v>0</v>
      </c>
      <c r="M2147" s="120" t="b">
        <v>1</v>
      </c>
    </row>
    <row r="2148" spans="1:16" x14ac:dyDescent="0.4">
      <c r="A2148" s="120" t="s">
        <v>7625</v>
      </c>
      <c r="B2148" s="120" t="s">
        <v>900</v>
      </c>
      <c r="C2148" s="120">
        <v>2641</v>
      </c>
      <c r="D2148" s="120" t="b">
        <v>1</v>
      </c>
      <c r="E2148" s="120" t="b">
        <v>0</v>
      </c>
      <c r="F2148" s="120" t="b">
        <v>1</v>
      </c>
      <c r="G2148" s="120" t="b">
        <v>0</v>
      </c>
      <c r="H2148" s="120" t="b">
        <v>0</v>
      </c>
      <c r="I2148" s="120" t="b">
        <v>0</v>
      </c>
      <c r="J2148" s="120" t="b">
        <v>0</v>
      </c>
      <c r="K2148" s="120" t="b">
        <v>0</v>
      </c>
      <c r="L2148" s="120" t="b">
        <v>0</v>
      </c>
      <c r="M2148" s="120" t="b">
        <v>0</v>
      </c>
    </row>
    <row r="2149" spans="1:16" x14ac:dyDescent="0.4">
      <c r="A2149" s="120" t="s">
        <v>7626</v>
      </c>
      <c r="B2149" s="120" t="s">
        <v>928</v>
      </c>
      <c r="C2149" s="120">
        <v>2636</v>
      </c>
      <c r="D2149" s="120" t="b">
        <v>1</v>
      </c>
      <c r="E2149" s="120" t="b">
        <v>1</v>
      </c>
      <c r="F2149" s="120" t="b">
        <v>0</v>
      </c>
      <c r="G2149" s="120" t="b">
        <v>0</v>
      </c>
      <c r="H2149" s="120" t="b">
        <v>0</v>
      </c>
      <c r="I2149" s="120" t="b">
        <v>0</v>
      </c>
      <c r="J2149" s="120" t="b">
        <v>0</v>
      </c>
      <c r="K2149" s="120" t="b">
        <v>0</v>
      </c>
      <c r="L2149" s="120" t="b">
        <v>0</v>
      </c>
      <c r="M2149" s="120" t="b">
        <v>1</v>
      </c>
    </row>
    <row r="2150" spans="1:16" x14ac:dyDescent="0.4">
      <c r="A2150" s="120" t="s">
        <v>7627</v>
      </c>
      <c r="B2150" s="120" t="s">
        <v>928</v>
      </c>
      <c r="C2150" s="120">
        <v>2627</v>
      </c>
      <c r="D2150" s="120" t="b">
        <v>0</v>
      </c>
      <c r="E2150" s="120" t="b">
        <v>1</v>
      </c>
      <c r="F2150" s="120" t="b">
        <v>0</v>
      </c>
      <c r="G2150" s="120" t="b">
        <v>0</v>
      </c>
      <c r="H2150" s="120" t="b">
        <v>0</v>
      </c>
      <c r="I2150" s="120" t="b">
        <v>0</v>
      </c>
      <c r="J2150" s="120" t="b">
        <v>0</v>
      </c>
      <c r="K2150" s="120" t="b">
        <v>0</v>
      </c>
      <c r="L2150" s="120" t="b">
        <v>0</v>
      </c>
      <c r="M2150" s="120" t="b">
        <v>1</v>
      </c>
    </row>
    <row r="2151" spans="1:16" x14ac:dyDescent="0.4">
      <c r="A2151" s="120" t="s">
        <v>7628</v>
      </c>
      <c r="B2151" s="120" t="s">
        <v>928</v>
      </c>
      <c r="C2151" s="120">
        <v>2609</v>
      </c>
      <c r="D2151" s="120" t="b">
        <v>1</v>
      </c>
      <c r="E2151" s="120" t="b">
        <v>1</v>
      </c>
      <c r="F2151" s="120" t="b">
        <v>1</v>
      </c>
      <c r="G2151" s="120" t="b">
        <v>0</v>
      </c>
      <c r="H2151" s="120" t="b">
        <v>0</v>
      </c>
      <c r="I2151" s="120" t="b">
        <v>0</v>
      </c>
      <c r="J2151" s="120" t="b">
        <v>0</v>
      </c>
      <c r="K2151" s="120" t="b">
        <v>0</v>
      </c>
      <c r="L2151" s="120" t="b">
        <v>0</v>
      </c>
      <c r="M2151" s="120" t="b">
        <v>1</v>
      </c>
      <c r="N2151" s="120" t="s">
        <v>874</v>
      </c>
      <c r="O2151" s="120" t="s">
        <v>7629</v>
      </c>
      <c r="P2151" s="120" t="s">
        <v>7630</v>
      </c>
    </row>
    <row r="2152" spans="1:16" x14ac:dyDescent="0.4">
      <c r="A2152" s="120" t="s">
        <v>7631</v>
      </c>
      <c r="B2152" s="120" t="s">
        <v>872</v>
      </c>
      <c r="C2152" s="120">
        <v>2608</v>
      </c>
      <c r="D2152" s="120" t="b">
        <v>0</v>
      </c>
      <c r="E2152" s="120" t="b">
        <v>0</v>
      </c>
      <c r="F2152" s="120" t="b">
        <v>1</v>
      </c>
      <c r="G2152" s="120" t="b">
        <v>0</v>
      </c>
      <c r="H2152" s="120" t="b">
        <v>0</v>
      </c>
      <c r="I2152" s="120" t="b">
        <v>0</v>
      </c>
      <c r="J2152" s="120" t="b">
        <v>0</v>
      </c>
      <c r="K2152" s="120" t="b">
        <v>0</v>
      </c>
      <c r="L2152" s="120" t="b">
        <v>0</v>
      </c>
      <c r="M2152" s="120" t="b">
        <v>0</v>
      </c>
    </row>
    <row r="2153" spans="1:16" x14ac:dyDescent="0.4">
      <c r="A2153" s="120" t="s">
        <v>7632</v>
      </c>
      <c r="B2153" s="120" t="s">
        <v>928</v>
      </c>
      <c r="C2153" s="120">
        <v>2577</v>
      </c>
      <c r="D2153" s="120" t="b">
        <v>1</v>
      </c>
      <c r="E2153" s="120" t="b">
        <v>0</v>
      </c>
      <c r="F2153" s="120" t="b">
        <v>0</v>
      </c>
      <c r="G2153" s="120" t="b">
        <v>0</v>
      </c>
      <c r="H2153" s="120" t="b">
        <v>0</v>
      </c>
      <c r="I2153" s="120" t="b">
        <v>0</v>
      </c>
      <c r="J2153" s="120" t="b">
        <v>1</v>
      </c>
      <c r="K2153" s="120" t="b">
        <v>0</v>
      </c>
      <c r="L2153" s="120" t="b">
        <v>0</v>
      </c>
      <c r="M2153" s="120" t="b">
        <v>1</v>
      </c>
      <c r="N2153" s="120" t="s">
        <v>7633</v>
      </c>
      <c r="O2153" s="120" t="s">
        <v>7634</v>
      </c>
      <c r="P2153" s="120" t="s">
        <v>7635</v>
      </c>
    </row>
    <row r="2154" spans="1:16" x14ac:dyDescent="0.4">
      <c r="A2154" s="120" t="s">
        <v>7636</v>
      </c>
      <c r="B2154" s="120" t="s">
        <v>852</v>
      </c>
      <c r="C2154" s="120">
        <v>2513</v>
      </c>
      <c r="D2154" s="120" t="b">
        <v>1</v>
      </c>
      <c r="E2154" s="120" t="b">
        <v>0</v>
      </c>
      <c r="F2154" s="120" t="b">
        <v>0</v>
      </c>
      <c r="G2154" s="120" t="b">
        <v>0</v>
      </c>
      <c r="H2154" s="120" t="b">
        <v>0</v>
      </c>
      <c r="I2154" s="120" t="b">
        <v>0</v>
      </c>
      <c r="J2154" s="120" t="b">
        <v>0</v>
      </c>
      <c r="K2154" s="120" t="b">
        <v>0</v>
      </c>
      <c r="L2154" s="120" t="b">
        <v>0</v>
      </c>
      <c r="M2154" s="120" t="b">
        <v>0</v>
      </c>
    </row>
    <row r="2155" spans="1:16" x14ac:dyDescent="0.4">
      <c r="A2155" s="120" t="s">
        <v>7637</v>
      </c>
      <c r="B2155" s="120" t="s">
        <v>872</v>
      </c>
      <c r="C2155" s="120">
        <v>2463</v>
      </c>
      <c r="D2155" s="120" t="b">
        <v>0</v>
      </c>
      <c r="E2155" s="120" t="b">
        <v>1</v>
      </c>
      <c r="F2155" s="120" t="b">
        <v>1</v>
      </c>
      <c r="G2155" s="120" t="b">
        <v>0</v>
      </c>
      <c r="H2155" s="120" t="b">
        <v>0</v>
      </c>
      <c r="I2155" s="120" t="b">
        <v>0</v>
      </c>
      <c r="J2155" s="120" t="b">
        <v>0</v>
      </c>
      <c r="K2155" s="120" t="b">
        <v>0</v>
      </c>
      <c r="L2155" s="120" t="b">
        <v>0</v>
      </c>
      <c r="M2155" s="120" t="b">
        <v>0</v>
      </c>
      <c r="N2155" s="120" t="s">
        <v>842</v>
      </c>
      <c r="O2155" s="120" t="s">
        <v>7638</v>
      </c>
      <c r="P2155" s="120" t="s">
        <v>7639</v>
      </c>
    </row>
    <row r="2156" spans="1:16" x14ac:dyDescent="0.4">
      <c r="A2156" s="120" t="s">
        <v>7640</v>
      </c>
      <c r="B2156" s="120" t="s">
        <v>872</v>
      </c>
      <c r="C2156" s="120">
        <v>2454</v>
      </c>
      <c r="D2156" s="120" t="b">
        <v>0</v>
      </c>
      <c r="E2156" s="120" t="b">
        <v>1</v>
      </c>
      <c r="F2156" s="120" t="b">
        <v>1</v>
      </c>
      <c r="G2156" s="120" t="b">
        <v>0</v>
      </c>
      <c r="H2156" s="120" t="b">
        <v>0</v>
      </c>
      <c r="I2156" s="120" t="b">
        <v>0</v>
      </c>
      <c r="J2156" s="120" t="b">
        <v>0</v>
      </c>
      <c r="K2156" s="120" t="b">
        <v>1</v>
      </c>
      <c r="L2156" s="120" t="b">
        <v>0</v>
      </c>
      <c r="M2156" s="120" t="b">
        <v>0</v>
      </c>
      <c r="N2156" s="120" t="s">
        <v>842</v>
      </c>
      <c r="O2156" s="120" t="s">
        <v>7641</v>
      </c>
      <c r="P2156" s="120" t="s">
        <v>7642</v>
      </c>
    </row>
    <row r="2157" spans="1:16" x14ac:dyDescent="0.4">
      <c r="A2157" s="120" t="s">
        <v>7643</v>
      </c>
      <c r="B2157" s="120" t="s">
        <v>928</v>
      </c>
      <c r="C2157" s="120">
        <v>2364</v>
      </c>
      <c r="D2157" s="120" t="b">
        <v>1</v>
      </c>
      <c r="E2157" s="120" t="b">
        <v>1</v>
      </c>
      <c r="F2157" s="120" t="b">
        <v>1</v>
      </c>
      <c r="G2157" s="120" t="b">
        <v>0</v>
      </c>
      <c r="H2157" s="120" t="b">
        <v>0</v>
      </c>
      <c r="I2157" s="120" t="b">
        <v>0</v>
      </c>
      <c r="J2157" s="120" t="b">
        <v>0</v>
      </c>
      <c r="K2157" s="120" t="b">
        <v>0</v>
      </c>
      <c r="L2157" s="120" t="b">
        <v>0</v>
      </c>
      <c r="M2157" s="120" t="b">
        <v>1</v>
      </c>
    </row>
    <row r="2158" spans="1:16" x14ac:dyDescent="0.4">
      <c r="A2158" s="120" t="s">
        <v>7644</v>
      </c>
      <c r="B2158" s="120" t="s">
        <v>928</v>
      </c>
      <c r="C2158" s="120">
        <v>2349</v>
      </c>
      <c r="D2158" s="120" t="b">
        <v>0</v>
      </c>
      <c r="E2158" s="120" t="b">
        <v>1</v>
      </c>
      <c r="F2158" s="120" t="b">
        <v>1</v>
      </c>
      <c r="G2158" s="120" t="b">
        <v>0</v>
      </c>
      <c r="H2158" s="120" t="b">
        <v>0</v>
      </c>
      <c r="I2158" s="120" t="b">
        <v>0</v>
      </c>
      <c r="J2158" s="120" t="b">
        <v>0</v>
      </c>
      <c r="K2158" s="120" t="b">
        <v>0</v>
      </c>
      <c r="L2158" s="120" t="b">
        <v>0</v>
      </c>
      <c r="M2158" s="120" t="b">
        <v>0</v>
      </c>
    </row>
    <row r="2159" spans="1:16" x14ac:dyDescent="0.4">
      <c r="A2159" s="120" t="s">
        <v>720</v>
      </c>
      <c r="B2159" s="120" t="s">
        <v>919</v>
      </c>
      <c r="C2159" s="120">
        <v>2326</v>
      </c>
      <c r="D2159" s="120" t="b">
        <v>0</v>
      </c>
      <c r="E2159" s="120" t="b">
        <v>0</v>
      </c>
      <c r="F2159" s="120" t="b">
        <v>0</v>
      </c>
      <c r="G2159" s="120" t="b">
        <v>0</v>
      </c>
      <c r="H2159" s="120" t="b">
        <v>0</v>
      </c>
      <c r="I2159" s="120" t="b">
        <v>0</v>
      </c>
      <c r="J2159" s="120" t="b">
        <v>0</v>
      </c>
      <c r="K2159" s="120" t="b">
        <v>1</v>
      </c>
      <c r="L2159" s="120" t="b">
        <v>0</v>
      </c>
      <c r="M2159" s="120" t="b">
        <v>0</v>
      </c>
      <c r="N2159" s="120" t="s">
        <v>842</v>
      </c>
      <c r="O2159" s="120" t="s">
        <v>721</v>
      </c>
      <c r="P2159" s="120" t="s">
        <v>7645</v>
      </c>
    </row>
    <row r="2160" spans="1:16" x14ac:dyDescent="0.4">
      <c r="A2160" s="120" t="s">
        <v>7646</v>
      </c>
      <c r="B2160" s="120" t="s">
        <v>900</v>
      </c>
      <c r="C2160" s="120">
        <v>2324</v>
      </c>
      <c r="D2160" s="120" t="b">
        <v>1</v>
      </c>
      <c r="E2160" s="120" t="b">
        <v>1</v>
      </c>
      <c r="F2160" s="120" t="b">
        <v>0</v>
      </c>
      <c r="G2160" s="120" t="b">
        <v>0</v>
      </c>
      <c r="H2160" s="120" t="b">
        <v>0</v>
      </c>
      <c r="I2160" s="120" t="b">
        <v>0</v>
      </c>
      <c r="J2160" s="120" t="b">
        <v>0</v>
      </c>
      <c r="K2160" s="120" t="b">
        <v>0</v>
      </c>
      <c r="L2160" s="120" t="b">
        <v>0</v>
      </c>
      <c r="M2160" s="120" t="b">
        <v>0</v>
      </c>
    </row>
    <row r="2161" spans="1:28" x14ac:dyDescent="0.4">
      <c r="A2161" s="120" t="s">
        <v>7647</v>
      </c>
      <c r="B2161" s="120" t="s">
        <v>928</v>
      </c>
      <c r="C2161" s="120">
        <v>2201</v>
      </c>
      <c r="D2161" s="120" t="b">
        <v>0</v>
      </c>
      <c r="E2161" s="120" t="b">
        <v>1</v>
      </c>
      <c r="F2161" s="120" t="b">
        <v>1</v>
      </c>
      <c r="G2161" s="120" t="b">
        <v>0</v>
      </c>
      <c r="H2161" s="120" t="b">
        <v>0</v>
      </c>
      <c r="I2161" s="120" t="b">
        <v>0</v>
      </c>
      <c r="J2161" s="120" t="b">
        <v>0</v>
      </c>
      <c r="K2161" s="120" t="b">
        <v>0</v>
      </c>
      <c r="L2161" s="120" t="b">
        <v>0</v>
      </c>
      <c r="M2161" s="120" t="b">
        <v>0</v>
      </c>
    </row>
    <row r="2162" spans="1:28" x14ac:dyDescent="0.4">
      <c r="A2162" s="120" t="s">
        <v>7648</v>
      </c>
      <c r="B2162" s="120" t="s">
        <v>900</v>
      </c>
      <c r="C2162" s="120">
        <v>2186</v>
      </c>
      <c r="D2162" s="120" t="b">
        <v>1</v>
      </c>
      <c r="E2162" s="120" t="b">
        <v>0</v>
      </c>
      <c r="F2162" s="120" t="b">
        <v>0</v>
      </c>
      <c r="G2162" s="120" t="b">
        <v>0</v>
      </c>
      <c r="H2162" s="120" t="b">
        <v>0</v>
      </c>
      <c r="I2162" s="120" t="b">
        <v>0</v>
      </c>
      <c r="J2162" s="120" t="b">
        <v>0</v>
      </c>
      <c r="K2162" s="120" t="b">
        <v>0</v>
      </c>
      <c r="L2162" s="120" t="b">
        <v>0</v>
      </c>
      <c r="M2162" s="120" t="b">
        <v>0</v>
      </c>
    </row>
    <row r="2163" spans="1:28" x14ac:dyDescent="0.4">
      <c r="A2163" s="120" t="s">
        <v>7649</v>
      </c>
      <c r="B2163" s="120" t="s">
        <v>900</v>
      </c>
      <c r="C2163" s="120">
        <v>2137</v>
      </c>
      <c r="D2163" s="120" t="b">
        <v>0</v>
      </c>
      <c r="E2163" s="120" t="b">
        <v>0</v>
      </c>
      <c r="F2163" s="120" t="b">
        <v>0</v>
      </c>
      <c r="G2163" s="120" t="b">
        <v>0</v>
      </c>
      <c r="H2163" s="120" t="b">
        <v>0</v>
      </c>
      <c r="I2163" s="120" t="b">
        <v>0</v>
      </c>
      <c r="J2163" s="120" t="b">
        <v>0</v>
      </c>
      <c r="K2163" s="120" t="b">
        <v>0</v>
      </c>
      <c r="L2163" s="120" t="b">
        <v>0</v>
      </c>
      <c r="M2163" s="120" t="b">
        <v>0</v>
      </c>
    </row>
    <row r="2164" spans="1:28" x14ac:dyDescent="0.4">
      <c r="A2164" s="120" t="s">
        <v>7650</v>
      </c>
      <c r="B2164" s="120" t="s">
        <v>928</v>
      </c>
      <c r="C2164" s="120">
        <v>2103</v>
      </c>
      <c r="D2164" s="120" t="b">
        <v>1</v>
      </c>
      <c r="E2164" s="120" t="b">
        <v>1</v>
      </c>
      <c r="F2164" s="120" t="b">
        <v>1</v>
      </c>
      <c r="G2164" s="120" t="b">
        <v>0</v>
      </c>
      <c r="H2164" s="120" t="b">
        <v>0</v>
      </c>
      <c r="I2164" s="120" t="b">
        <v>0</v>
      </c>
      <c r="J2164" s="120" t="b">
        <v>0</v>
      </c>
      <c r="K2164" s="120" t="b">
        <v>0</v>
      </c>
      <c r="L2164" s="120" t="b">
        <v>0</v>
      </c>
      <c r="M2164" s="120" t="b">
        <v>1</v>
      </c>
      <c r="N2164" s="120" t="s">
        <v>7651</v>
      </c>
      <c r="O2164" s="120" t="s">
        <v>7652</v>
      </c>
      <c r="P2164" s="120" t="s">
        <v>7653</v>
      </c>
    </row>
    <row r="2165" spans="1:28" x14ac:dyDescent="0.4">
      <c r="A2165" s="120" t="s">
        <v>7654</v>
      </c>
      <c r="B2165" s="120" t="s">
        <v>900</v>
      </c>
      <c r="C2165" s="120">
        <v>2097</v>
      </c>
      <c r="D2165" s="120" t="b">
        <v>1</v>
      </c>
      <c r="E2165" s="120" t="b">
        <v>0</v>
      </c>
      <c r="F2165" s="120" t="b">
        <v>0</v>
      </c>
      <c r="G2165" s="120" t="b">
        <v>0</v>
      </c>
      <c r="H2165" s="120" t="b">
        <v>0</v>
      </c>
      <c r="I2165" s="120" t="b">
        <v>0</v>
      </c>
      <c r="J2165" s="120" t="b">
        <v>0</v>
      </c>
      <c r="K2165" s="120" t="b">
        <v>0</v>
      </c>
      <c r="L2165" s="120" t="b">
        <v>0</v>
      </c>
      <c r="M2165" s="120" t="b">
        <v>0</v>
      </c>
    </row>
    <row r="2166" spans="1:28" x14ac:dyDescent="0.4">
      <c r="A2166" s="120" t="s">
        <v>6040</v>
      </c>
      <c r="B2166" s="120" t="s">
        <v>928</v>
      </c>
      <c r="C2166" s="120">
        <v>2094</v>
      </c>
      <c r="D2166" s="120" t="b">
        <v>1</v>
      </c>
      <c r="E2166" s="120" t="b">
        <v>0</v>
      </c>
      <c r="F2166" s="120" t="b">
        <v>1</v>
      </c>
      <c r="G2166" s="120" t="b">
        <v>0</v>
      </c>
      <c r="H2166" s="120" t="b">
        <v>0</v>
      </c>
      <c r="I2166" s="120" t="b">
        <v>0</v>
      </c>
      <c r="J2166" s="120" t="b">
        <v>0</v>
      </c>
      <c r="K2166" s="120" t="b">
        <v>0</v>
      </c>
      <c r="L2166" s="120" t="b">
        <v>0</v>
      </c>
      <c r="M2166" s="120" t="b">
        <v>0</v>
      </c>
    </row>
    <row r="2167" spans="1:28" x14ac:dyDescent="0.4">
      <c r="A2167" s="120" t="s">
        <v>7655</v>
      </c>
      <c r="B2167" s="120" t="s">
        <v>928</v>
      </c>
      <c r="C2167" s="120">
        <v>2088</v>
      </c>
      <c r="D2167" s="120" t="b">
        <v>1</v>
      </c>
      <c r="E2167" s="120" t="b">
        <v>1</v>
      </c>
      <c r="F2167" s="120" t="b">
        <v>1</v>
      </c>
      <c r="G2167" s="120" t="b">
        <v>0</v>
      </c>
      <c r="H2167" s="120" t="b">
        <v>0</v>
      </c>
      <c r="I2167" s="120" t="b">
        <v>1</v>
      </c>
      <c r="J2167" s="120" t="b">
        <v>0</v>
      </c>
      <c r="K2167" s="120" t="b">
        <v>0</v>
      </c>
      <c r="L2167" s="120" t="b">
        <v>0</v>
      </c>
      <c r="M2167" s="120" t="b">
        <v>1</v>
      </c>
    </row>
    <row r="2168" spans="1:28" x14ac:dyDescent="0.4">
      <c r="A2168" s="120" t="s">
        <v>7656</v>
      </c>
      <c r="B2168" s="120" t="s">
        <v>963</v>
      </c>
      <c r="C2168" s="120">
        <v>2081</v>
      </c>
      <c r="D2168" s="120" t="b">
        <v>1</v>
      </c>
      <c r="E2168" s="120" t="b">
        <v>0</v>
      </c>
      <c r="F2168" s="120" t="b">
        <v>1</v>
      </c>
      <c r="G2168" s="120" t="b">
        <v>0</v>
      </c>
      <c r="H2168" s="120" t="b">
        <v>1</v>
      </c>
      <c r="I2168" s="120" t="b">
        <v>0</v>
      </c>
      <c r="J2168" s="120" t="b">
        <v>0</v>
      </c>
      <c r="K2168" s="120" t="b">
        <v>0</v>
      </c>
      <c r="L2168" s="120" t="b">
        <v>0</v>
      </c>
      <c r="M2168" s="120" t="b">
        <v>0</v>
      </c>
    </row>
    <row r="2169" spans="1:28" x14ac:dyDescent="0.4">
      <c r="A2169" s="120" t="s">
        <v>4871</v>
      </c>
      <c r="B2169" s="120" t="s">
        <v>928</v>
      </c>
      <c r="C2169" s="120">
        <v>2076</v>
      </c>
      <c r="D2169" s="120" t="b">
        <v>0</v>
      </c>
      <c r="E2169" s="120" t="b">
        <v>0</v>
      </c>
      <c r="F2169" s="120" t="b">
        <v>0</v>
      </c>
      <c r="G2169" s="120" t="b">
        <v>0</v>
      </c>
      <c r="H2169" s="120" t="b">
        <v>0</v>
      </c>
      <c r="I2169" s="120" t="b">
        <v>0</v>
      </c>
      <c r="J2169" s="120" t="b">
        <v>0</v>
      </c>
      <c r="K2169" s="120" t="b">
        <v>0</v>
      </c>
      <c r="L2169" s="120" t="b">
        <v>0</v>
      </c>
      <c r="M2169" s="120" t="b">
        <v>1</v>
      </c>
      <c r="N2169" s="120" t="s">
        <v>842</v>
      </c>
      <c r="O2169" s="120" t="s">
        <v>7657</v>
      </c>
      <c r="P2169" s="120" t="s">
        <v>7658</v>
      </c>
      <c r="Q2169" s="120" t="s">
        <v>7659</v>
      </c>
      <c r="R2169" s="120" t="s">
        <v>7660</v>
      </c>
    </row>
    <row r="2170" spans="1:28" x14ac:dyDescent="0.4">
      <c r="A2170" s="120" t="s">
        <v>7661</v>
      </c>
      <c r="B2170" s="120" t="s">
        <v>852</v>
      </c>
      <c r="C2170" s="120">
        <v>2050</v>
      </c>
      <c r="D2170" s="120" t="b">
        <v>1</v>
      </c>
      <c r="E2170" s="120" t="b">
        <v>1</v>
      </c>
      <c r="F2170" s="120" t="b">
        <v>0</v>
      </c>
      <c r="G2170" s="120" t="b">
        <v>0</v>
      </c>
      <c r="H2170" s="120" t="b">
        <v>0</v>
      </c>
      <c r="I2170" s="120" t="b">
        <v>0</v>
      </c>
      <c r="J2170" s="120" t="b">
        <v>0</v>
      </c>
      <c r="K2170" s="120" t="b">
        <v>1</v>
      </c>
      <c r="L2170" s="120" t="b">
        <v>0</v>
      </c>
      <c r="M2170" s="120" t="b">
        <v>1</v>
      </c>
    </row>
    <row r="2171" spans="1:28" x14ac:dyDescent="0.4">
      <c r="A2171" s="120" t="s">
        <v>7662</v>
      </c>
      <c r="B2171" s="120" t="s">
        <v>852</v>
      </c>
      <c r="C2171" s="120">
        <v>2028</v>
      </c>
      <c r="D2171" s="120" t="b">
        <v>0</v>
      </c>
      <c r="E2171" s="120" t="b">
        <v>0</v>
      </c>
      <c r="F2171" s="120" t="b">
        <v>1</v>
      </c>
      <c r="G2171" s="120" t="b">
        <v>0</v>
      </c>
      <c r="H2171" s="120" t="b">
        <v>0</v>
      </c>
      <c r="I2171" s="120" t="b">
        <v>0</v>
      </c>
      <c r="J2171" s="120" t="b">
        <v>0</v>
      </c>
      <c r="K2171" s="120" t="b">
        <v>0</v>
      </c>
      <c r="L2171" s="120" t="b">
        <v>0</v>
      </c>
      <c r="M2171" s="120" t="b">
        <v>0</v>
      </c>
    </row>
    <row r="2172" spans="1:28" x14ac:dyDescent="0.4">
      <c r="A2172" s="120" t="s">
        <v>7663</v>
      </c>
      <c r="B2172" s="120" t="s">
        <v>928</v>
      </c>
      <c r="C2172" s="120">
        <v>1928</v>
      </c>
      <c r="D2172" s="120" t="b">
        <v>0</v>
      </c>
      <c r="E2172" s="120" t="b">
        <v>1</v>
      </c>
      <c r="F2172" s="120" t="b">
        <v>1</v>
      </c>
      <c r="G2172" s="120" t="b">
        <v>0</v>
      </c>
      <c r="H2172" s="120" t="b">
        <v>0</v>
      </c>
      <c r="I2172" s="120" t="b">
        <v>0</v>
      </c>
      <c r="J2172" s="120" t="b">
        <v>1</v>
      </c>
      <c r="K2172" s="120" t="b">
        <v>0</v>
      </c>
      <c r="L2172" s="120" t="b">
        <v>0</v>
      </c>
      <c r="M2172" s="120" t="b">
        <v>1</v>
      </c>
    </row>
    <row r="2173" spans="1:28" x14ac:dyDescent="0.4">
      <c r="A2173" s="120" t="s">
        <v>774</v>
      </c>
      <c r="B2173" s="120" t="s">
        <v>900</v>
      </c>
      <c r="C2173" s="120">
        <v>1903</v>
      </c>
      <c r="D2173" s="120" t="b">
        <v>1</v>
      </c>
      <c r="E2173" s="120" t="b">
        <v>1</v>
      </c>
      <c r="F2173" s="120" t="b">
        <v>0</v>
      </c>
      <c r="G2173" s="120" t="b">
        <v>0</v>
      </c>
      <c r="H2173" s="120" t="b">
        <v>0</v>
      </c>
      <c r="I2173" s="120" t="b">
        <v>0</v>
      </c>
      <c r="J2173" s="120" t="b">
        <v>1</v>
      </c>
      <c r="K2173" s="120" t="b">
        <v>0</v>
      </c>
      <c r="L2173" s="120" t="b">
        <v>0</v>
      </c>
      <c r="M2173" s="120" t="b">
        <v>1</v>
      </c>
      <c r="N2173" s="120" t="s">
        <v>842</v>
      </c>
      <c r="O2173" s="120" t="s">
        <v>1271</v>
      </c>
      <c r="P2173" s="120" t="s">
        <v>1272</v>
      </c>
      <c r="Q2173" s="120" t="s">
        <v>775</v>
      </c>
      <c r="R2173" s="120" t="s">
        <v>7664</v>
      </c>
      <c r="S2173" s="120" t="s">
        <v>7665</v>
      </c>
      <c r="T2173" s="120" t="s">
        <v>7666</v>
      </c>
      <c r="U2173" s="120" t="s">
        <v>1275</v>
      </c>
      <c r="V2173" s="120" t="s">
        <v>1276</v>
      </c>
      <c r="W2173" s="120" t="s">
        <v>7667</v>
      </c>
      <c r="X2173" s="120" t="s">
        <v>7668</v>
      </c>
      <c r="Y2173" s="120" t="s">
        <v>414</v>
      </c>
      <c r="Z2173" s="120" t="s">
        <v>1923</v>
      </c>
      <c r="AA2173" s="120" t="s">
        <v>7669</v>
      </c>
      <c r="AB2173" s="120" t="s">
        <v>7670</v>
      </c>
    </row>
    <row r="2174" spans="1:28" x14ac:dyDescent="0.4">
      <c r="A2174" s="120" t="s">
        <v>7671</v>
      </c>
      <c r="B2174" s="120" t="s">
        <v>1278</v>
      </c>
      <c r="C2174" s="120">
        <v>1888</v>
      </c>
      <c r="D2174" s="120" t="b">
        <v>0</v>
      </c>
      <c r="E2174" s="120" t="b">
        <v>0</v>
      </c>
      <c r="F2174" s="120" t="b">
        <v>0</v>
      </c>
      <c r="G2174" s="120" t="b">
        <v>0</v>
      </c>
      <c r="H2174" s="120" t="b">
        <v>0</v>
      </c>
      <c r="I2174" s="120" t="b">
        <v>0</v>
      </c>
      <c r="J2174" s="120" t="b">
        <v>0</v>
      </c>
      <c r="K2174" s="120" t="b">
        <v>0</v>
      </c>
      <c r="L2174" s="120" t="b">
        <v>0</v>
      </c>
      <c r="M2174" s="120" t="b">
        <v>0</v>
      </c>
    </row>
    <row r="2175" spans="1:28" x14ac:dyDescent="0.4">
      <c r="A2175" s="120" t="s">
        <v>7672</v>
      </c>
      <c r="B2175" s="120" t="s">
        <v>928</v>
      </c>
      <c r="C2175" s="120">
        <v>1873</v>
      </c>
      <c r="D2175" s="120" t="b">
        <v>1</v>
      </c>
      <c r="E2175" s="120" t="b">
        <v>1</v>
      </c>
      <c r="F2175" s="120" t="b">
        <v>1</v>
      </c>
      <c r="G2175" s="120" t="b">
        <v>0</v>
      </c>
      <c r="H2175" s="120" t="b">
        <v>0</v>
      </c>
      <c r="I2175" s="120" t="b">
        <v>0</v>
      </c>
      <c r="J2175" s="120" t="b">
        <v>0</v>
      </c>
      <c r="K2175" s="120" t="b">
        <v>0</v>
      </c>
      <c r="L2175" s="120" t="b">
        <v>0</v>
      </c>
      <c r="M2175" s="120" t="b">
        <v>1</v>
      </c>
    </row>
    <row r="2176" spans="1:28" x14ac:dyDescent="0.4">
      <c r="A2176" s="120" t="s">
        <v>7673</v>
      </c>
      <c r="B2176" s="120" t="s">
        <v>1334</v>
      </c>
      <c r="C2176" s="120">
        <v>1845</v>
      </c>
      <c r="D2176" s="120" t="b">
        <v>0</v>
      </c>
      <c r="E2176" s="120" t="b">
        <v>1</v>
      </c>
      <c r="F2176" s="120" t="b">
        <v>0</v>
      </c>
      <c r="G2176" s="120" t="b">
        <v>0</v>
      </c>
      <c r="H2176" s="120" t="b">
        <v>0</v>
      </c>
      <c r="I2176" s="120" t="b">
        <v>0</v>
      </c>
      <c r="J2176" s="120" t="b">
        <v>0</v>
      </c>
      <c r="K2176" s="120" t="b">
        <v>0</v>
      </c>
      <c r="L2176" s="120" t="b">
        <v>0</v>
      </c>
      <c r="M2176" s="120" t="b">
        <v>0</v>
      </c>
    </row>
    <row r="2177" spans="1:32" x14ac:dyDescent="0.4">
      <c r="A2177" s="120" t="s">
        <v>7674</v>
      </c>
      <c r="B2177" s="120" t="s">
        <v>924</v>
      </c>
      <c r="C2177" s="120">
        <v>1846</v>
      </c>
      <c r="D2177" s="120" t="b">
        <v>0</v>
      </c>
      <c r="E2177" s="120" t="b">
        <v>1</v>
      </c>
      <c r="F2177" s="120" t="b">
        <v>1</v>
      </c>
      <c r="G2177" s="120" t="b">
        <v>0</v>
      </c>
      <c r="H2177" s="120" t="b">
        <v>0</v>
      </c>
      <c r="I2177" s="120" t="b">
        <v>0</v>
      </c>
      <c r="J2177" s="120" t="b">
        <v>0</v>
      </c>
      <c r="K2177" s="120" t="b">
        <v>0</v>
      </c>
      <c r="L2177" s="120" t="b">
        <v>0</v>
      </c>
      <c r="M2177" s="120" t="b">
        <v>0</v>
      </c>
    </row>
    <row r="2178" spans="1:32" x14ac:dyDescent="0.4">
      <c r="A2178" s="120" t="s">
        <v>7675</v>
      </c>
      <c r="B2178" s="120" t="s">
        <v>924</v>
      </c>
      <c r="C2178" s="120">
        <v>1839</v>
      </c>
      <c r="D2178" s="120" t="b">
        <v>0</v>
      </c>
      <c r="E2178" s="120" t="b">
        <v>0</v>
      </c>
      <c r="F2178" s="120" t="b">
        <v>1</v>
      </c>
      <c r="G2178" s="120" t="b">
        <v>0</v>
      </c>
      <c r="H2178" s="120" t="b">
        <v>0</v>
      </c>
      <c r="I2178" s="120" t="b">
        <v>0</v>
      </c>
      <c r="J2178" s="120" t="b">
        <v>0</v>
      </c>
      <c r="K2178" s="120" t="b">
        <v>0</v>
      </c>
      <c r="L2178" s="120" t="b">
        <v>0</v>
      </c>
      <c r="M2178" s="120" t="b">
        <v>1</v>
      </c>
    </row>
    <row r="2179" spans="1:32" x14ac:dyDescent="0.4">
      <c r="A2179" s="120" t="s">
        <v>722</v>
      </c>
      <c r="B2179" s="120" t="s">
        <v>852</v>
      </c>
      <c r="C2179" s="120">
        <v>1832</v>
      </c>
      <c r="D2179" s="120" t="b">
        <v>1</v>
      </c>
      <c r="E2179" s="120" t="b">
        <v>1</v>
      </c>
      <c r="F2179" s="120" t="b">
        <v>1</v>
      </c>
      <c r="G2179" s="120" t="b">
        <v>0</v>
      </c>
      <c r="H2179" s="120" t="b">
        <v>0</v>
      </c>
      <c r="I2179" s="120" t="b">
        <v>0</v>
      </c>
      <c r="J2179" s="120" t="b">
        <v>0</v>
      </c>
      <c r="K2179" s="120" t="b">
        <v>0</v>
      </c>
      <c r="L2179" s="120" t="b">
        <v>0</v>
      </c>
      <c r="M2179" s="120" t="b">
        <v>0</v>
      </c>
      <c r="N2179" s="120" t="s">
        <v>7676</v>
      </c>
      <c r="O2179" s="120" t="s">
        <v>722</v>
      </c>
      <c r="P2179" s="120" t="s">
        <v>7677</v>
      </c>
    </row>
    <row r="2180" spans="1:32" x14ac:dyDescent="0.4">
      <c r="A2180" s="120" t="s">
        <v>7678</v>
      </c>
      <c r="B2180" s="120" t="s">
        <v>928</v>
      </c>
      <c r="C2180" s="120">
        <v>1858</v>
      </c>
      <c r="D2180" s="120" t="b">
        <v>0</v>
      </c>
      <c r="E2180" s="120" t="b">
        <v>1</v>
      </c>
      <c r="F2180" s="120" t="b">
        <v>0</v>
      </c>
      <c r="G2180" s="120" t="b">
        <v>0</v>
      </c>
      <c r="H2180" s="120" t="b">
        <v>0</v>
      </c>
      <c r="I2180" s="120" t="b">
        <v>0</v>
      </c>
      <c r="J2180" s="120" t="b">
        <v>0</v>
      </c>
      <c r="K2180" s="120" t="b">
        <v>0</v>
      </c>
      <c r="L2180" s="120" t="b">
        <v>0</v>
      </c>
      <c r="M2180" s="120" t="b">
        <v>1</v>
      </c>
    </row>
    <row r="2181" spans="1:32" x14ac:dyDescent="0.4">
      <c r="A2181" s="120" t="s">
        <v>7679</v>
      </c>
      <c r="B2181" s="120" t="s">
        <v>900</v>
      </c>
      <c r="C2181" s="120">
        <v>1808</v>
      </c>
      <c r="D2181" s="120" t="b">
        <v>0</v>
      </c>
      <c r="E2181" s="120" t="b">
        <v>1</v>
      </c>
      <c r="F2181" s="120" t="b">
        <v>1</v>
      </c>
      <c r="G2181" s="120" t="b">
        <v>0</v>
      </c>
      <c r="H2181" s="120" t="b">
        <v>0</v>
      </c>
      <c r="I2181" s="120" t="b">
        <v>0</v>
      </c>
      <c r="J2181" s="120" t="b">
        <v>0</v>
      </c>
      <c r="K2181" s="120" t="b">
        <v>0</v>
      </c>
      <c r="L2181" s="120" t="b">
        <v>0</v>
      </c>
      <c r="M2181" s="120" t="b">
        <v>1</v>
      </c>
    </row>
    <row r="2182" spans="1:32" x14ac:dyDescent="0.4">
      <c r="A2182" s="120" t="s">
        <v>7680</v>
      </c>
      <c r="B2182" s="120" t="s">
        <v>1334</v>
      </c>
      <c r="C2182" s="120">
        <v>1803</v>
      </c>
      <c r="D2182" s="120" t="b">
        <v>0</v>
      </c>
      <c r="E2182" s="120" t="b">
        <v>0</v>
      </c>
      <c r="F2182" s="120" t="b">
        <v>1</v>
      </c>
      <c r="G2182" s="120" t="b">
        <v>0</v>
      </c>
      <c r="H2182" s="120" t="b">
        <v>0</v>
      </c>
      <c r="I2182" s="120" t="b">
        <v>0</v>
      </c>
      <c r="J2182" s="120" t="b">
        <v>0</v>
      </c>
      <c r="K2182" s="120" t="b">
        <v>0</v>
      </c>
      <c r="L2182" s="120" t="b">
        <v>0</v>
      </c>
      <c r="M2182" s="120" t="b">
        <v>0</v>
      </c>
    </row>
    <row r="2183" spans="1:32" x14ac:dyDescent="0.4">
      <c r="A2183" s="120" t="s">
        <v>7681</v>
      </c>
      <c r="B2183" s="120" t="s">
        <v>935</v>
      </c>
      <c r="C2183" s="120">
        <v>1788</v>
      </c>
      <c r="D2183" s="120" t="b">
        <v>0</v>
      </c>
      <c r="E2183" s="120" t="b">
        <v>0</v>
      </c>
      <c r="F2183" s="120" t="b">
        <v>0</v>
      </c>
      <c r="G2183" s="120" t="b">
        <v>0</v>
      </c>
      <c r="H2183" s="120" t="b">
        <v>0</v>
      </c>
      <c r="I2183" s="120" t="b">
        <v>0</v>
      </c>
      <c r="J2183" s="120" t="b">
        <v>0</v>
      </c>
      <c r="K2183" s="120" t="b">
        <v>0</v>
      </c>
      <c r="L2183" s="120" t="b">
        <v>0</v>
      </c>
      <c r="M2183" s="120" t="b">
        <v>0</v>
      </c>
    </row>
    <row r="2184" spans="1:32" x14ac:dyDescent="0.4">
      <c r="A2184" s="120" t="s">
        <v>7682</v>
      </c>
      <c r="B2184" s="120" t="s">
        <v>928</v>
      </c>
      <c r="C2184" s="120">
        <v>1780</v>
      </c>
      <c r="D2184" s="120" t="b">
        <v>0</v>
      </c>
      <c r="E2184" s="120" t="b">
        <v>1</v>
      </c>
      <c r="F2184" s="120" t="b">
        <v>1</v>
      </c>
      <c r="G2184" s="120" t="b">
        <v>0</v>
      </c>
      <c r="H2184" s="120" t="b">
        <v>0</v>
      </c>
      <c r="I2184" s="120" t="b">
        <v>0</v>
      </c>
      <c r="J2184" s="120" t="b">
        <v>0</v>
      </c>
      <c r="K2184" s="120" t="b">
        <v>1</v>
      </c>
      <c r="L2184" s="120" t="b">
        <v>0</v>
      </c>
      <c r="M2184" s="120" t="b">
        <v>0</v>
      </c>
    </row>
    <row r="2185" spans="1:32" x14ac:dyDescent="0.4">
      <c r="A2185" s="120" t="s">
        <v>7683</v>
      </c>
      <c r="B2185" s="120" t="s">
        <v>900</v>
      </c>
      <c r="C2185" s="120">
        <v>1781</v>
      </c>
      <c r="D2185" s="120" t="b">
        <v>1</v>
      </c>
      <c r="E2185" s="120" t="b">
        <v>0</v>
      </c>
      <c r="F2185" s="120" t="b">
        <v>1</v>
      </c>
      <c r="G2185" s="120" t="b">
        <v>0</v>
      </c>
      <c r="H2185" s="120" t="b">
        <v>0</v>
      </c>
      <c r="I2185" s="120" t="b">
        <v>0</v>
      </c>
      <c r="J2185" s="120" t="b">
        <v>0</v>
      </c>
      <c r="K2185" s="120" t="b">
        <v>0</v>
      </c>
      <c r="L2185" s="120" t="b">
        <v>0</v>
      </c>
      <c r="M2185" s="120" t="b">
        <v>0</v>
      </c>
      <c r="N2185" s="120" t="s">
        <v>7684</v>
      </c>
      <c r="O2185" s="120" t="s">
        <v>7685</v>
      </c>
      <c r="P2185" s="120" t="s">
        <v>7686</v>
      </c>
      <c r="Q2185" s="120" t="s">
        <v>7687</v>
      </c>
      <c r="R2185" s="120" t="s">
        <v>7688</v>
      </c>
    </row>
    <row r="2186" spans="1:32" x14ac:dyDescent="0.4">
      <c r="A2186" s="120" t="s">
        <v>636</v>
      </c>
      <c r="B2186" s="120" t="s">
        <v>900</v>
      </c>
      <c r="C2186" s="120">
        <v>1762</v>
      </c>
      <c r="D2186" s="120" t="b">
        <v>0</v>
      </c>
      <c r="E2186" s="120" t="b">
        <v>0</v>
      </c>
      <c r="F2186" s="120" t="b">
        <v>0</v>
      </c>
      <c r="G2186" s="120" t="b">
        <v>0</v>
      </c>
      <c r="H2186" s="120" t="b">
        <v>0</v>
      </c>
      <c r="I2186" s="120" t="b">
        <v>0</v>
      </c>
      <c r="J2186" s="120" t="b">
        <v>0</v>
      </c>
      <c r="K2186" s="120" t="b">
        <v>0</v>
      </c>
      <c r="L2186" s="120" t="b">
        <v>0</v>
      </c>
      <c r="M2186" s="120" t="b">
        <v>1</v>
      </c>
      <c r="N2186" s="120" t="s">
        <v>7689</v>
      </c>
      <c r="O2186" s="120" t="s">
        <v>635</v>
      </c>
      <c r="P2186" s="120" t="s">
        <v>6060</v>
      </c>
      <c r="Q2186" s="120" t="s">
        <v>5447</v>
      </c>
      <c r="R2186" s="120" t="s">
        <v>5448</v>
      </c>
    </row>
    <row r="2187" spans="1:32" x14ac:dyDescent="0.4">
      <c r="A2187" s="120" t="s">
        <v>7690</v>
      </c>
      <c r="B2187" s="120" t="s">
        <v>900</v>
      </c>
      <c r="C2187" s="120">
        <v>1711</v>
      </c>
      <c r="D2187" s="120" t="b">
        <v>0</v>
      </c>
      <c r="E2187" s="120" t="b">
        <v>0</v>
      </c>
      <c r="F2187" s="120" t="b">
        <v>0</v>
      </c>
      <c r="G2187" s="120" t="b">
        <v>0</v>
      </c>
      <c r="H2187" s="120" t="b">
        <v>0</v>
      </c>
      <c r="I2187" s="120" t="b">
        <v>0</v>
      </c>
      <c r="J2187" s="120" t="b">
        <v>0</v>
      </c>
      <c r="K2187" s="120" t="b">
        <v>0</v>
      </c>
      <c r="L2187" s="120" t="b">
        <v>0</v>
      </c>
      <c r="M2187" s="120" t="b">
        <v>0</v>
      </c>
    </row>
    <row r="2188" spans="1:32" x14ac:dyDescent="0.4">
      <c r="A2188" s="120" t="s">
        <v>776</v>
      </c>
      <c r="B2188" s="120" t="s">
        <v>872</v>
      </c>
      <c r="C2188" s="120">
        <v>1706</v>
      </c>
      <c r="D2188" s="120" t="b">
        <v>1</v>
      </c>
      <c r="E2188" s="120" t="b">
        <v>1</v>
      </c>
      <c r="F2188" s="120" t="b">
        <v>0</v>
      </c>
      <c r="G2188" s="120" t="b">
        <v>0</v>
      </c>
      <c r="H2188" s="120" t="b">
        <v>0</v>
      </c>
      <c r="I2188" s="120" t="b">
        <v>0</v>
      </c>
      <c r="J2188" s="120" t="b">
        <v>0</v>
      </c>
      <c r="K2188" s="120" t="b">
        <v>0</v>
      </c>
      <c r="L2188" s="120" t="b">
        <v>0</v>
      </c>
      <c r="M2188" s="120" t="b">
        <v>0</v>
      </c>
      <c r="N2188" s="120" t="s">
        <v>842</v>
      </c>
      <c r="O2188" s="120" t="s">
        <v>2348</v>
      </c>
      <c r="P2188" s="120" t="s">
        <v>2349</v>
      </c>
      <c r="Q2188" s="120" t="s">
        <v>466</v>
      </c>
      <c r="R2188" s="120" t="s">
        <v>1567</v>
      </c>
      <c r="S2188" s="120" t="s">
        <v>7691</v>
      </c>
      <c r="T2188" s="120" t="s">
        <v>7692</v>
      </c>
      <c r="U2188" s="120" t="s">
        <v>237</v>
      </c>
      <c r="V2188" s="120" t="s">
        <v>2350</v>
      </c>
    </row>
    <row r="2189" spans="1:32" x14ac:dyDescent="0.4">
      <c r="A2189" s="120" t="s">
        <v>820</v>
      </c>
      <c r="B2189" s="120" t="s">
        <v>1278</v>
      </c>
      <c r="C2189" s="120">
        <v>1686</v>
      </c>
      <c r="D2189" s="120" t="b">
        <v>0</v>
      </c>
      <c r="E2189" s="120" t="b">
        <v>1</v>
      </c>
      <c r="F2189" s="120" t="b">
        <v>1</v>
      </c>
      <c r="G2189" s="120" t="b">
        <v>0</v>
      </c>
      <c r="H2189" s="120" t="b">
        <v>0</v>
      </c>
      <c r="I2189" s="120" t="b">
        <v>0</v>
      </c>
      <c r="J2189" s="120" t="b">
        <v>0</v>
      </c>
      <c r="K2189" s="120" t="b">
        <v>0</v>
      </c>
      <c r="L2189" s="120" t="b">
        <v>0</v>
      </c>
      <c r="M2189" s="120" t="b">
        <v>1</v>
      </c>
      <c r="N2189" s="120" t="s">
        <v>7693</v>
      </c>
      <c r="O2189" s="120" t="s">
        <v>5426</v>
      </c>
      <c r="P2189" s="120" t="s">
        <v>7694</v>
      </c>
      <c r="Q2189" s="120" t="s">
        <v>7695</v>
      </c>
      <c r="R2189" s="120" t="s">
        <v>7696</v>
      </c>
      <c r="S2189" s="120" t="s">
        <v>7697</v>
      </c>
      <c r="T2189" s="120" t="s">
        <v>7698</v>
      </c>
      <c r="U2189" s="120" t="s">
        <v>1659</v>
      </c>
      <c r="V2189" s="120" t="s">
        <v>3124</v>
      </c>
      <c r="W2189" s="120" t="s">
        <v>248</v>
      </c>
      <c r="X2189" s="120" t="s">
        <v>1835</v>
      </c>
      <c r="Y2189" s="120" t="s">
        <v>1201</v>
      </c>
      <c r="Z2189" s="120" t="s">
        <v>5616</v>
      </c>
      <c r="AA2189" s="120" t="s">
        <v>664</v>
      </c>
      <c r="AB2189" s="120" t="s">
        <v>6983</v>
      </c>
      <c r="AC2189" s="120" t="s">
        <v>7699</v>
      </c>
      <c r="AD2189" s="120" t="s">
        <v>7700</v>
      </c>
      <c r="AE2189" s="120" t="s">
        <v>7701</v>
      </c>
      <c r="AF2189" s="120" t="s">
        <v>7702</v>
      </c>
    </row>
    <row r="2190" spans="1:32" x14ac:dyDescent="0.4">
      <c r="A2190" s="120" t="s">
        <v>7703</v>
      </c>
      <c r="B2190" s="120" t="s">
        <v>1278</v>
      </c>
      <c r="C2190" s="120">
        <v>1688</v>
      </c>
      <c r="D2190" s="120" t="b">
        <v>0</v>
      </c>
      <c r="E2190" s="120" t="b">
        <v>0</v>
      </c>
      <c r="F2190" s="120" t="b">
        <v>1</v>
      </c>
      <c r="G2190" s="120" t="b">
        <v>0</v>
      </c>
      <c r="H2190" s="120" t="b">
        <v>0</v>
      </c>
      <c r="I2190" s="120" t="b">
        <v>0</v>
      </c>
      <c r="J2190" s="120" t="b">
        <v>0</v>
      </c>
      <c r="K2190" s="120" t="b">
        <v>0</v>
      </c>
      <c r="L2190" s="120" t="b">
        <v>0</v>
      </c>
      <c r="M2190" s="120" t="b">
        <v>0</v>
      </c>
    </row>
    <row r="2191" spans="1:32" x14ac:dyDescent="0.4">
      <c r="A2191" s="120" t="s">
        <v>7704</v>
      </c>
      <c r="B2191" s="120" t="s">
        <v>852</v>
      </c>
      <c r="C2191" s="120">
        <v>1682</v>
      </c>
      <c r="D2191" s="120" t="b">
        <v>1</v>
      </c>
      <c r="E2191" s="120" t="b">
        <v>1</v>
      </c>
      <c r="F2191" s="120" t="b">
        <v>0</v>
      </c>
      <c r="G2191" s="120" t="b">
        <v>0</v>
      </c>
      <c r="H2191" s="120" t="b">
        <v>0</v>
      </c>
      <c r="I2191" s="120" t="b">
        <v>0</v>
      </c>
      <c r="J2191" s="120" t="b">
        <v>0</v>
      </c>
      <c r="K2191" s="120" t="b">
        <v>0</v>
      </c>
      <c r="L2191" s="120" t="b">
        <v>0</v>
      </c>
      <c r="M2191" s="120" t="b">
        <v>0</v>
      </c>
    </row>
    <row r="2192" spans="1:32" x14ac:dyDescent="0.4">
      <c r="A2192" s="120" t="s">
        <v>7705</v>
      </c>
      <c r="B2192" s="120" t="s">
        <v>852</v>
      </c>
      <c r="C2192" s="120">
        <v>1671</v>
      </c>
      <c r="D2192" s="120" t="b">
        <v>1</v>
      </c>
      <c r="E2192" s="120" t="b">
        <v>1</v>
      </c>
      <c r="F2192" s="120" t="b">
        <v>0</v>
      </c>
      <c r="G2192" s="120" t="b">
        <v>0</v>
      </c>
      <c r="H2192" s="120" t="b">
        <v>0</v>
      </c>
      <c r="I2192" s="120" t="b">
        <v>0</v>
      </c>
      <c r="J2192" s="120" t="b">
        <v>0</v>
      </c>
      <c r="K2192" s="120" t="b">
        <v>0</v>
      </c>
      <c r="L2192" s="120" t="b">
        <v>0</v>
      </c>
      <c r="M2192" s="120" t="b">
        <v>1</v>
      </c>
      <c r="N2192" s="120" t="s">
        <v>7706</v>
      </c>
      <c r="O2192" s="120" t="s">
        <v>7707</v>
      </c>
      <c r="P2192" s="120" t="s">
        <v>7708</v>
      </c>
      <c r="Q2192" s="120" t="s">
        <v>7709</v>
      </c>
      <c r="R2192" s="120" t="s">
        <v>7710</v>
      </c>
    </row>
    <row r="2193" spans="1:20" x14ac:dyDescent="0.4">
      <c r="A2193" s="120" t="s">
        <v>7711</v>
      </c>
      <c r="B2193" s="120" t="s">
        <v>928</v>
      </c>
      <c r="C2193" s="120">
        <v>1672</v>
      </c>
      <c r="D2193" s="120" t="b">
        <v>0</v>
      </c>
      <c r="E2193" s="120" t="b">
        <v>0</v>
      </c>
      <c r="F2193" s="120" t="b">
        <v>0</v>
      </c>
      <c r="G2193" s="120" t="b">
        <v>0</v>
      </c>
      <c r="H2193" s="120" t="b">
        <v>0</v>
      </c>
      <c r="I2193" s="120" t="b">
        <v>0</v>
      </c>
      <c r="J2193" s="120" t="b">
        <v>0</v>
      </c>
      <c r="K2193" s="120" t="b">
        <v>0</v>
      </c>
      <c r="L2193" s="120" t="b">
        <v>0</v>
      </c>
      <c r="M2193" s="120" t="b">
        <v>0</v>
      </c>
    </row>
    <row r="2194" spans="1:20" x14ac:dyDescent="0.4">
      <c r="A2194" s="120" t="s">
        <v>7712</v>
      </c>
      <c r="B2194" s="120" t="s">
        <v>900</v>
      </c>
      <c r="C2194" s="120">
        <v>1650</v>
      </c>
      <c r="D2194" s="120" t="b">
        <v>1</v>
      </c>
      <c r="E2194" s="120" t="b">
        <v>0</v>
      </c>
      <c r="F2194" s="120" t="b">
        <v>0</v>
      </c>
      <c r="G2194" s="120" t="b">
        <v>0</v>
      </c>
      <c r="H2194" s="120" t="b">
        <v>0</v>
      </c>
      <c r="I2194" s="120" t="b">
        <v>0</v>
      </c>
      <c r="J2194" s="120" t="b">
        <v>0</v>
      </c>
      <c r="K2194" s="120" t="b">
        <v>0</v>
      </c>
      <c r="L2194" s="120" t="b">
        <v>0</v>
      </c>
      <c r="M2194" s="120" t="b">
        <v>1</v>
      </c>
    </row>
    <row r="2195" spans="1:20" x14ac:dyDescent="0.4">
      <c r="A2195" s="120" t="s">
        <v>7713</v>
      </c>
      <c r="B2195" s="120" t="s">
        <v>900</v>
      </c>
      <c r="C2195" s="120">
        <v>1646</v>
      </c>
      <c r="D2195" s="120" t="b">
        <v>1</v>
      </c>
      <c r="E2195" s="120" t="b">
        <v>1</v>
      </c>
      <c r="F2195" s="120" t="b">
        <v>0</v>
      </c>
      <c r="G2195" s="120" t="b">
        <v>0</v>
      </c>
      <c r="H2195" s="120" t="b">
        <v>0</v>
      </c>
      <c r="I2195" s="120" t="b">
        <v>0</v>
      </c>
      <c r="J2195" s="120" t="b">
        <v>0</v>
      </c>
      <c r="K2195" s="120" t="b">
        <v>0</v>
      </c>
      <c r="L2195" s="120" t="b">
        <v>0</v>
      </c>
      <c r="M2195" s="120" t="b">
        <v>0</v>
      </c>
    </row>
    <row r="2196" spans="1:20" x14ac:dyDescent="0.4">
      <c r="A2196" s="120" t="s">
        <v>712</v>
      </c>
      <c r="B2196" s="120" t="s">
        <v>928</v>
      </c>
      <c r="C2196" s="120">
        <v>1604</v>
      </c>
      <c r="D2196" s="120" t="b">
        <v>1</v>
      </c>
      <c r="E2196" s="120" t="b">
        <v>1</v>
      </c>
      <c r="F2196" s="120" t="b">
        <v>1</v>
      </c>
      <c r="G2196" s="120" t="b">
        <v>0</v>
      </c>
      <c r="H2196" s="120" t="b">
        <v>0</v>
      </c>
      <c r="I2196" s="120" t="b">
        <v>0</v>
      </c>
      <c r="J2196" s="120" t="b">
        <v>0</v>
      </c>
      <c r="K2196" s="120" t="b">
        <v>0</v>
      </c>
      <c r="L2196" s="120" t="b">
        <v>0</v>
      </c>
      <c r="M2196" s="120" t="b">
        <v>0</v>
      </c>
      <c r="N2196" s="120" t="s">
        <v>7714</v>
      </c>
      <c r="O2196" s="120" t="s">
        <v>685</v>
      </c>
      <c r="P2196" s="120" t="s">
        <v>6037</v>
      </c>
      <c r="Q2196" s="120" t="s">
        <v>711</v>
      </c>
      <c r="R2196" s="120" t="s">
        <v>5976</v>
      </c>
      <c r="S2196" s="120" t="s">
        <v>7715</v>
      </c>
      <c r="T2196" s="120" t="s">
        <v>7716</v>
      </c>
    </row>
    <row r="2197" spans="1:20" x14ac:dyDescent="0.4">
      <c r="A2197" s="120" t="s">
        <v>7717</v>
      </c>
      <c r="B2197" s="120" t="s">
        <v>928</v>
      </c>
      <c r="C2197" s="120">
        <v>1603</v>
      </c>
      <c r="D2197" s="120" t="b">
        <v>1</v>
      </c>
      <c r="E2197" s="120" t="b">
        <v>0</v>
      </c>
      <c r="F2197" s="120" t="b">
        <v>1</v>
      </c>
      <c r="G2197" s="120" t="b">
        <v>0</v>
      </c>
      <c r="H2197" s="120" t="b">
        <v>0</v>
      </c>
      <c r="I2197" s="120" t="b">
        <v>0</v>
      </c>
      <c r="J2197" s="120" t="b">
        <v>0</v>
      </c>
      <c r="K2197" s="120" t="b">
        <v>0</v>
      </c>
      <c r="L2197" s="120" t="b">
        <v>0</v>
      </c>
      <c r="M2197" s="120" t="b">
        <v>1</v>
      </c>
      <c r="N2197" s="120" t="s">
        <v>7718</v>
      </c>
      <c r="O2197" s="120" t="s">
        <v>3316</v>
      </c>
      <c r="P2197" s="120" t="s">
        <v>7719</v>
      </c>
      <c r="Q2197" s="120" t="s">
        <v>7720</v>
      </c>
      <c r="R2197" s="120" t="s">
        <v>7721</v>
      </c>
    </row>
    <row r="2198" spans="1:20" x14ac:dyDescent="0.4">
      <c r="A2198" s="120" t="s">
        <v>7722</v>
      </c>
      <c r="B2198" s="120" t="s">
        <v>1278</v>
      </c>
      <c r="C2198" s="120">
        <v>1583</v>
      </c>
      <c r="D2198" s="120" t="b">
        <v>0</v>
      </c>
      <c r="E2198" s="120" t="b">
        <v>1</v>
      </c>
      <c r="F2198" s="120" t="b">
        <v>1</v>
      </c>
      <c r="G2198" s="120" t="b">
        <v>0</v>
      </c>
      <c r="H2198" s="120" t="b">
        <v>0</v>
      </c>
      <c r="I2198" s="120" t="b">
        <v>0</v>
      </c>
      <c r="J2198" s="120" t="b">
        <v>0</v>
      </c>
      <c r="K2198" s="120" t="b">
        <v>0</v>
      </c>
      <c r="L2198" s="120" t="b">
        <v>0</v>
      </c>
      <c r="M2198" s="120" t="b">
        <v>0</v>
      </c>
    </row>
    <row r="2199" spans="1:20" x14ac:dyDescent="0.4">
      <c r="A2199" s="120" t="s">
        <v>7723</v>
      </c>
      <c r="B2199" s="120" t="s">
        <v>2118</v>
      </c>
      <c r="C2199" s="120">
        <v>1580</v>
      </c>
      <c r="D2199" s="120" t="b">
        <v>0</v>
      </c>
      <c r="E2199" s="120" t="b">
        <v>0</v>
      </c>
      <c r="F2199" s="120" t="b">
        <v>1</v>
      </c>
      <c r="G2199" s="120" t="b">
        <v>0</v>
      </c>
      <c r="H2199" s="120" t="b">
        <v>0</v>
      </c>
      <c r="I2199" s="120" t="b">
        <v>0</v>
      </c>
      <c r="J2199" s="120" t="b">
        <v>0</v>
      </c>
      <c r="K2199" s="120" t="b">
        <v>0</v>
      </c>
      <c r="L2199" s="120" t="b">
        <v>0</v>
      </c>
      <c r="M2199" s="120" t="b">
        <v>0</v>
      </c>
    </row>
    <row r="2200" spans="1:20" x14ac:dyDescent="0.4">
      <c r="A2200" s="120" t="s">
        <v>7724</v>
      </c>
      <c r="B2200" s="120" t="s">
        <v>924</v>
      </c>
      <c r="C2200" s="120">
        <v>1571</v>
      </c>
      <c r="D2200" s="120" t="b">
        <v>1</v>
      </c>
      <c r="E2200" s="120" t="b">
        <v>0</v>
      </c>
      <c r="F2200" s="120" t="b">
        <v>0</v>
      </c>
      <c r="G2200" s="120" t="b">
        <v>0</v>
      </c>
      <c r="H2200" s="120" t="b">
        <v>0</v>
      </c>
      <c r="I2200" s="120" t="b">
        <v>0</v>
      </c>
      <c r="J2200" s="120" t="b">
        <v>0</v>
      </c>
      <c r="K2200" s="120" t="b">
        <v>0</v>
      </c>
      <c r="L2200" s="120" t="b">
        <v>0</v>
      </c>
      <c r="M2200" s="120" t="b">
        <v>0</v>
      </c>
    </row>
    <row r="2201" spans="1:20" x14ac:dyDescent="0.4">
      <c r="A2201" s="120" t="s">
        <v>7725</v>
      </c>
      <c r="B2201" s="120" t="s">
        <v>843</v>
      </c>
      <c r="C2201" s="120">
        <v>1540</v>
      </c>
      <c r="D2201" s="120" t="b">
        <v>0</v>
      </c>
      <c r="E2201" s="120" t="b">
        <v>0</v>
      </c>
      <c r="F2201" s="120" t="b">
        <v>1</v>
      </c>
      <c r="G2201" s="120" t="b">
        <v>0</v>
      </c>
      <c r="H2201" s="120" t="b">
        <v>0</v>
      </c>
      <c r="I2201" s="120" t="b">
        <v>0</v>
      </c>
      <c r="J2201" s="120" t="b">
        <v>0</v>
      </c>
      <c r="K2201" s="120" t="b">
        <v>0</v>
      </c>
      <c r="L2201" s="120" t="b">
        <v>0</v>
      </c>
      <c r="M2201" s="120" t="b">
        <v>0</v>
      </c>
      <c r="N2201" s="120" t="s">
        <v>7726</v>
      </c>
      <c r="O2201" s="120" t="s">
        <v>7727</v>
      </c>
      <c r="P2201" s="120" t="s">
        <v>7728</v>
      </c>
      <c r="Q2201" s="120" t="s">
        <v>7729</v>
      </c>
      <c r="R2201" s="120" t="s">
        <v>7730</v>
      </c>
    </row>
    <row r="2202" spans="1:20" x14ac:dyDescent="0.4">
      <c r="A2202" s="120" t="s">
        <v>7731</v>
      </c>
      <c r="B2202" s="120" t="s">
        <v>843</v>
      </c>
      <c r="C2202" s="120">
        <v>1539</v>
      </c>
      <c r="D2202" s="120" t="b">
        <v>0</v>
      </c>
      <c r="E2202" s="120" t="b">
        <v>0</v>
      </c>
      <c r="F2202" s="120" t="b">
        <v>1</v>
      </c>
      <c r="G2202" s="120" t="b">
        <v>0</v>
      </c>
      <c r="H2202" s="120" t="b">
        <v>0</v>
      </c>
      <c r="I2202" s="120" t="b">
        <v>0</v>
      </c>
      <c r="J2202" s="120" t="b">
        <v>0</v>
      </c>
      <c r="K2202" s="120" t="b">
        <v>0</v>
      </c>
      <c r="L2202" s="120" t="b">
        <v>0</v>
      </c>
      <c r="M2202" s="120" t="b">
        <v>0</v>
      </c>
    </row>
    <row r="2203" spans="1:20" x14ac:dyDescent="0.4">
      <c r="A2203" s="120" t="s">
        <v>7732</v>
      </c>
      <c r="B2203" s="120" t="s">
        <v>928</v>
      </c>
      <c r="C2203" s="120">
        <v>1527</v>
      </c>
      <c r="D2203" s="120" t="b">
        <v>0</v>
      </c>
      <c r="E2203" s="120" t="b">
        <v>1</v>
      </c>
      <c r="F2203" s="120" t="b">
        <v>1</v>
      </c>
      <c r="G2203" s="120" t="b">
        <v>0</v>
      </c>
      <c r="H2203" s="120" t="b">
        <v>0</v>
      </c>
      <c r="I2203" s="120" t="b">
        <v>0</v>
      </c>
      <c r="J2203" s="120" t="b">
        <v>0</v>
      </c>
      <c r="K2203" s="120" t="b">
        <v>0</v>
      </c>
      <c r="L2203" s="120" t="b">
        <v>0</v>
      </c>
      <c r="M2203" s="120" t="b">
        <v>1</v>
      </c>
    </row>
    <row r="2204" spans="1:20" x14ac:dyDescent="0.4">
      <c r="A2204" s="120" t="s">
        <v>7733</v>
      </c>
      <c r="B2204" s="120" t="s">
        <v>935</v>
      </c>
      <c r="C2204" s="120">
        <v>1519</v>
      </c>
      <c r="D2204" s="120" t="b">
        <v>0</v>
      </c>
      <c r="E2204" s="120" t="b">
        <v>1</v>
      </c>
      <c r="F2204" s="120" t="b">
        <v>0</v>
      </c>
      <c r="G2204" s="120" t="b">
        <v>0</v>
      </c>
      <c r="H2204" s="120" t="b">
        <v>0</v>
      </c>
      <c r="I2204" s="120" t="b">
        <v>0</v>
      </c>
      <c r="J2204" s="120" t="b">
        <v>0</v>
      </c>
      <c r="K2204" s="120" t="b">
        <v>0</v>
      </c>
      <c r="L2204" s="120" t="b">
        <v>0</v>
      </c>
      <c r="M2204" s="120" t="b">
        <v>1</v>
      </c>
    </row>
    <row r="2205" spans="1:20" x14ac:dyDescent="0.4">
      <c r="A2205" s="120" t="s">
        <v>7734</v>
      </c>
      <c r="B2205" s="120" t="s">
        <v>2118</v>
      </c>
      <c r="C2205" s="120">
        <v>1504</v>
      </c>
      <c r="D2205" s="120" t="b">
        <v>0</v>
      </c>
      <c r="E2205" s="120" t="b">
        <v>0</v>
      </c>
      <c r="F2205" s="120" t="b">
        <v>0</v>
      </c>
      <c r="G2205" s="120" t="b">
        <v>0</v>
      </c>
      <c r="H2205" s="120" t="b">
        <v>0</v>
      </c>
      <c r="I2205" s="120" t="b">
        <v>0</v>
      </c>
      <c r="J2205" s="120" t="b">
        <v>0</v>
      </c>
      <c r="K2205" s="120" t="b">
        <v>0</v>
      </c>
      <c r="L2205" s="120" t="b">
        <v>0</v>
      </c>
      <c r="M2205" s="120" t="b">
        <v>1</v>
      </c>
    </row>
    <row r="2206" spans="1:20" x14ac:dyDescent="0.4">
      <c r="A2206" s="120" t="s">
        <v>7735</v>
      </c>
      <c r="B2206" s="120" t="s">
        <v>928</v>
      </c>
      <c r="C2206" s="120">
        <v>1476</v>
      </c>
      <c r="D2206" s="120" t="b">
        <v>1</v>
      </c>
      <c r="E2206" s="120" t="b">
        <v>1</v>
      </c>
      <c r="F2206" s="120" t="b">
        <v>1</v>
      </c>
      <c r="G2206" s="120" t="b">
        <v>0</v>
      </c>
      <c r="H2206" s="120" t="b">
        <v>0</v>
      </c>
      <c r="I2206" s="120" t="b">
        <v>0</v>
      </c>
      <c r="J2206" s="120" t="b">
        <v>0</v>
      </c>
      <c r="K2206" s="120" t="b">
        <v>0</v>
      </c>
      <c r="L2206" s="120" t="b">
        <v>0</v>
      </c>
      <c r="M2206" s="120" t="b">
        <v>0</v>
      </c>
    </row>
    <row r="2207" spans="1:20" x14ac:dyDescent="0.4">
      <c r="A2207" s="120" t="s">
        <v>7736</v>
      </c>
      <c r="B2207" s="120" t="s">
        <v>900</v>
      </c>
      <c r="C2207" s="120">
        <v>1481</v>
      </c>
      <c r="D2207" s="120" t="b">
        <v>0</v>
      </c>
      <c r="E2207" s="120" t="b">
        <v>0</v>
      </c>
      <c r="F2207" s="120" t="b">
        <v>1</v>
      </c>
      <c r="G2207" s="120" t="b">
        <v>0</v>
      </c>
      <c r="H2207" s="120" t="b">
        <v>0</v>
      </c>
      <c r="I2207" s="120" t="b">
        <v>0</v>
      </c>
      <c r="J2207" s="120" t="b">
        <v>0</v>
      </c>
      <c r="K2207" s="120" t="b">
        <v>0</v>
      </c>
      <c r="L2207" s="120" t="b">
        <v>0</v>
      </c>
      <c r="M2207" s="120" t="b">
        <v>0</v>
      </c>
    </row>
    <row r="2208" spans="1:20" x14ac:dyDescent="0.4">
      <c r="A2208" s="120" t="s">
        <v>7737</v>
      </c>
      <c r="B2208" s="120" t="s">
        <v>1334</v>
      </c>
      <c r="C2208" s="120">
        <v>1466</v>
      </c>
      <c r="D2208" s="120" t="b">
        <v>0</v>
      </c>
      <c r="E2208" s="120" t="b">
        <v>0</v>
      </c>
      <c r="F2208" s="120" t="b">
        <v>1</v>
      </c>
      <c r="G2208" s="120" t="b">
        <v>0</v>
      </c>
      <c r="H2208" s="120" t="b">
        <v>0</v>
      </c>
      <c r="I2208" s="120" t="b">
        <v>0</v>
      </c>
      <c r="J2208" s="120" t="b">
        <v>0</v>
      </c>
      <c r="K2208" s="120" t="b">
        <v>0</v>
      </c>
      <c r="L2208" s="120" t="b">
        <v>0</v>
      </c>
      <c r="M2208" s="120" t="b">
        <v>0</v>
      </c>
    </row>
    <row r="2209" spans="1:18" x14ac:dyDescent="0.4">
      <c r="A2209" s="120" t="s">
        <v>7738</v>
      </c>
      <c r="B2209" s="120" t="s">
        <v>900</v>
      </c>
      <c r="C2209" s="120">
        <v>1458</v>
      </c>
      <c r="D2209" s="120" t="b">
        <v>0</v>
      </c>
      <c r="E2209" s="120" t="b">
        <v>0</v>
      </c>
      <c r="F2209" s="120" t="b">
        <v>0</v>
      </c>
      <c r="G2209" s="120" t="b">
        <v>0</v>
      </c>
      <c r="H2209" s="120" t="b">
        <v>0</v>
      </c>
      <c r="I2209" s="120" t="b">
        <v>0</v>
      </c>
      <c r="J2209" s="120" t="b">
        <v>0</v>
      </c>
      <c r="K2209" s="120" t="b">
        <v>0</v>
      </c>
      <c r="L2209" s="120" t="b">
        <v>0</v>
      </c>
      <c r="M2209" s="120" t="b">
        <v>1</v>
      </c>
    </row>
    <row r="2210" spans="1:18" x14ac:dyDescent="0.4">
      <c r="A2210" s="120" t="s">
        <v>7739</v>
      </c>
      <c r="B2210" s="120" t="s">
        <v>900</v>
      </c>
      <c r="C2210" s="120">
        <v>1445</v>
      </c>
      <c r="D2210" s="120" t="b">
        <v>1</v>
      </c>
      <c r="E2210" s="120" t="b">
        <v>0</v>
      </c>
      <c r="F2210" s="120" t="b">
        <v>0</v>
      </c>
      <c r="G2210" s="120" t="b">
        <v>0</v>
      </c>
      <c r="H2210" s="120" t="b">
        <v>1</v>
      </c>
      <c r="I2210" s="120" t="b">
        <v>0</v>
      </c>
      <c r="J2210" s="120" t="b">
        <v>0</v>
      </c>
      <c r="K2210" s="120" t="b">
        <v>0</v>
      </c>
      <c r="L2210" s="120" t="b">
        <v>0</v>
      </c>
      <c r="M2210" s="120" t="b">
        <v>0</v>
      </c>
    </row>
    <row r="2211" spans="1:18" x14ac:dyDescent="0.4">
      <c r="A2211" s="120" t="s">
        <v>7740</v>
      </c>
      <c r="B2211" s="120" t="s">
        <v>1446</v>
      </c>
      <c r="C2211" s="120">
        <v>1408</v>
      </c>
      <c r="D2211" s="120" t="b">
        <v>0</v>
      </c>
      <c r="E2211" s="120" t="b">
        <v>0</v>
      </c>
      <c r="F2211" s="120" t="b">
        <v>0</v>
      </c>
      <c r="G2211" s="120" t="b">
        <v>0</v>
      </c>
      <c r="H2211" s="120" t="b">
        <v>0</v>
      </c>
      <c r="I2211" s="120" t="b">
        <v>0</v>
      </c>
      <c r="J2211" s="120" t="b">
        <v>1</v>
      </c>
      <c r="K2211" s="120" t="b">
        <v>1</v>
      </c>
      <c r="L2211" s="120" t="b">
        <v>0</v>
      </c>
      <c r="M2211" s="120" t="b">
        <v>1</v>
      </c>
    </row>
    <row r="2212" spans="1:18" x14ac:dyDescent="0.4">
      <c r="A2212" s="120" t="s">
        <v>7741</v>
      </c>
      <c r="B2212" s="120" t="s">
        <v>924</v>
      </c>
      <c r="C2212" s="120">
        <v>1400</v>
      </c>
      <c r="D2212" s="120" t="b">
        <v>0</v>
      </c>
      <c r="E2212" s="120" t="b">
        <v>0</v>
      </c>
      <c r="F2212" s="120" t="b">
        <v>0</v>
      </c>
      <c r="G2212" s="120" t="b">
        <v>0</v>
      </c>
      <c r="H2212" s="120" t="b">
        <v>0</v>
      </c>
      <c r="I2212" s="120" t="b">
        <v>0</v>
      </c>
      <c r="J2212" s="120" t="b">
        <v>0</v>
      </c>
      <c r="K2212" s="120" t="b">
        <v>0</v>
      </c>
      <c r="L2212" s="120" t="b">
        <v>0</v>
      </c>
      <c r="M2212" s="120" t="b">
        <v>0</v>
      </c>
    </row>
    <row r="2213" spans="1:18" x14ac:dyDescent="0.4">
      <c r="A2213" s="120" t="s">
        <v>7742</v>
      </c>
      <c r="B2213" s="120" t="s">
        <v>1278</v>
      </c>
      <c r="C2213" s="120">
        <v>1399</v>
      </c>
      <c r="D2213" s="120" t="b">
        <v>0</v>
      </c>
      <c r="E2213" s="120" t="b">
        <v>0</v>
      </c>
      <c r="F2213" s="120" t="b">
        <v>0</v>
      </c>
      <c r="G2213" s="120" t="b">
        <v>0</v>
      </c>
      <c r="H2213" s="120" t="b">
        <v>0</v>
      </c>
      <c r="I2213" s="120" t="b">
        <v>0</v>
      </c>
      <c r="J2213" s="120" t="b">
        <v>0</v>
      </c>
      <c r="K2213" s="120" t="b">
        <v>0</v>
      </c>
      <c r="L2213" s="120" t="b">
        <v>0</v>
      </c>
      <c r="M2213" s="120" t="b">
        <v>0</v>
      </c>
    </row>
    <row r="2214" spans="1:18" x14ac:dyDescent="0.4">
      <c r="A2214" s="120" t="s">
        <v>7743</v>
      </c>
      <c r="B2214" s="120" t="s">
        <v>935</v>
      </c>
      <c r="C2214" s="120">
        <v>1350</v>
      </c>
      <c r="D2214" s="120" t="b">
        <v>0</v>
      </c>
      <c r="E2214" s="120" t="b">
        <v>0</v>
      </c>
      <c r="F2214" s="120" t="b">
        <v>0</v>
      </c>
      <c r="G2214" s="120" t="b">
        <v>0</v>
      </c>
      <c r="H2214" s="120" t="b">
        <v>0</v>
      </c>
      <c r="I2214" s="120" t="b">
        <v>0</v>
      </c>
      <c r="J2214" s="120" t="b">
        <v>0</v>
      </c>
      <c r="K2214" s="120" t="b">
        <v>0</v>
      </c>
      <c r="L2214" s="120" t="b">
        <v>0</v>
      </c>
      <c r="M2214" s="120" t="b">
        <v>0</v>
      </c>
    </row>
    <row r="2215" spans="1:18" x14ac:dyDescent="0.4">
      <c r="A2215" s="120" t="s">
        <v>7744</v>
      </c>
      <c r="B2215" s="120" t="s">
        <v>872</v>
      </c>
      <c r="C2215" s="120">
        <v>1347</v>
      </c>
      <c r="D2215" s="120" t="b">
        <v>0</v>
      </c>
      <c r="E2215" s="120" t="b">
        <v>1</v>
      </c>
      <c r="F2215" s="120" t="b">
        <v>0</v>
      </c>
      <c r="G2215" s="120" t="b">
        <v>0</v>
      </c>
      <c r="H2215" s="120" t="b">
        <v>0</v>
      </c>
      <c r="I2215" s="120" t="b">
        <v>0</v>
      </c>
      <c r="J2215" s="120" t="b">
        <v>0</v>
      </c>
      <c r="K2215" s="120" t="b">
        <v>0</v>
      </c>
      <c r="L2215" s="120" t="b">
        <v>0</v>
      </c>
      <c r="M2215" s="120" t="b">
        <v>0</v>
      </c>
    </row>
    <row r="2216" spans="1:18" x14ac:dyDescent="0.4">
      <c r="A2216" s="120" t="s">
        <v>7745</v>
      </c>
      <c r="B2216" s="120" t="s">
        <v>872</v>
      </c>
      <c r="C2216" s="120">
        <v>1343</v>
      </c>
      <c r="D2216" s="120" t="b">
        <v>0</v>
      </c>
      <c r="E2216" s="120" t="b">
        <v>0</v>
      </c>
      <c r="F2216" s="120" t="b">
        <v>0</v>
      </c>
      <c r="G2216" s="120" t="b">
        <v>0</v>
      </c>
      <c r="H2216" s="120" t="b">
        <v>0</v>
      </c>
      <c r="I2216" s="120" t="b">
        <v>0</v>
      </c>
      <c r="J2216" s="120" t="b">
        <v>0</v>
      </c>
      <c r="K2216" s="120" t="b">
        <v>0</v>
      </c>
      <c r="L2216" s="120" t="b">
        <v>0</v>
      </c>
      <c r="M2216" s="120" t="b">
        <v>1</v>
      </c>
    </row>
    <row r="2217" spans="1:18" x14ac:dyDescent="0.4">
      <c r="A2217" s="120" t="s">
        <v>7746</v>
      </c>
      <c r="B2217" s="120" t="s">
        <v>963</v>
      </c>
      <c r="C2217" s="120">
        <v>1309</v>
      </c>
      <c r="D2217" s="120" t="b">
        <v>0</v>
      </c>
      <c r="E2217" s="120" t="b">
        <v>0</v>
      </c>
      <c r="F2217" s="120" t="b">
        <v>0</v>
      </c>
      <c r="G2217" s="120" t="b">
        <v>0</v>
      </c>
      <c r="H2217" s="120" t="b">
        <v>0</v>
      </c>
      <c r="I2217" s="120" t="b">
        <v>0</v>
      </c>
      <c r="J2217" s="120" t="b">
        <v>0</v>
      </c>
      <c r="K2217" s="120" t="b">
        <v>0</v>
      </c>
      <c r="L2217" s="120" t="b">
        <v>0</v>
      </c>
      <c r="M2217" s="120" t="b">
        <v>0</v>
      </c>
    </row>
    <row r="2218" spans="1:18" x14ac:dyDescent="0.4">
      <c r="A2218" s="120" t="s">
        <v>7747</v>
      </c>
      <c r="B2218" s="120" t="s">
        <v>872</v>
      </c>
      <c r="C2218" s="120">
        <v>1277</v>
      </c>
      <c r="D2218" s="120" t="b">
        <v>0</v>
      </c>
      <c r="E2218" s="120" t="b">
        <v>0</v>
      </c>
      <c r="F2218" s="120" t="b">
        <v>1</v>
      </c>
      <c r="G2218" s="120" t="b">
        <v>0</v>
      </c>
      <c r="H2218" s="120" t="b">
        <v>0</v>
      </c>
      <c r="I2218" s="120" t="b">
        <v>0</v>
      </c>
      <c r="J2218" s="120" t="b">
        <v>0</v>
      </c>
      <c r="K2218" s="120" t="b">
        <v>0</v>
      </c>
      <c r="L2218" s="120" t="b">
        <v>0</v>
      </c>
      <c r="M2218" s="120" t="b">
        <v>0</v>
      </c>
    </row>
    <row r="2219" spans="1:18" x14ac:dyDescent="0.4">
      <c r="A2219" s="120" t="s">
        <v>7748</v>
      </c>
      <c r="B2219" s="120" t="s">
        <v>928</v>
      </c>
      <c r="C2219" s="120">
        <v>1265</v>
      </c>
      <c r="D2219" s="120" t="b">
        <v>1</v>
      </c>
      <c r="E2219" s="120" t="b">
        <v>1</v>
      </c>
      <c r="F2219" s="120" t="b">
        <v>0</v>
      </c>
      <c r="G2219" s="120" t="b">
        <v>0</v>
      </c>
      <c r="H2219" s="120" t="b">
        <v>0</v>
      </c>
      <c r="I2219" s="120" t="b">
        <v>0</v>
      </c>
      <c r="J2219" s="120" t="b">
        <v>0</v>
      </c>
      <c r="K2219" s="120" t="b">
        <v>0</v>
      </c>
      <c r="L2219" s="120" t="b">
        <v>0</v>
      </c>
      <c r="M2219" s="120" t="b">
        <v>0</v>
      </c>
      <c r="N2219" s="120" t="s">
        <v>7749</v>
      </c>
      <c r="O2219" s="120" t="s">
        <v>6757</v>
      </c>
      <c r="P2219" s="120" t="s">
        <v>7750</v>
      </c>
    </row>
    <row r="2220" spans="1:18" x14ac:dyDescent="0.4">
      <c r="A2220" s="120" t="s">
        <v>7751</v>
      </c>
      <c r="B2220" s="120" t="s">
        <v>843</v>
      </c>
      <c r="C2220" s="120">
        <v>1250</v>
      </c>
      <c r="D2220" s="120" t="b">
        <v>0</v>
      </c>
      <c r="E2220" s="120" t="b">
        <v>0</v>
      </c>
      <c r="F2220" s="120" t="b">
        <v>0</v>
      </c>
      <c r="G2220" s="120" t="b">
        <v>0</v>
      </c>
      <c r="H2220" s="120" t="b">
        <v>0</v>
      </c>
      <c r="I2220" s="120" t="b">
        <v>0</v>
      </c>
      <c r="J2220" s="120" t="b">
        <v>0</v>
      </c>
      <c r="K2220" s="120" t="b">
        <v>0</v>
      </c>
      <c r="L2220" s="120" t="b">
        <v>0</v>
      </c>
      <c r="M2220" s="120" t="b">
        <v>0</v>
      </c>
    </row>
    <row r="2221" spans="1:18" x14ac:dyDescent="0.4">
      <c r="A2221" s="120" t="s">
        <v>7752</v>
      </c>
      <c r="B2221" s="120" t="s">
        <v>852</v>
      </c>
      <c r="C2221" s="120">
        <v>1225</v>
      </c>
      <c r="D2221" s="120" t="b">
        <v>0</v>
      </c>
      <c r="E2221" s="120" t="b">
        <v>0</v>
      </c>
      <c r="F2221" s="120" t="b">
        <v>1</v>
      </c>
      <c r="G2221" s="120" t="b">
        <v>0</v>
      </c>
      <c r="H2221" s="120" t="b">
        <v>0</v>
      </c>
      <c r="I2221" s="120" t="b">
        <v>0</v>
      </c>
      <c r="J2221" s="120" t="b">
        <v>0</v>
      </c>
      <c r="K2221" s="120" t="b">
        <v>0</v>
      </c>
      <c r="L2221" s="120" t="b">
        <v>0</v>
      </c>
      <c r="M2221" s="120" t="b">
        <v>0</v>
      </c>
    </row>
    <row r="2222" spans="1:18" x14ac:dyDescent="0.4">
      <c r="A2222" s="120" t="s">
        <v>7753</v>
      </c>
      <c r="B2222" s="120" t="s">
        <v>852</v>
      </c>
      <c r="C2222" s="120">
        <v>1220</v>
      </c>
      <c r="D2222" s="120" t="b">
        <v>1</v>
      </c>
      <c r="E2222" s="120" t="b">
        <v>1</v>
      </c>
      <c r="F2222" s="120" t="b">
        <v>0</v>
      </c>
      <c r="G2222" s="120" t="b">
        <v>0</v>
      </c>
      <c r="H2222" s="120" t="b">
        <v>0</v>
      </c>
      <c r="I2222" s="120" t="b">
        <v>0</v>
      </c>
      <c r="J2222" s="120" t="b">
        <v>0</v>
      </c>
      <c r="K2222" s="120" t="b">
        <v>0</v>
      </c>
      <c r="L2222" s="120" t="b">
        <v>0</v>
      </c>
      <c r="M2222" s="120" t="b">
        <v>1</v>
      </c>
      <c r="N2222" s="120" t="s">
        <v>842</v>
      </c>
      <c r="O2222" s="120" t="s">
        <v>7754</v>
      </c>
      <c r="P2222" s="120" t="s">
        <v>7755</v>
      </c>
    </row>
    <row r="2223" spans="1:18" x14ac:dyDescent="0.4">
      <c r="A2223" s="120" t="s">
        <v>7756</v>
      </c>
      <c r="B2223" s="120" t="s">
        <v>872</v>
      </c>
      <c r="C2223" s="120">
        <v>1219</v>
      </c>
      <c r="D2223" s="120" t="b">
        <v>1</v>
      </c>
      <c r="E2223" s="120" t="b">
        <v>1</v>
      </c>
      <c r="F2223" s="120" t="b">
        <v>0</v>
      </c>
      <c r="G2223" s="120" t="b">
        <v>0</v>
      </c>
      <c r="H2223" s="120" t="b">
        <v>0</v>
      </c>
      <c r="I2223" s="120" t="b">
        <v>0</v>
      </c>
      <c r="J2223" s="120" t="b">
        <v>0</v>
      </c>
      <c r="K2223" s="120" t="b">
        <v>0</v>
      </c>
      <c r="L2223" s="120" t="b">
        <v>0</v>
      </c>
      <c r="M2223" s="120" t="b">
        <v>0</v>
      </c>
    </row>
    <row r="2224" spans="1:18" x14ac:dyDescent="0.4">
      <c r="A2224" s="120" t="s">
        <v>723</v>
      </c>
      <c r="B2224" s="120" t="s">
        <v>924</v>
      </c>
      <c r="C2224" s="120">
        <v>1195</v>
      </c>
      <c r="D2224" s="120" t="b">
        <v>1</v>
      </c>
      <c r="E2224" s="120" t="b">
        <v>1</v>
      </c>
      <c r="F2224" s="120" t="b">
        <v>0</v>
      </c>
      <c r="G2224" s="120" t="b">
        <v>0</v>
      </c>
      <c r="H2224" s="120" t="b">
        <v>1</v>
      </c>
      <c r="I2224" s="120" t="b">
        <v>0</v>
      </c>
      <c r="J2224" s="120" t="b">
        <v>0</v>
      </c>
      <c r="K2224" s="120" t="b">
        <v>0</v>
      </c>
      <c r="L2224" s="120" t="b">
        <v>0</v>
      </c>
      <c r="M2224" s="120" t="b">
        <v>1</v>
      </c>
      <c r="N2224" s="120" t="s">
        <v>842</v>
      </c>
      <c r="O2224" s="120" t="s">
        <v>171</v>
      </c>
      <c r="P2224" s="120" t="s">
        <v>2795</v>
      </c>
      <c r="Q2224" s="120" t="s">
        <v>1659</v>
      </c>
      <c r="R2224" s="120" t="s">
        <v>3124</v>
      </c>
    </row>
    <row r="2225" spans="1:30" x14ac:dyDescent="0.4">
      <c r="A2225" s="120" t="s">
        <v>7757</v>
      </c>
      <c r="B2225" s="120" t="s">
        <v>900</v>
      </c>
      <c r="C2225" s="120">
        <v>1179</v>
      </c>
      <c r="D2225" s="120" t="b">
        <v>0</v>
      </c>
      <c r="E2225" s="120" t="b">
        <v>0</v>
      </c>
      <c r="F2225" s="120" t="b">
        <v>0</v>
      </c>
      <c r="G2225" s="120" t="b">
        <v>0</v>
      </c>
      <c r="H2225" s="120" t="b">
        <v>0</v>
      </c>
      <c r="I2225" s="120" t="b">
        <v>0</v>
      </c>
      <c r="J2225" s="120" t="b">
        <v>0</v>
      </c>
      <c r="K2225" s="120" t="b">
        <v>0</v>
      </c>
      <c r="L2225" s="120" t="b">
        <v>0</v>
      </c>
      <c r="M2225" s="120" t="b">
        <v>1</v>
      </c>
    </row>
    <row r="2226" spans="1:30" x14ac:dyDescent="0.4">
      <c r="A2226" s="120" t="s">
        <v>7758</v>
      </c>
      <c r="B2226" s="120" t="s">
        <v>1727</v>
      </c>
      <c r="C2226" s="120">
        <v>1157</v>
      </c>
      <c r="D2226" s="120" t="b">
        <v>0</v>
      </c>
      <c r="E2226" s="120" t="b">
        <v>0</v>
      </c>
      <c r="F2226" s="120" t="b">
        <v>0</v>
      </c>
      <c r="G2226" s="120" t="b">
        <v>0</v>
      </c>
      <c r="H2226" s="120" t="b">
        <v>0</v>
      </c>
      <c r="I2226" s="120" t="b">
        <v>0</v>
      </c>
      <c r="J2226" s="120" t="b">
        <v>0</v>
      </c>
      <c r="K2226" s="120" t="b">
        <v>0</v>
      </c>
      <c r="L2226" s="120" t="b">
        <v>0</v>
      </c>
      <c r="M2226" s="120" t="b">
        <v>0</v>
      </c>
    </row>
    <row r="2227" spans="1:30" x14ac:dyDescent="0.4">
      <c r="A2227" s="120" t="s">
        <v>822</v>
      </c>
      <c r="B2227" s="120" t="s">
        <v>900</v>
      </c>
      <c r="C2227" s="120">
        <v>1157</v>
      </c>
      <c r="D2227" s="120" t="b">
        <v>0</v>
      </c>
      <c r="E2227" s="120" t="b">
        <v>0</v>
      </c>
      <c r="F2227" s="120" t="b">
        <v>0</v>
      </c>
      <c r="G2227" s="120" t="b">
        <v>0</v>
      </c>
      <c r="H2227" s="120" t="b">
        <v>1</v>
      </c>
      <c r="I2227" s="120" t="b">
        <v>0</v>
      </c>
      <c r="J2227" s="120" t="b">
        <v>0</v>
      </c>
      <c r="K2227" s="120" t="b">
        <v>0</v>
      </c>
      <c r="L2227" s="120" t="b">
        <v>0</v>
      </c>
      <c r="M2227" s="120" t="b">
        <v>0</v>
      </c>
      <c r="N2227" s="120" t="s">
        <v>7759</v>
      </c>
      <c r="O2227" s="120" t="s">
        <v>7760</v>
      </c>
      <c r="P2227" s="120" t="s">
        <v>7761</v>
      </c>
      <c r="Q2227" s="120" t="s">
        <v>7762</v>
      </c>
      <c r="R2227" s="120" t="s">
        <v>7763</v>
      </c>
      <c r="S2227" s="120" t="s">
        <v>7764</v>
      </c>
      <c r="T2227" s="120" t="s">
        <v>7765</v>
      </c>
      <c r="U2227" s="120" t="s">
        <v>7766</v>
      </c>
      <c r="V2227" s="120" t="s">
        <v>7767</v>
      </c>
      <c r="W2227" s="120" t="s">
        <v>7768</v>
      </c>
      <c r="X2227" s="120" t="s">
        <v>7769</v>
      </c>
      <c r="Y2227" s="120" t="s">
        <v>664</v>
      </c>
      <c r="Z2227" s="120" t="s">
        <v>6983</v>
      </c>
      <c r="AA2227" s="120" t="s">
        <v>7770</v>
      </c>
      <c r="AB2227" s="120" t="s">
        <v>7771</v>
      </c>
      <c r="AC2227" s="120" t="s">
        <v>793</v>
      </c>
      <c r="AD2227" s="120" t="s">
        <v>6059</v>
      </c>
    </row>
    <row r="2228" spans="1:30" x14ac:dyDescent="0.4">
      <c r="A2228" s="120" t="s">
        <v>7772</v>
      </c>
      <c r="B2228" s="120" t="s">
        <v>928</v>
      </c>
      <c r="C2228" s="120">
        <v>1147</v>
      </c>
      <c r="D2228" s="120" t="b">
        <v>1</v>
      </c>
      <c r="E2228" s="120" t="b">
        <v>0</v>
      </c>
      <c r="F2228" s="120" t="b">
        <v>0</v>
      </c>
      <c r="G2228" s="120" t="b">
        <v>0</v>
      </c>
      <c r="H2228" s="120" t="b">
        <v>1</v>
      </c>
      <c r="I2228" s="120" t="b">
        <v>0</v>
      </c>
      <c r="J2228" s="120" t="b">
        <v>0</v>
      </c>
      <c r="K2228" s="120" t="b">
        <v>0</v>
      </c>
      <c r="L2228" s="120" t="b">
        <v>0</v>
      </c>
      <c r="M2228" s="120" t="b">
        <v>0</v>
      </c>
      <c r="N2228" s="120" t="s">
        <v>842</v>
      </c>
      <c r="O2228" s="120" t="s">
        <v>7773</v>
      </c>
      <c r="P2228" s="120" t="s">
        <v>7774</v>
      </c>
    </row>
    <row r="2229" spans="1:30" x14ac:dyDescent="0.4">
      <c r="A2229" s="120" t="s">
        <v>724</v>
      </c>
      <c r="B2229" s="120" t="s">
        <v>928</v>
      </c>
      <c r="C2229" s="120">
        <v>1143</v>
      </c>
      <c r="D2229" s="120" t="b">
        <v>0</v>
      </c>
      <c r="E2229" s="120" t="b">
        <v>0</v>
      </c>
      <c r="F2229" s="120" t="b">
        <v>1</v>
      </c>
      <c r="G2229" s="120" t="b">
        <v>0</v>
      </c>
      <c r="H2229" s="120" t="b">
        <v>0</v>
      </c>
      <c r="I2229" s="120" t="b">
        <v>0</v>
      </c>
      <c r="J2229" s="120" t="b">
        <v>0</v>
      </c>
      <c r="K2229" s="120" t="b">
        <v>0</v>
      </c>
      <c r="L2229" s="120" t="b">
        <v>0</v>
      </c>
      <c r="M2229" s="120" t="b">
        <v>0</v>
      </c>
      <c r="N2229" s="120" t="s">
        <v>874</v>
      </c>
      <c r="O2229" s="120" t="s">
        <v>442</v>
      </c>
      <c r="P2229" s="120" t="s">
        <v>1270</v>
      </c>
    </row>
    <row r="2230" spans="1:30" x14ac:dyDescent="0.4">
      <c r="A2230" s="120" t="s">
        <v>7775</v>
      </c>
      <c r="B2230" s="120" t="s">
        <v>928</v>
      </c>
      <c r="C2230" s="120">
        <v>1138</v>
      </c>
      <c r="D2230" s="120" t="b">
        <v>1</v>
      </c>
      <c r="E2230" s="120" t="b">
        <v>0</v>
      </c>
      <c r="F2230" s="120" t="b">
        <v>0</v>
      </c>
      <c r="G2230" s="120" t="b">
        <v>0</v>
      </c>
      <c r="H2230" s="120" t="b">
        <v>0</v>
      </c>
      <c r="I2230" s="120" t="b">
        <v>0</v>
      </c>
      <c r="J2230" s="120" t="b">
        <v>0</v>
      </c>
      <c r="K2230" s="120" t="b">
        <v>0</v>
      </c>
      <c r="L2230" s="120" t="b">
        <v>0</v>
      </c>
      <c r="M2230" s="120" t="b">
        <v>1</v>
      </c>
    </row>
    <row r="2231" spans="1:30" x14ac:dyDescent="0.4">
      <c r="A2231" s="120" t="s">
        <v>7776</v>
      </c>
      <c r="B2231" s="120" t="s">
        <v>1278</v>
      </c>
      <c r="C2231" s="120">
        <v>1127</v>
      </c>
      <c r="D2231" s="120" t="b">
        <v>0</v>
      </c>
      <c r="E2231" s="120" t="b">
        <v>1</v>
      </c>
      <c r="F2231" s="120" t="b">
        <v>1</v>
      </c>
      <c r="G2231" s="120" t="b">
        <v>0</v>
      </c>
      <c r="H2231" s="120" t="b">
        <v>0</v>
      </c>
      <c r="I2231" s="120" t="b">
        <v>0</v>
      </c>
      <c r="J2231" s="120" t="b">
        <v>0</v>
      </c>
      <c r="K2231" s="120" t="b">
        <v>0</v>
      </c>
      <c r="L2231" s="120" t="b">
        <v>0</v>
      </c>
      <c r="M2231" s="120" t="b">
        <v>0</v>
      </c>
    </row>
    <row r="2232" spans="1:30" x14ac:dyDescent="0.4">
      <c r="A2232" s="120" t="s">
        <v>7777</v>
      </c>
      <c r="B2232" s="120" t="s">
        <v>924</v>
      </c>
      <c r="C2232" s="120">
        <v>1120</v>
      </c>
      <c r="D2232" s="120" t="b">
        <v>0</v>
      </c>
      <c r="E2232" s="120" t="b">
        <v>0</v>
      </c>
      <c r="F2232" s="120" t="b">
        <v>1</v>
      </c>
      <c r="G2232" s="120" t="b">
        <v>0</v>
      </c>
      <c r="H2232" s="120" t="b">
        <v>0</v>
      </c>
      <c r="I2232" s="120" t="b">
        <v>0</v>
      </c>
      <c r="J2232" s="120" t="b">
        <v>0</v>
      </c>
      <c r="K2232" s="120" t="b">
        <v>0</v>
      </c>
      <c r="L2232" s="120" t="b">
        <v>0</v>
      </c>
      <c r="M2232" s="120" t="b">
        <v>1</v>
      </c>
    </row>
    <row r="2233" spans="1:30" x14ac:dyDescent="0.4">
      <c r="A2233" s="120" t="s">
        <v>7778</v>
      </c>
      <c r="B2233" s="120" t="s">
        <v>852</v>
      </c>
      <c r="C2233" s="120">
        <v>1109</v>
      </c>
      <c r="D2233" s="120" t="b">
        <v>0</v>
      </c>
      <c r="E2233" s="120" t="b">
        <v>1</v>
      </c>
      <c r="F2233" s="120" t="b">
        <v>1</v>
      </c>
      <c r="G2233" s="120" t="b">
        <v>0</v>
      </c>
      <c r="H2233" s="120" t="b">
        <v>0</v>
      </c>
      <c r="I2233" s="120" t="b">
        <v>0</v>
      </c>
      <c r="J2233" s="120" t="b">
        <v>0</v>
      </c>
      <c r="K2233" s="120" t="b">
        <v>0</v>
      </c>
      <c r="L2233" s="120" t="b">
        <v>0</v>
      </c>
      <c r="M2233" s="120" t="b">
        <v>1</v>
      </c>
      <c r="N2233" s="120" t="s">
        <v>7706</v>
      </c>
      <c r="O2233" s="120" t="s">
        <v>7779</v>
      </c>
      <c r="P2233" s="120" t="s">
        <v>7780</v>
      </c>
    </row>
    <row r="2234" spans="1:30" x14ac:dyDescent="0.4">
      <c r="A2234" s="120" t="s">
        <v>7781</v>
      </c>
      <c r="B2234" s="120" t="s">
        <v>935</v>
      </c>
      <c r="C2234" s="120">
        <v>1091</v>
      </c>
      <c r="D2234" s="120" t="b">
        <v>0</v>
      </c>
      <c r="E2234" s="120" t="b">
        <v>0</v>
      </c>
      <c r="F2234" s="120" t="b">
        <v>0</v>
      </c>
      <c r="G2234" s="120" t="b">
        <v>0</v>
      </c>
      <c r="H2234" s="120" t="b">
        <v>0</v>
      </c>
      <c r="I2234" s="120" t="b">
        <v>0</v>
      </c>
      <c r="J2234" s="120" t="b">
        <v>0</v>
      </c>
      <c r="K2234" s="120" t="b">
        <v>0</v>
      </c>
      <c r="L2234" s="120" t="b">
        <v>0</v>
      </c>
      <c r="M2234" s="120" t="b">
        <v>1</v>
      </c>
    </row>
    <row r="2235" spans="1:30" x14ac:dyDescent="0.4">
      <c r="A2235" s="120" t="s">
        <v>7782</v>
      </c>
      <c r="B2235" s="120" t="s">
        <v>1278</v>
      </c>
      <c r="C2235" s="120">
        <v>1068</v>
      </c>
      <c r="D2235" s="120" t="b">
        <v>0</v>
      </c>
      <c r="E2235" s="120" t="b">
        <v>0</v>
      </c>
      <c r="F2235" s="120" t="b">
        <v>1</v>
      </c>
      <c r="G2235" s="120" t="b">
        <v>0</v>
      </c>
      <c r="H2235" s="120" t="b">
        <v>0</v>
      </c>
      <c r="I2235" s="120" t="b">
        <v>0</v>
      </c>
      <c r="J2235" s="120" t="b">
        <v>0</v>
      </c>
      <c r="K2235" s="120" t="b">
        <v>0</v>
      </c>
      <c r="L2235" s="120" t="b">
        <v>0</v>
      </c>
      <c r="M2235" s="120" t="b">
        <v>0</v>
      </c>
    </row>
    <row r="2236" spans="1:30" x14ac:dyDescent="0.4">
      <c r="A2236" s="120" t="s">
        <v>7783</v>
      </c>
      <c r="B2236" s="120" t="s">
        <v>852</v>
      </c>
      <c r="C2236" s="120">
        <v>1066</v>
      </c>
      <c r="D2236" s="120" t="b">
        <v>0</v>
      </c>
      <c r="E2236" s="120" t="b">
        <v>1</v>
      </c>
      <c r="F2236" s="120" t="b">
        <v>0</v>
      </c>
      <c r="G2236" s="120" t="b">
        <v>0</v>
      </c>
      <c r="H2236" s="120" t="b">
        <v>0</v>
      </c>
      <c r="I2236" s="120" t="b">
        <v>0</v>
      </c>
      <c r="J2236" s="120" t="b">
        <v>0</v>
      </c>
      <c r="K2236" s="120" t="b">
        <v>0</v>
      </c>
      <c r="L2236" s="120" t="b">
        <v>0</v>
      </c>
      <c r="M2236" s="120" t="b">
        <v>0</v>
      </c>
      <c r="N2236" s="120" t="s">
        <v>842</v>
      </c>
      <c r="O2236" s="120" t="s">
        <v>3834</v>
      </c>
      <c r="P2236" s="120" t="s">
        <v>7784</v>
      </c>
    </row>
    <row r="2237" spans="1:30" x14ac:dyDescent="0.4">
      <c r="A2237" s="120" t="s">
        <v>7785</v>
      </c>
      <c r="B2237" s="120" t="s">
        <v>963</v>
      </c>
      <c r="C2237" s="120">
        <v>1067</v>
      </c>
      <c r="D2237" s="120" t="b">
        <v>1</v>
      </c>
      <c r="E2237" s="120" t="b">
        <v>1</v>
      </c>
      <c r="F2237" s="120" t="b">
        <v>0</v>
      </c>
      <c r="G2237" s="120" t="b">
        <v>0</v>
      </c>
      <c r="H2237" s="120" t="b">
        <v>1</v>
      </c>
      <c r="I2237" s="120" t="b">
        <v>0</v>
      </c>
      <c r="J2237" s="120" t="b">
        <v>0</v>
      </c>
      <c r="K2237" s="120" t="b">
        <v>0</v>
      </c>
      <c r="L2237" s="120" t="b">
        <v>0</v>
      </c>
      <c r="M2237" s="120" t="b">
        <v>0</v>
      </c>
    </row>
    <row r="2238" spans="1:30" x14ac:dyDescent="0.4">
      <c r="A2238" s="120" t="s">
        <v>725</v>
      </c>
      <c r="B2238" s="120" t="s">
        <v>928</v>
      </c>
      <c r="C2238" s="120">
        <v>1037</v>
      </c>
      <c r="D2238" s="120" t="b">
        <v>1</v>
      </c>
      <c r="E2238" s="120" t="b">
        <v>1</v>
      </c>
      <c r="F2238" s="120" t="b">
        <v>0</v>
      </c>
      <c r="G2238" s="120" t="b">
        <v>0</v>
      </c>
      <c r="H2238" s="120" t="b">
        <v>0</v>
      </c>
      <c r="I2238" s="120" t="b">
        <v>0</v>
      </c>
      <c r="J2238" s="120" t="b">
        <v>0</v>
      </c>
      <c r="K2238" s="120" t="b">
        <v>0</v>
      </c>
      <c r="L2238" s="120" t="b">
        <v>0</v>
      </c>
      <c r="M2238" s="120" t="b">
        <v>1</v>
      </c>
      <c r="N2238" s="120" t="s">
        <v>7786</v>
      </c>
      <c r="O2238" s="120" t="s">
        <v>217</v>
      </c>
      <c r="P2238" s="120" t="s">
        <v>1402</v>
      </c>
    </row>
    <row r="2239" spans="1:30" x14ac:dyDescent="0.4">
      <c r="A2239" s="120" t="s">
        <v>7787</v>
      </c>
      <c r="B2239" s="120" t="s">
        <v>928</v>
      </c>
      <c r="C2239" s="120">
        <v>1036</v>
      </c>
      <c r="D2239" s="120" t="b">
        <v>0</v>
      </c>
      <c r="E2239" s="120" t="b">
        <v>0</v>
      </c>
      <c r="F2239" s="120" t="b">
        <v>0</v>
      </c>
      <c r="G2239" s="120" t="b">
        <v>0</v>
      </c>
      <c r="H2239" s="120" t="b">
        <v>1</v>
      </c>
      <c r="I2239" s="120" t="b">
        <v>0</v>
      </c>
      <c r="J2239" s="120" t="b">
        <v>0</v>
      </c>
      <c r="K2239" s="120" t="b">
        <v>0</v>
      </c>
      <c r="L2239" s="120" t="b">
        <v>0</v>
      </c>
      <c r="M2239" s="120" t="b">
        <v>0</v>
      </c>
      <c r="N2239" s="120" t="s">
        <v>842</v>
      </c>
      <c r="O2239" s="120" t="s">
        <v>7788</v>
      </c>
      <c r="P2239" s="120" t="s">
        <v>7789</v>
      </c>
      <c r="Q2239" s="120" t="s">
        <v>7790</v>
      </c>
      <c r="R2239" s="120" t="s">
        <v>7791</v>
      </c>
      <c r="S2239" s="120" t="s">
        <v>7792</v>
      </c>
      <c r="T2239" s="120" t="s">
        <v>7793</v>
      </c>
      <c r="U2239" s="120" t="s">
        <v>7794</v>
      </c>
      <c r="V2239" s="120" t="s">
        <v>7795</v>
      </c>
    </row>
    <row r="2240" spans="1:30" x14ac:dyDescent="0.4">
      <c r="A2240" s="120" t="s">
        <v>7796</v>
      </c>
      <c r="B2240" s="120" t="s">
        <v>852</v>
      </c>
      <c r="C2240" s="120">
        <v>1031</v>
      </c>
      <c r="D2240" s="120" t="b">
        <v>1</v>
      </c>
      <c r="E2240" s="120" t="b">
        <v>1</v>
      </c>
      <c r="F2240" s="120" t="b">
        <v>0</v>
      </c>
      <c r="G2240" s="120" t="b">
        <v>0</v>
      </c>
      <c r="H2240" s="120" t="b">
        <v>0</v>
      </c>
      <c r="I2240" s="120" t="b">
        <v>0</v>
      </c>
      <c r="J2240" s="120" t="b">
        <v>0</v>
      </c>
      <c r="K2240" s="120" t="b">
        <v>0</v>
      </c>
      <c r="L2240" s="120" t="b">
        <v>0</v>
      </c>
      <c r="M2240" s="120" t="b">
        <v>0</v>
      </c>
      <c r="N2240" s="120" t="s">
        <v>2796</v>
      </c>
      <c r="O2240" s="120" t="s">
        <v>7797</v>
      </c>
      <c r="P2240" s="120" t="s">
        <v>7798</v>
      </c>
    </row>
    <row r="2241" spans="1:32" x14ac:dyDescent="0.4">
      <c r="A2241" s="120" t="s">
        <v>7799</v>
      </c>
      <c r="B2241" s="120" t="s">
        <v>924</v>
      </c>
      <c r="C2241" s="120">
        <v>1030</v>
      </c>
      <c r="D2241" s="120" t="b">
        <v>0</v>
      </c>
      <c r="E2241" s="120" t="b">
        <v>0</v>
      </c>
      <c r="F2241" s="120" t="b">
        <v>1</v>
      </c>
      <c r="G2241" s="120" t="b">
        <v>0</v>
      </c>
      <c r="H2241" s="120" t="b">
        <v>0</v>
      </c>
      <c r="I2241" s="120" t="b">
        <v>0</v>
      </c>
      <c r="J2241" s="120" t="b">
        <v>0</v>
      </c>
      <c r="K2241" s="120" t="b">
        <v>0</v>
      </c>
      <c r="L2241" s="120" t="b">
        <v>0</v>
      </c>
      <c r="M2241" s="120" t="b">
        <v>1</v>
      </c>
    </row>
    <row r="2242" spans="1:32" x14ac:dyDescent="0.4">
      <c r="A2242" s="120" t="s">
        <v>7800</v>
      </c>
      <c r="B2242" s="120" t="s">
        <v>928</v>
      </c>
      <c r="C2242" s="120">
        <v>1022</v>
      </c>
      <c r="D2242" s="120" t="b">
        <v>0</v>
      </c>
      <c r="E2242" s="120" t="b">
        <v>0</v>
      </c>
      <c r="F2242" s="120" t="b">
        <v>1</v>
      </c>
      <c r="G2242" s="120" t="b">
        <v>0</v>
      </c>
      <c r="H2242" s="120" t="b">
        <v>0</v>
      </c>
      <c r="I2242" s="120" t="b">
        <v>0</v>
      </c>
      <c r="J2242" s="120" t="b">
        <v>0</v>
      </c>
      <c r="K2242" s="120" t="b">
        <v>0</v>
      </c>
      <c r="L2242" s="120" t="b">
        <v>0</v>
      </c>
      <c r="M2242" s="120" t="b">
        <v>0</v>
      </c>
      <c r="N2242" s="120" t="s">
        <v>842</v>
      </c>
      <c r="O2242" s="120" t="s">
        <v>1659</v>
      </c>
      <c r="P2242" s="120" t="s">
        <v>3124</v>
      </c>
    </row>
    <row r="2243" spans="1:32" x14ac:dyDescent="0.4">
      <c r="A2243" s="120" t="s">
        <v>7801</v>
      </c>
      <c r="B2243" s="120" t="s">
        <v>935</v>
      </c>
      <c r="C2243" s="120">
        <v>1014</v>
      </c>
      <c r="D2243" s="120" t="b">
        <v>0</v>
      </c>
      <c r="E2243" s="120" t="b">
        <v>0</v>
      </c>
      <c r="F2243" s="120" t="b">
        <v>1</v>
      </c>
      <c r="G2243" s="120" t="b">
        <v>0</v>
      </c>
      <c r="H2243" s="120" t="b">
        <v>0</v>
      </c>
      <c r="I2243" s="120" t="b">
        <v>0</v>
      </c>
      <c r="J2243" s="120" t="b">
        <v>0</v>
      </c>
      <c r="K2243" s="120" t="b">
        <v>0</v>
      </c>
      <c r="L2243" s="120" t="b">
        <v>0</v>
      </c>
      <c r="M2243" s="120" t="b">
        <v>0</v>
      </c>
    </row>
    <row r="2244" spans="1:32" x14ac:dyDescent="0.4">
      <c r="A2244" s="120" t="s">
        <v>7802</v>
      </c>
      <c r="B2244" s="120" t="s">
        <v>1334</v>
      </c>
      <c r="C2244" s="120">
        <v>1008</v>
      </c>
      <c r="D2244" s="120" t="b">
        <v>0</v>
      </c>
      <c r="E2244" s="120" t="b">
        <v>0</v>
      </c>
      <c r="F2244" s="120" t="b">
        <v>1</v>
      </c>
      <c r="G2244" s="120" t="b">
        <v>0</v>
      </c>
      <c r="H2244" s="120" t="b">
        <v>0</v>
      </c>
      <c r="I2244" s="120" t="b">
        <v>0</v>
      </c>
      <c r="J2244" s="120" t="b">
        <v>0</v>
      </c>
      <c r="K2244" s="120" t="b">
        <v>0</v>
      </c>
      <c r="L2244" s="120" t="b">
        <v>0</v>
      </c>
      <c r="M2244" s="120" t="b">
        <v>0</v>
      </c>
    </row>
    <row r="2245" spans="1:32" x14ac:dyDescent="0.4">
      <c r="A2245" s="120" t="s">
        <v>7803</v>
      </c>
      <c r="B2245" s="120" t="s">
        <v>900</v>
      </c>
      <c r="C2245" s="120">
        <v>999</v>
      </c>
      <c r="D2245" s="120" t="b">
        <v>0</v>
      </c>
      <c r="E2245" s="120" t="b">
        <v>0</v>
      </c>
      <c r="F2245" s="120" t="b">
        <v>1</v>
      </c>
      <c r="G2245" s="120" t="b">
        <v>0</v>
      </c>
      <c r="H2245" s="120" t="b">
        <v>0</v>
      </c>
      <c r="I2245" s="120" t="b">
        <v>0</v>
      </c>
      <c r="J2245" s="120" t="b">
        <v>0</v>
      </c>
      <c r="K2245" s="120" t="b">
        <v>0</v>
      </c>
      <c r="L2245" s="120" t="b">
        <v>0</v>
      </c>
      <c r="M2245" s="120" t="b">
        <v>0</v>
      </c>
    </row>
    <row r="2246" spans="1:32" x14ac:dyDescent="0.4">
      <c r="A2246" s="120" t="s">
        <v>7804</v>
      </c>
      <c r="B2246" s="120" t="s">
        <v>1278</v>
      </c>
      <c r="C2246" s="120">
        <v>983</v>
      </c>
      <c r="D2246" s="120" t="b">
        <v>0</v>
      </c>
      <c r="E2246" s="120" t="b">
        <v>0</v>
      </c>
      <c r="F2246" s="120" t="b">
        <v>1</v>
      </c>
      <c r="G2246" s="120" t="b">
        <v>0</v>
      </c>
      <c r="H2246" s="120" t="b">
        <v>0</v>
      </c>
      <c r="I2246" s="120" t="b">
        <v>0</v>
      </c>
      <c r="J2246" s="120" t="b">
        <v>0</v>
      </c>
      <c r="K2246" s="120" t="b">
        <v>0</v>
      </c>
      <c r="L2246" s="120" t="b">
        <v>0</v>
      </c>
      <c r="M2246" s="120" t="b">
        <v>1</v>
      </c>
    </row>
    <row r="2247" spans="1:32" x14ac:dyDescent="0.4">
      <c r="A2247" s="120" t="s">
        <v>7805</v>
      </c>
      <c r="B2247" s="120" t="s">
        <v>935</v>
      </c>
      <c r="C2247" s="120">
        <v>977</v>
      </c>
      <c r="D2247" s="120" t="b">
        <v>0</v>
      </c>
      <c r="E2247" s="120" t="b">
        <v>0</v>
      </c>
      <c r="F2247" s="120" t="b">
        <v>1</v>
      </c>
      <c r="G2247" s="120" t="b">
        <v>0</v>
      </c>
      <c r="H2247" s="120" t="b">
        <v>0</v>
      </c>
      <c r="I2247" s="120" t="b">
        <v>0</v>
      </c>
      <c r="J2247" s="120" t="b">
        <v>0</v>
      </c>
      <c r="K2247" s="120" t="b">
        <v>0</v>
      </c>
      <c r="L2247" s="120" t="b">
        <v>0</v>
      </c>
      <c r="M2247" s="120" t="b">
        <v>0</v>
      </c>
    </row>
    <row r="2248" spans="1:32" x14ac:dyDescent="0.4">
      <c r="A2248" s="120" t="s">
        <v>726</v>
      </c>
      <c r="B2248" s="120" t="s">
        <v>935</v>
      </c>
      <c r="C2248" s="120">
        <v>927</v>
      </c>
      <c r="D2248" s="120" t="b">
        <v>1</v>
      </c>
      <c r="E2248" s="120" t="b">
        <v>1</v>
      </c>
      <c r="F2248" s="120" t="b">
        <v>0</v>
      </c>
      <c r="G2248" s="120" t="b">
        <v>0</v>
      </c>
      <c r="H2248" s="120" t="b">
        <v>0</v>
      </c>
      <c r="I2248" s="120" t="b">
        <v>0</v>
      </c>
      <c r="J2248" s="120" t="b">
        <v>1</v>
      </c>
      <c r="K2248" s="120" t="b">
        <v>0</v>
      </c>
      <c r="L2248" s="120" t="b">
        <v>0</v>
      </c>
      <c r="M2248" s="120" t="b">
        <v>0</v>
      </c>
      <c r="N2248" s="120" t="s">
        <v>7806</v>
      </c>
      <c r="O2248" s="120" t="s">
        <v>357</v>
      </c>
      <c r="P2248" s="120" t="s">
        <v>4086</v>
      </c>
      <c r="Q2248" s="120" t="s">
        <v>5327</v>
      </c>
      <c r="R2248" s="120" t="s">
        <v>5328</v>
      </c>
      <c r="S2248" s="120" t="s">
        <v>7807</v>
      </c>
      <c r="T2248" s="120" t="s">
        <v>7808</v>
      </c>
      <c r="U2248" s="120" t="s">
        <v>7809</v>
      </c>
      <c r="V2248" s="120" t="s">
        <v>7810</v>
      </c>
      <c r="W2248" s="120" t="s">
        <v>398</v>
      </c>
      <c r="X2248" s="120" t="s">
        <v>1747</v>
      </c>
    </row>
    <row r="2249" spans="1:32" x14ac:dyDescent="0.4">
      <c r="A2249" s="120" t="s">
        <v>7811</v>
      </c>
      <c r="B2249" s="120" t="s">
        <v>935</v>
      </c>
      <c r="C2249" s="120">
        <v>873</v>
      </c>
      <c r="D2249" s="120" t="b">
        <v>0</v>
      </c>
      <c r="E2249" s="120" t="b">
        <v>0</v>
      </c>
      <c r="F2249" s="120" t="b">
        <v>1</v>
      </c>
      <c r="G2249" s="120" t="b">
        <v>0</v>
      </c>
      <c r="H2249" s="120" t="b">
        <v>0</v>
      </c>
      <c r="I2249" s="120" t="b">
        <v>0</v>
      </c>
      <c r="J2249" s="120" t="b">
        <v>0</v>
      </c>
      <c r="K2249" s="120" t="b">
        <v>0</v>
      </c>
      <c r="L2249" s="120" t="b">
        <v>0</v>
      </c>
      <c r="M2249" s="120" t="b">
        <v>1</v>
      </c>
    </row>
    <row r="2250" spans="1:32" x14ac:dyDescent="0.4">
      <c r="A2250" s="120" t="s">
        <v>727</v>
      </c>
      <c r="B2250" s="120" t="s">
        <v>924</v>
      </c>
      <c r="C2250" s="120">
        <v>863</v>
      </c>
      <c r="D2250" s="120" t="b">
        <v>1</v>
      </c>
      <c r="E2250" s="120" t="b">
        <v>1</v>
      </c>
      <c r="F2250" s="120" t="b">
        <v>0</v>
      </c>
      <c r="G2250" s="120" t="b">
        <v>0</v>
      </c>
      <c r="H2250" s="120" t="b">
        <v>0</v>
      </c>
      <c r="I2250" s="120" t="b">
        <v>0</v>
      </c>
      <c r="J2250" s="120" t="b">
        <v>1</v>
      </c>
      <c r="K2250" s="120" t="b">
        <v>0</v>
      </c>
      <c r="L2250" s="120" t="b">
        <v>0</v>
      </c>
      <c r="M2250" s="120" t="b">
        <v>0</v>
      </c>
      <c r="N2250" s="120" t="s">
        <v>842</v>
      </c>
      <c r="O2250" s="120" t="s">
        <v>202</v>
      </c>
      <c r="P2250" s="120" t="s">
        <v>1422</v>
      </c>
      <c r="Q2250" s="120" t="s">
        <v>4727</v>
      </c>
      <c r="R2250" s="120" t="s">
        <v>4728</v>
      </c>
      <c r="S2250" s="120" t="s">
        <v>7812</v>
      </c>
      <c r="T2250" s="120" t="s">
        <v>7813</v>
      </c>
      <c r="U2250" s="120" t="s">
        <v>333</v>
      </c>
      <c r="V2250" s="120" t="s">
        <v>2110</v>
      </c>
      <c r="W2250" s="120" t="s">
        <v>183</v>
      </c>
      <c r="X2250" s="120" t="s">
        <v>1398</v>
      </c>
      <c r="Y2250" s="120" t="s">
        <v>659</v>
      </c>
      <c r="Z2250" s="120" t="s">
        <v>4722</v>
      </c>
    </row>
    <row r="2251" spans="1:32" x14ac:dyDescent="0.4">
      <c r="A2251" s="120" t="s">
        <v>777</v>
      </c>
      <c r="B2251" s="120" t="s">
        <v>935</v>
      </c>
      <c r="C2251" s="120">
        <v>861</v>
      </c>
      <c r="D2251" s="120" t="b">
        <v>0</v>
      </c>
      <c r="E2251" s="120" t="b">
        <v>0</v>
      </c>
      <c r="F2251" s="120" t="b">
        <v>0</v>
      </c>
      <c r="G2251" s="120" t="b">
        <v>0</v>
      </c>
      <c r="H2251" s="120" t="b">
        <v>0</v>
      </c>
      <c r="I2251" s="120" t="b">
        <v>0</v>
      </c>
      <c r="J2251" s="120" t="b">
        <v>0</v>
      </c>
      <c r="K2251" s="120" t="b">
        <v>0</v>
      </c>
      <c r="L2251" s="120" t="b">
        <v>0</v>
      </c>
      <c r="M2251" s="120" t="b">
        <v>1</v>
      </c>
      <c r="N2251" s="120" t="s">
        <v>2820</v>
      </c>
      <c r="O2251" s="120" t="s">
        <v>4764</v>
      </c>
      <c r="P2251" s="120" t="s">
        <v>7814</v>
      </c>
      <c r="Q2251" s="120" t="s">
        <v>713</v>
      </c>
      <c r="R2251" s="120" t="s">
        <v>7815</v>
      </c>
      <c r="S2251" s="120" t="s">
        <v>673</v>
      </c>
      <c r="T2251" s="120" t="s">
        <v>7541</v>
      </c>
      <c r="U2251" s="120" t="s">
        <v>7816</v>
      </c>
      <c r="V2251" s="120" t="s">
        <v>7817</v>
      </c>
      <c r="W2251" s="120" t="s">
        <v>7818</v>
      </c>
      <c r="X2251" s="120" t="s">
        <v>7819</v>
      </c>
      <c r="Y2251" s="120" t="s">
        <v>693</v>
      </c>
      <c r="Z2251" s="120" t="s">
        <v>7820</v>
      </c>
    </row>
    <row r="2252" spans="1:32" x14ac:dyDescent="0.4">
      <c r="A2252" s="120" t="s">
        <v>798</v>
      </c>
      <c r="B2252" s="120" t="s">
        <v>928</v>
      </c>
      <c r="C2252" s="120">
        <v>855</v>
      </c>
      <c r="D2252" s="120" t="b">
        <v>0</v>
      </c>
      <c r="E2252" s="120" t="b">
        <v>0</v>
      </c>
      <c r="F2252" s="120" t="b">
        <v>1</v>
      </c>
      <c r="G2252" s="120" t="b">
        <v>0</v>
      </c>
      <c r="H2252" s="120" t="b">
        <v>0</v>
      </c>
      <c r="I2252" s="120" t="b">
        <v>0</v>
      </c>
      <c r="J2252" s="120" t="b">
        <v>0</v>
      </c>
      <c r="K2252" s="120" t="b">
        <v>1</v>
      </c>
      <c r="L2252" s="120" t="b">
        <v>0</v>
      </c>
      <c r="M2252" s="120" t="b">
        <v>0</v>
      </c>
      <c r="N2252" s="120" t="s">
        <v>7821</v>
      </c>
      <c r="O2252" s="120" t="s">
        <v>7822</v>
      </c>
      <c r="P2252" s="120" t="s">
        <v>7823</v>
      </c>
      <c r="Q2252" s="120" t="s">
        <v>456</v>
      </c>
      <c r="R2252" s="120" t="s">
        <v>1928</v>
      </c>
      <c r="S2252" s="120" t="s">
        <v>202</v>
      </c>
      <c r="T2252" s="120" t="s">
        <v>1422</v>
      </c>
      <c r="U2252" s="120" t="s">
        <v>463</v>
      </c>
      <c r="V2252" s="120" t="s">
        <v>1421</v>
      </c>
      <c r="W2252" s="120" t="s">
        <v>1425</v>
      </c>
      <c r="X2252" s="120" t="s">
        <v>1426</v>
      </c>
      <c r="Y2252" s="120" t="s">
        <v>335</v>
      </c>
      <c r="Z2252" s="120" t="s">
        <v>2750</v>
      </c>
      <c r="AA2252" s="120" t="s">
        <v>285</v>
      </c>
      <c r="AB2252" s="120" t="s">
        <v>1423</v>
      </c>
      <c r="AC2252" s="120" t="s">
        <v>6541</v>
      </c>
      <c r="AD2252" s="120" t="s">
        <v>7824</v>
      </c>
      <c r="AE2252" s="120" t="s">
        <v>421</v>
      </c>
      <c r="AF2252" s="120" t="s">
        <v>1418</v>
      </c>
    </row>
    <row r="2253" spans="1:32" x14ac:dyDescent="0.4">
      <c r="A2253" s="120" t="s">
        <v>7825</v>
      </c>
      <c r="B2253" s="120" t="s">
        <v>935</v>
      </c>
      <c r="C2253" s="120">
        <v>842</v>
      </c>
      <c r="D2253" s="120" t="b">
        <v>0</v>
      </c>
      <c r="E2253" s="120" t="b">
        <v>0</v>
      </c>
      <c r="F2253" s="120" t="b">
        <v>1</v>
      </c>
      <c r="G2253" s="120" t="b">
        <v>0</v>
      </c>
      <c r="H2253" s="120" t="b">
        <v>0</v>
      </c>
      <c r="I2253" s="120" t="b">
        <v>0</v>
      </c>
      <c r="J2253" s="120" t="b">
        <v>1</v>
      </c>
      <c r="K2253" s="120" t="b">
        <v>0</v>
      </c>
      <c r="L2253" s="120" t="b">
        <v>0</v>
      </c>
      <c r="M2253" s="120" t="b">
        <v>0</v>
      </c>
    </row>
    <row r="2254" spans="1:32" x14ac:dyDescent="0.4">
      <c r="A2254" s="120" t="s">
        <v>7826</v>
      </c>
      <c r="B2254" s="120" t="s">
        <v>928</v>
      </c>
      <c r="C2254" s="120">
        <v>815</v>
      </c>
      <c r="D2254" s="120" t="b">
        <v>0</v>
      </c>
      <c r="E2254" s="120" t="b">
        <v>0</v>
      </c>
      <c r="F2254" s="120" t="b">
        <v>0</v>
      </c>
      <c r="G2254" s="120" t="b">
        <v>0</v>
      </c>
      <c r="H2254" s="120" t="b">
        <v>0</v>
      </c>
      <c r="I2254" s="120" t="b">
        <v>0</v>
      </c>
      <c r="J2254" s="120" t="b">
        <v>0</v>
      </c>
      <c r="K2254" s="120" t="b">
        <v>0</v>
      </c>
      <c r="L2254" s="120" t="b">
        <v>0</v>
      </c>
      <c r="M2254" s="120" t="b">
        <v>0</v>
      </c>
    </row>
    <row r="2255" spans="1:32" x14ac:dyDescent="0.4">
      <c r="A2255" s="120" t="s">
        <v>7827</v>
      </c>
      <c r="B2255" s="120" t="s">
        <v>935</v>
      </c>
      <c r="C2255" s="120">
        <v>783</v>
      </c>
      <c r="D2255" s="120" t="b">
        <v>0</v>
      </c>
      <c r="E2255" s="120" t="b">
        <v>0</v>
      </c>
      <c r="F2255" s="120" t="b">
        <v>0</v>
      </c>
      <c r="G2255" s="120" t="b">
        <v>0</v>
      </c>
      <c r="H2255" s="120" t="b">
        <v>0</v>
      </c>
      <c r="I2255" s="120" t="b">
        <v>0</v>
      </c>
      <c r="J2255" s="120" t="b">
        <v>0</v>
      </c>
      <c r="K2255" s="120" t="b">
        <v>0</v>
      </c>
      <c r="L2255" s="120" t="b">
        <v>0</v>
      </c>
      <c r="M2255" s="120" t="b">
        <v>0</v>
      </c>
      <c r="N2255" s="120" t="s">
        <v>842</v>
      </c>
      <c r="O2255" s="120" t="s">
        <v>7828</v>
      </c>
      <c r="P2255" s="120" t="s">
        <v>7829</v>
      </c>
    </row>
    <row r="2256" spans="1:32" x14ac:dyDescent="0.4">
      <c r="A2256" s="120" t="s">
        <v>7830</v>
      </c>
      <c r="B2256" s="120" t="s">
        <v>924</v>
      </c>
      <c r="C2256" s="120">
        <v>772</v>
      </c>
      <c r="D2256" s="120" t="b">
        <v>0</v>
      </c>
      <c r="E2256" s="120" t="b">
        <v>0</v>
      </c>
      <c r="F2256" s="120" t="b">
        <v>1</v>
      </c>
      <c r="G2256" s="120" t="b">
        <v>0</v>
      </c>
      <c r="H2256" s="120" t="b">
        <v>0</v>
      </c>
      <c r="I2256" s="120" t="b">
        <v>0</v>
      </c>
      <c r="J2256" s="120" t="b">
        <v>0</v>
      </c>
      <c r="K2256" s="120" t="b">
        <v>0</v>
      </c>
      <c r="L2256" s="120" t="b">
        <v>0</v>
      </c>
      <c r="M2256" s="120" t="b">
        <v>0</v>
      </c>
    </row>
    <row r="2257" spans="1:20" x14ac:dyDescent="0.4">
      <c r="A2257" s="120" t="s">
        <v>7494</v>
      </c>
      <c r="B2257" s="120" t="s">
        <v>935</v>
      </c>
      <c r="C2257" s="120">
        <v>768</v>
      </c>
      <c r="D2257" s="120" t="b">
        <v>0</v>
      </c>
      <c r="E2257" s="120" t="b">
        <v>0</v>
      </c>
      <c r="F2257" s="120" t="b">
        <v>0</v>
      </c>
      <c r="G2257" s="120" t="b">
        <v>0</v>
      </c>
      <c r="H2257" s="120" t="b">
        <v>0</v>
      </c>
      <c r="I2257" s="120" t="b">
        <v>0</v>
      </c>
      <c r="J2257" s="120" t="b">
        <v>0</v>
      </c>
      <c r="K2257" s="120" t="b">
        <v>0</v>
      </c>
      <c r="L2257" s="120" t="b">
        <v>0</v>
      </c>
      <c r="M2257" s="120" t="b">
        <v>0</v>
      </c>
    </row>
    <row r="2258" spans="1:20" x14ac:dyDescent="0.4">
      <c r="A2258" s="120" t="s">
        <v>7831</v>
      </c>
      <c r="B2258" s="120" t="s">
        <v>900</v>
      </c>
      <c r="C2258" s="120">
        <v>753</v>
      </c>
      <c r="D2258" s="120" t="b">
        <v>0</v>
      </c>
      <c r="E2258" s="120" t="b">
        <v>0</v>
      </c>
      <c r="F2258" s="120" t="b">
        <v>0</v>
      </c>
      <c r="G2258" s="120" t="b">
        <v>0</v>
      </c>
      <c r="H2258" s="120" t="b">
        <v>0</v>
      </c>
      <c r="I2258" s="120" t="b">
        <v>0</v>
      </c>
      <c r="J2258" s="120" t="b">
        <v>0</v>
      </c>
      <c r="K2258" s="120" t="b">
        <v>0</v>
      </c>
      <c r="L2258" s="120" t="b">
        <v>0</v>
      </c>
      <c r="M2258" s="120" t="b">
        <v>0</v>
      </c>
    </row>
    <row r="2259" spans="1:20" x14ac:dyDescent="0.4">
      <c r="A2259" s="120" t="s">
        <v>7832</v>
      </c>
      <c r="B2259" s="120" t="s">
        <v>963</v>
      </c>
      <c r="C2259" s="120">
        <v>746</v>
      </c>
      <c r="D2259" s="120" t="b">
        <v>1</v>
      </c>
      <c r="E2259" s="120" t="b">
        <v>0</v>
      </c>
      <c r="F2259" s="120" t="b">
        <v>0</v>
      </c>
      <c r="G2259" s="120" t="b">
        <v>0</v>
      </c>
      <c r="H2259" s="120" t="b">
        <v>1</v>
      </c>
      <c r="I2259" s="120" t="b">
        <v>0</v>
      </c>
      <c r="J2259" s="120" t="b">
        <v>0</v>
      </c>
      <c r="K2259" s="120" t="b">
        <v>0</v>
      </c>
      <c r="L2259" s="120" t="b">
        <v>0</v>
      </c>
      <c r="M2259" s="120" t="b">
        <v>1</v>
      </c>
    </row>
    <row r="2260" spans="1:20" x14ac:dyDescent="0.4">
      <c r="A2260" s="120" t="s">
        <v>7833</v>
      </c>
      <c r="B2260" s="120" t="s">
        <v>852</v>
      </c>
      <c r="C2260" s="120">
        <v>741</v>
      </c>
      <c r="D2260" s="120" t="b">
        <v>1</v>
      </c>
      <c r="E2260" s="120" t="b">
        <v>1</v>
      </c>
      <c r="F2260" s="120" t="b">
        <v>0</v>
      </c>
      <c r="G2260" s="120" t="b">
        <v>0</v>
      </c>
      <c r="H2260" s="120" t="b">
        <v>0</v>
      </c>
      <c r="I2260" s="120" t="b">
        <v>0</v>
      </c>
      <c r="J2260" s="120" t="b">
        <v>0</v>
      </c>
      <c r="K2260" s="120" t="b">
        <v>0</v>
      </c>
      <c r="L2260" s="120" t="b">
        <v>0</v>
      </c>
      <c r="M2260" s="120" t="b">
        <v>1</v>
      </c>
      <c r="N2260" s="120" t="s">
        <v>874</v>
      </c>
      <c r="O2260" s="120" t="s">
        <v>7834</v>
      </c>
      <c r="P2260" s="120" t="s">
        <v>7835</v>
      </c>
      <c r="Q2260" s="120" t="s">
        <v>7836</v>
      </c>
      <c r="R2260" s="120" t="s">
        <v>7837</v>
      </c>
      <c r="S2260" s="120" t="s">
        <v>7838</v>
      </c>
      <c r="T2260" s="120" t="s">
        <v>7839</v>
      </c>
    </row>
    <row r="2261" spans="1:20" x14ac:dyDescent="0.4">
      <c r="A2261" s="120" t="s">
        <v>7840</v>
      </c>
      <c r="B2261" s="120" t="s">
        <v>900</v>
      </c>
      <c r="C2261" s="120">
        <v>735</v>
      </c>
      <c r="D2261" s="120" t="b">
        <v>0</v>
      </c>
      <c r="E2261" s="120" t="b">
        <v>0</v>
      </c>
      <c r="F2261" s="120" t="b">
        <v>1</v>
      </c>
      <c r="G2261" s="120" t="b">
        <v>0</v>
      </c>
      <c r="H2261" s="120" t="b">
        <v>0</v>
      </c>
      <c r="I2261" s="120" t="b">
        <v>0</v>
      </c>
      <c r="J2261" s="120" t="b">
        <v>0</v>
      </c>
      <c r="K2261" s="120" t="b">
        <v>0</v>
      </c>
      <c r="L2261" s="120" t="b">
        <v>0</v>
      </c>
      <c r="M2261" s="120" t="b">
        <v>0</v>
      </c>
    </row>
    <row r="2262" spans="1:20" x14ac:dyDescent="0.4">
      <c r="A2262" s="120" t="s">
        <v>7841</v>
      </c>
      <c r="B2262" s="120" t="s">
        <v>928</v>
      </c>
      <c r="C2262" s="120">
        <v>729</v>
      </c>
      <c r="D2262" s="120" t="b">
        <v>0</v>
      </c>
      <c r="E2262" s="120" t="b">
        <v>0</v>
      </c>
      <c r="F2262" s="120" t="b">
        <v>0</v>
      </c>
      <c r="G2262" s="120" t="b">
        <v>0</v>
      </c>
      <c r="H2262" s="120" t="b">
        <v>0</v>
      </c>
      <c r="I2262" s="120" t="b">
        <v>0</v>
      </c>
      <c r="J2262" s="120" t="b">
        <v>0</v>
      </c>
      <c r="K2262" s="120" t="b">
        <v>0</v>
      </c>
      <c r="L2262" s="120" t="b">
        <v>0</v>
      </c>
      <c r="M2262" s="120" t="b">
        <v>0</v>
      </c>
    </row>
    <row r="2263" spans="1:20" x14ac:dyDescent="0.4">
      <c r="A2263" s="120" t="s">
        <v>7842</v>
      </c>
      <c r="B2263" s="120" t="s">
        <v>1446</v>
      </c>
      <c r="C2263" s="120">
        <v>714</v>
      </c>
      <c r="D2263" s="120" t="b">
        <v>0</v>
      </c>
      <c r="E2263" s="120" t="b">
        <v>0</v>
      </c>
      <c r="F2263" s="120" t="b">
        <v>0</v>
      </c>
      <c r="G2263" s="120" t="b">
        <v>0</v>
      </c>
      <c r="H2263" s="120" t="b">
        <v>0</v>
      </c>
      <c r="I2263" s="120" t="b">
        <v>0</v>
      </c>
      <c r="J2263" s="120" t="b">
        <v>0</v>
      </c>
      <c r="K2263" s="120" t="b">
        <v>0</v>
      </c>
      <c r="L2263" s="120" t="b">
        <v>0</v>
      </c>
      <c r="M2263" s="120" t="b">
        <v>0</v>
      </c>
    </row>
    <row r="2264" spans="1:20" x14ac:dyDescent="0.4">
      <c r="A2264" s="120" t="s">
        <v>728</v>
      </c>
      <c r="B2264" s="120" t="s">
        <v>935</v>
      </c>
      <c r="C2264" s="120">
        <v>693</v>
      </c>
      <c r="D2264" s="120" t="b">
        <v>0</v>
      </c>
      <c r="E2264" s="120" t="b">
        <v>0</v>
      </c>
      <c r="F2264" s="120" t="b">
        <v>0</v>
      </c>
      <c r="G2264" s="120" t="b">
        <v>0</v>
      </c>
      <c r="H2264" s="120" t="b">
        <v>0</v>
      </c>
      <c r="I2264" s="120" t="b">
        <v>0</v>
      </c>
      <c r="J2264" s="120" t="b">
        <v>0</v>
      </c>
      <c r="K2264" s="120" t="b">
        <v>0</v>
      </c>
      <c r="L2264" s="120" t="b">
        <v>0</v>
      </c>
      <c r="M2264" s="120" t="b">
        <v>1</v>
      </c>
      <c r="N2264" s="120" t="s">
        <v>7843</v>
      </c>
      <c r="O2264" s="120" t="s">
        <v>289</v>
      </c>
      <c r="P2264" s="120" t="s">
        <v>3071</v>
      </c>
      <c r="Q2264" s="120" t="s">
        <v>407</v>
      </c>
      <c r="R2264" s="120" t="s">
        <v>1968</v>
      </c>
    </row>
    <row r="2265" spans="1:20" x14ac:dyDescent="0.4">
      <c r="A2265" s="120" t="s">
        <v>7844</v>
      </c>
      <c r="B2265" s="120" t="s">
        <v>852</v>
      </c>
      <c r="C2265" s="120">
        <v>694</v>
      </c>
      <c r="D2265" s="120" t="b">
        <v>0</v>
      </c>
      <c r="E2265" s="120" t="b">
        <v>0</v>
      </c>
      <c r="F2265" s="120" t="b">
        <v>1</v>
      </c>
      <c r="G2265" s="120" t="b">
        <v>0</v>
      </c>
      <c r="H2265" s="120" t="b">
        <v>0</v>
      </c>
      <c r="I2265" s="120" t="b">
        <v>0</v>
      </c>
      <c r="J2265" s="120" t="b">
        <v>0</v>
      </c>
      <c r="K2265" s="120" t="b">
        <v>0</v>
      </c>
      <c r="L2265" s="120" t="b">
        <v>0</v>
      </c>
      <c r="M2265" s="120" t="b">
        <v>1</v>
      </c>
      <c r="N2265" s="120" t="s">
        <v>7845</v>
      </c>
      <c r="O2265" s="120" t="s">
        <v>7846</v>
      </c>
      <c r="P2265" s="120" t="s">
        <v>7847</v>
      </c>
      <c r="Q2265" s="120" t="s">
        <v>7848</v>
      </c>
      <c r="R2265" s="120" t="s">
        <v>7849</v>
      </c>
    </row>
    <row r="2266" spans="1:20" x14ac:dyDescent="0.4">
      <c r="A2266" s="120" t="s">
        <v>7850</v>
      </c>
      <c r="B2266" s="120" t="s">
        <v>852</v>
      </c>
      <c r="C2266" s="120">
        <v>678</v>
      </c>
      <c r="D2266" s="120" t="b">
        <v>1</v>
      </c>
      <c r="E2266" s="120" t="b">
        <v>1</v>
      </c>
      <c r="F2266" s="120" t="b">
        <v>1</v>
      </c>
      <c r="G2266" s="120" t="b">
        <v>0</v>
      </c>
      <c r="H2266" s="120" t="b">
        <v>0</v>
      </c>
      <c r="I2266" s="120" t="b">
        <v>0</v>
      </c>
      <c r="J2266" s="120" t="b">
        <v>0</v>
      </c>
      <c r="K2266" s="120" t="b">
        <v>0</v>
      </c>
      <c r="L2266" s="120" t="b">
        <v>0</v>
      </c>
      <c r="M2266" s="120" t="b">
        <v>0</v>
      </c>
    </row>
    <row r="2267" spans="1:20" x14ac:dyDescent="0.4">
      <c r="A2267" s="120" t="s">
        <v>7851</v>
      </c>
      <c r="B2267" s="120" t="s">
        <v>935</v>
      </c>
      <c r="C2267" s="120">
        <v>653</v>
      </c>
      <c r="D2267" s="120" t="b">
        <v>0</v>
      </c>
      <c r="E2267" s="120" t="b">
        <v>1</v>
      </c>
      <c r="F2267" s="120" t="b">
        <v>1</v>
      </c>
      <c r="G2267" s="120" t="b">
        <v>0</v>
      </c>
      <c r="H2267" s="120" t="b">
        <v>0</v>
      </c>
      <c r="I2267" s="120" t="b">
        <v>0</v>
      </c>
      <c r="J2267" s="120" t="b">
        <v>0</v>
      </c>
      <c r="K2267" s="120" t="b">
        <v>0</v>
      </c>
      <c r="L2267" s="120" t="b">
        <v>0</v>
      </c>
      <c r="M2267" s="120" t="b">
        <v>1</v>
      </c>
    </row>
    <row r="2268" spans="1:20" x14ac:dyDescent="0.4">
      <c r="A2268" s="120" t="s">
        <v>7852</v>
      </c>
      <c r="B2268" s="120" t="s">
        <v>852</v>
      </c>
      <c r="C2268" s="120">
        <v>639</v>
      </c>
      <c r="D2268" s="120" t="b">
        <v>0</v>
      </c>
      <c r="E2268" s="120" t="b">
        <v>0</v>
      </c>
      <c r="F2268" s="120" t="b">
        <v>1</v>
      </c>
      <c r="G2268" s="120" t="b">
        <v>0</v>
      </c>
      <c r="H2268" s="120" t="b">
        <v>0</v>
      </c>
      <c r="I2268" s="120" t="b">
        <v>0</v>
      </c>
      <c r="J2268" s="120" t="b">
        <v>0</v>
      </c>
      <c r="K2268" s="120" t="b">
        <v>0</v>
      </c>
      <c r="L2268" s="120" t="b">
        <v>0</v>
      </c>
      <c r="M2268" s="120" t="b">
        <v>0</v>
      </c>
    </row>
    <row r="2269" spans="1:20" x14ac:dyDescent="0.4">
      <c r="A2269" s="120" t="s">
        <v>7853</v>
      </c>
      <c r="B2269" s="120" t="s">
        <v>1115</v>
      </c>
      <c r="C2269" s="120">
        <v>638</v>
      </c>
      <c r="D2269" s="120" t="b">
        <v>0</v>
      </c>
      <c r="E2269" s="120" t="b">
        <v>1</v>
      </c>
      <c r="F2269" s="120" t="b">
        <v>1</v>
      </c>
      <c r="G2269" s="120" t="b">
        <v>0</v>
      </c>
      <c r="H2269" s="120" t="b">
        <v>0</v>
      </c>
      <c r="I2269" s="120" t="b">
        <v>0</v>
      </c>
      <c r="J2269" s="120" t="b">
        <v>0</v>
      </c>
      <c r="K2269" s="120" t="b">
        <v>0</v>
      </c>
      <c r="L2269" s="120" t="b">
        <v>0</v>
      </c>
      <c r="M2269" s="120" t="b">
        <v>1</v>
      </c>
    </row>
    <row r="2270" spans="1:20" x14ac:dyDescent="0.4">
      <c r="A2270" s="120" t="s">
        <v>7854</v>
      </c>
      <c r="B2270" s="120" t="s">
        <v>928</v>
      </c>
      <c r="C2270" s="120">
        <v>637</v>
      </c>
      <c r="D2270" s="120" t="b">
        <v>0</v>
      </c>
      <c r="E2270" s="120" t="b">
        <v>0</v>
      </c>
      <c r="F2270" s="120" t="b">
        <v>0</v>
      </c>
      <c r="G2270" s="120" t="b">
        <v>0</v>
      </c>
      <c r="H2270" s="120" t="b">
        <v>0</v>
      </c>
      <c r="I2270" s="120" t="b">
        <v>0</v>
      </c>
      <c r="J2270" s="120" t="b">
        <v>0</v>
      </c>
      <c r="K2270" s="120" t="b">
        <v>0</v>
      </c>
      <c r="L2270" s="120" t="b">
        <v>0</v>
      </c>
      <c r="M2270" s="120" t="b">
        <v>0</v>
      </c>
    </row>
    <row r="2271" spans="1:20" x14ac:dyDescent="0.4">
      <c r="A2271" s="120" t="s">
        <v>7855</v>
      </c>
      <c r="B2271" s="120" t="s">
        <v>924</v>
      </c>
      <c r="C2271" s="120">
        <v>634</v>
      </c>
      <c r="D2271" s="120" t="b">
        <v>1</v>
      </c>
      <c r="E2271" s="120" t="b">
        <v>1</v>
      </c>
      <c r="F2271" s="120" t="b">
        <v>0</v>
      </c>
      <c r="G2271" s="120" t="b">
        <v>1</v>
      </c>
      <c r="H2271" s="120" t="b">
        <v>1</v>
      </c>
      <c r="I2271" s="120" t="b">
        <v>0</v>
      </c>
      <c r="J2271" s="120" t="b">
        <v>0</v>
      </c>
      <c r="K2271" s="120" t="b">
        <v>0</v>
      </c>
      <c r="L2271" s="120" t="b">
        <v>0</v>
      </c>
      <c r="M2271" s="120" t="b">
        <v>0</v>
      </c>
    </row>
    <row r="2272" spans="1:20" x14ac:dyDescent="0.4">
      <c r="A2272" s="120" t="s">
        <v>7856</v>
      </c>
      <c r="B2272" s="120" t="s">
        <v>924</v>
      </c>
      <c r="C2272" s="120">
        <v>625</v>
      </c>
      <c r="D2272" s="120" t="b">
        <v>0</v>
      </c>
      <c r="E2272" s="120" t="b">
        <v>0</v>
      </c>
      <c r="F2272" s="120" t="b">
        <v>0</v>
      </c>
      <c r="G2272" s="120" t="b">
        <v>0</v>
      </c>
      <c r="H2272" s="120" t="b">
        <v>0</v>
      </c>
      <c r="I2272" s="120" t="b">
        <v>0</v>
      </c>
      <c r="J2272" s="120" t="b">
        <v>0</v>
      </c>
      <c r="K2272" s="120" t="b">
        <v>0</v>
      </c>
      <c r="L2272" s="120" t="b">
        <v>0</v>
      </c>
      <c r="M2272" s="120" t="b">
        <v>0</v>
      </c>
    </row>
    <row r="2273" spans="1:28" x14ac:dyDescent="0.4">
      <c r="A2273" s="120" t="s">
        <v>7857</v>
      </c>
      <c r="B2273" s="120" t="s">
        <v>1278</v>
      </c>
      <c r="C2273" s="120">
        <v>603</v>
      </c>
      <c r="D2273" s="120" t="b">
        <v>0</v>
      </c>
      <c r="E2273" s="120" t="b">
        <v>0</v>
      </c>
      <c r="F2273" s="120" t="b">
        <v>0</v>
      </c>
      <c r="G2273" s="120" t="b">
        <v>0</v>
      </c>
      <c r="H2273" s="120" t="b">
        <v>0</v>
      </c>
      <c r="I2273" s="120" t="b">
        <v>0</v>
      </c>
      <c r="J2273" s="120" t="b">
        <v>0</v>
      </c>
      <c r="K2273" s="120" t="b">
        <v>0</v>
      </c>
      <c r="L2273" s="120" t="b">
        <v>0</v>
      </c>
      <c r="M2273" s="120" t="b">
        <v>0</v>
      </c>
    </row>
    <row r="2274" spans="1:28" x14ac:dyDescent="0.4">
      <c r="A2274" s="120" t="s">
        <v>7858</v>
      </c>
      <c r="B2274" s="120" t="s">
        <v>924</v>
      </c>
      <c r="C2274" s="120">
        <v>591</v>
      </c>
      <c r="D2274" s="120" t="b">
        <v>0</v>
      </c>
      <c r="E2274" s="120" t="b">
        <v>0</v>
      </c>
      <c r="F2274" s="120" t="b">
        <v>1</v>
      </c>
      <c r="G2274" s="120" t="b">
        <v>0</v>
      </c>
      <c r="H2274" s="120" t="b">
        <v>0</v>
      </c>
      <c r="I2274" s="120" t="b">
        <v>0</v>
      </c>
      <c r="J2274" s="120" t="b">
        <v>0</v>
      </c>
      <c r="K2274" s="120" t="b">
        <v>0</v>
      </c>
      <c r="L2274" s="120" t="b">
        <v>0</v>
      </c>
      <c r="M2274" s="120" t="b">
        <v>0</v>
      </c>
    </row>
    <row r="2275" spans="1:28" x14ac:dyDescent="0.4">
      <c r="A2275" s="120" t="s">
        <v>7859</v>
      </c>
      <c r="B2275" s="120" t="s">
        <v>935</v>
      </c>
      <c r="C2275" s="120">
        <v>588</v>
      </c>
      <c r="D2275" s="120" t="b">
        <v>0</v>
      </c>
      <c r="E2275" s="120" t="b">
        <v>0</v>
      </c>
      <c r="F2275" s="120" t="b">
        <v>0</v>
      </c>
      <c r="G2275" s="120" t="b">
        <v>0</v>
      </c>
      <c r="H2275" s="120" t="b">
        <v>0</v>
      </c>
      <c r="I2275" s="120" t="b">
        <v>0</v>
      </c>
      <c r="J2275" s="120" t="b">
        <v>0</v>
      </c>
      <c r="K2275" s="120" t="b">
        <v>0</v>
      </c>
      <c r="L2275" s="120" t="b">
        <v>0</v>
      </c>
      <c r="M2275" s="120" t="b">
        <v>1</v>
      </c>
    </row>
    <row r="2276" spans="1:28" x14ac:dyDescent="0.4">
      <c r="A2276" s="120" t="s">
        <v>7860</v>
      </c>
      <c r="B2276" s="120" t="s">
        <v>928</v>
      </c>
      <c r="C2276" s="120">
        <v>579</v>
      </c>
      <c r="D2276" s="120" t="b">
        <v>1</v>
      </c>
      <c r="E2276" s="120" t="b">
        <v>0</v>
      </c>
      <c r="F2276" s="120" t="b">
        <v>0</v>
      </c>
      <c r="G2276" s="120" t="b">
        <v>0</v>
      </c>
      <c r="H2276" s="120" t="b">
        <v>1</v>
      </c>
      <c r="I2276" s="120" t="b">
        <v>0</v>
      </c>
      <c r="J2276" s="120" t="b">
        <v>0</v>
      </c>
      <c r="K2276" s="120" t="b">
        <v>0</v>
      </c>
      <c r="L2276" s="120" t="b">
        <v>0</v>
      </c>
      <c r="M2276" s="120" t="b">
        <v>0</v>
      </c>
    </row>
    <row r="2277" spans="1:28" x14ac:dyDescent="0.4">
      <c r="A2277" s="120" t="s">
        <v>7861</v>
      </c>
      <c r="B2277" s="120" t="s">
        <v>928</v>
      </c>
      <c r="C2277" s="120">
        <v>574</v>
      </c>
      <c r="D2277" s="120" t="b">
        <v>1</v>
      </c>
      <c r="E2277" s="120" t="b">
        <v>0</v>
      </c>
      <c r="F2277" s="120" t="b">
        <v>1</v>
      </c>
      <c r="G2277" s="120" t="b">
        <v>0</v>
      </c>
      <c r="H2277" s="120" t="b">
        <v>0</v>
      </c>
      <c r="I2277" s="120" t="b">
        <v>0</v>
      </c>
      <c r="J2277" s="120" t="b">
        <v>0</v>
      </c>
      <c r="K2277" s="120" t="b">
        <v>0</v>
      </c>
      <c r="L2277" s="120" t="b">
        <v>0</v>
      </c>
      <c r="M2277" s="120" t="b">
        <v>0</v>
      </c>
    </row>
    <row r="2278" spans="1:28" x14ac:dyDescent="0.4">
      <c r="A2278" s="120" t="s">
        <v>7862</v>
      </c>
      <c r="B2278" s="120" t="s">
        <v>928</v>
      </c>
      <c r="C2278" s="120">
        <v>574</v>
      </c>
      <c r="D2278" s="120" t="b">
        <v>1</v>
      </c>
      <c r="E2278" s="120" t="b">
        <v>1</v>
      </c>
      <c r="F2278" s="120" t="b">
        <v>0</v>
      </c>
      <c r="G2278" s="120" t="b">
        <v>0</v>
      </c>
      <c r="H2278" s="120" t="b">
        <v>0</v>
      </c>
      <c r="I2278" s="120" t="b">
        <v>0</v>
      </c>
      <c r="J2278" s="120" t="b">
        <v>0</v>
      </c>
      <c r="K2278" s="120" t="b">
        <v>1</v>
      </c>
      <c r="L2278" s="120" t="b">
        <v>0</v>
      </c>
      <c r="M2278" s="120" t="b">
        <v>0</v>
      </c>
      <c r="N2278" s="120" t="s">
        <v>7863</v>
      </c>
      <c r="O2278" s="120" t="s">
        <v>1659</v>
      </c>
      <c r="P2278" s="120" t="s">
        <v>3124</v>
      </c>
    </row>
    <row r="2279" spans="1:28" x14ac:dyDescent="0.4">
      <c r="A2279" s="120" t="s">
        <v>7864</v>
      </c>
      <c r="B2279" s="120" t="s">
        <v>928</v>
      </c>
      <c r="C2279" s="120">
        <v>572</v>
      </c>
      <c r="D2279" s="120" t="b">
        <v>1</v>
      </c>
      <c r="E2279" s="120" t="b">
        <v>1</v>
      </c>
      <c r="F2279" s="120" t="b">
        <v>0</v>
      </c>
      <c r="G2279" s="120" t="b">
        <v>0</v>
      </c>
      <c r="H2279" s="120" t="b">
        <v>0</v>
      </c>
      <c r="I2279" s="120" t="b">
        <v>0</v>
      </c>
      <c r="J2279" s="120" t="b">
        <v>0</v>
      </c>
      <c r="K2279" s="120" t="b">
        <v>1</v>
      </c>
      <c r="L2279" s="120" t="b">
        <v>0</v>
      </c>
      <c r="M2279" s="120" t="b">
        <v>0</v>
      </c>
    </row>
    <row r="2280" spans="1:28" x14ac:dyDescent="0.4">
      <c r="A2280" s="120" t="s">
        <v>7865</v>
      </c>
      <c r="B2280" s="120" t="s">
        <v>928</v>
      </c>
      <c r="C2280" s="120">
        <v>570</v>
      </c>
      <c r="D2280" s="120" t="b">
        <v>0</v>
      </c>
      <c r="E2280" s="120" t="b">
        <v>1</v>
      </c>
      <c r="F2280" s="120" t="b">
        <v>1</v>
      </c>
      <c r="G2280" s="120" t="b">
        <v>0</v>
      </c>
      <c r="H2280" s="120" t="b">
        <v>0</v>
      </c>
      <c r="I2280" s="120" t="b">
        <v>0</v>
      </c>
      <c r="J2280" s="120" t="b">
        <v>0</v>
      </c>
      <c r="K2280" s="120" t="b">
        <v>0</v>
      </c>
      <c r="L2280" s="120" t="b">
        <v>0</v>
      </c>
      <c r="M2280" s="120" t="b">
        <v>1</v>
      </c>
      <c r="N2280" s="120" t="s">
        <v>7866</v>
      </c>
      <c r="O2280" s="120" t="s">
        <v>7867</v>
      </c>
      <c r="P2280" s="120" t="s">
        <v>7868</v>
      </c>
      <c r="Q2280" s="120" t="s">
        <v>447</v>
      </c>
      <c r="R2280" s="120" t="s">
        <v>1392</v>
      </c>
      <c r="S2280" s="120" t="s">
        <v>7869</v>
      </c>
      <c r="T2280" s="120" t="s">
        <v>7870</v>
      </c>
      <c r="U2280" s="120" t="s">
        <v>7871</v>
      </c>
      <c r="V2280" s="120" t="s">
        <v>7872</v>
      </c>
      <c r="W2280" s="120" t="s">
        <v>7873</v>
      </c>
      <c r="X2280" s="120" t="s">
        <v>7874</v>
      </c>
      <c r="Y2280" s="120" t="s">
        <v>7875</v>
      </c>
      <c r="Z2280" s="120" t="s">
        <v>7876</v>
      </c>
      <c r="AA2280" s="120" t="s">
        <v>7877</v>
      </c>
      <c r="AB2280" s="120" t="s">
        <v>7878</v>
      </c>
    </row>
    <row r="2281" spans="1:28" x14ac:dyDescent="0.4">
      <c r="A2281" s="120" t="s">
        <v>823</v>
      </c>
      <c r="B2281" s="120" t="s">
        <v>928</v>
      </c>
      <c r="C2281" s="120">
        <v>562</v>
      </c>
      <c r="D2281" s="120" t="b">
        <v>0</v>
      </c>
      <c r="E2281" s="120" t="b">
        <v>0</v>
      </c>
      <c r="F2281" s="120" t="b">
        <v>0</v>
      </c>
      <c r="G2281" s="120" t="b">
        <v>1</v>
      </c>
      <c r="H2281" s="120" t="b">
        <v>0</v>
      </c>
      <c r="I2281" s="120" t="b">
        <v>0</v>
      </c>
      <c r="J2281" s="120" t="b">
        <v>0</v>
      </c>
      <c r="K2281" s="120" t="b">
        <v>0</v>
      </c>
      <c r="L2281" s="120" t="b">
        <v>0</v>
      </c>
      <c r="M2281" s="120" t="b">
        <v>1</v>
      </c>
      <c r="N2281" s="120" t="s">
        <v>7879</v>
      </c>
      <c r="O2281" s="120" t="s">
        <v>7880</v>
      </c>
      <c r="P2281" s="120" t="s">
        <v>7881</v>
      </c>
      <c r="Q2281" s="120" t="s">
        <v>7882</v>
      </c>
      <c r="R2281" s="120" t="s">
        <v>7883</v>
      </c>
      <c r="S2281" s="120" t="s">
        <v>7884</v>
      </c>
      <c r="T2281" s="120" t="s">
        <v>7885</v>
      </c>
      <c r="U2281" s="120" t="s">
        <v>7886</v>
      </c>
      <c r="V2281" s="120" t="s">
        <v>7887</v>
      </c>
      <c r="W2281" s="120" t="s">
        <v>7888</v>
      </c>
      <c r="X2281" s="120" t="s">
        <v>7889</v>
      </c>
      <c r="Y2281" s="120" t="s">
        <v>824</v>
      </c>
      <c r="Z2281" s="120" t="s">
        <v>7890</v>
      </c>
    </row>
    <row r="2282" spans="1:28" x14ac:dyDescent="0.4">
      <c r="A2282" s="120" t="s">
        <v>7891</v>
      </c>
      <c r="B2282" s="120" t="s">
        <v>928</v>
      </c>
      <c r="C2282" s="120">
        <v>559</v>
      </c>
      <c r="D2282" s="120" t="b">
        <v>0</v>
      </c>
      <c r="E2282" s="120" t="b">
        <v>0</v>
      </c>
      <c r="F2282" s="120" t="b">
        <v>1</v>
      </c>
      <c r="G2282" s="120" t="b">
        <v>0</v>
      </c>
      <c r="H2282" s="120" t="b">
        <v>0</v>
      </c>
      <c r="I2282" s="120" t="b">
        <v>0</v>
      </c>
      <c r="J2282" s="120" t="b">
        <v>0</v>
      </c>
      <c r="K2282" s="120" t="b">
        <v>0</v>
      </c>
      <c r="L2282" s="120" t="b">
        <v>0</v>
      </c>
      <c r="M2282" s="120" t="b">
        <v>0</v>
      </c>
    </row>
    <row r="2283" spans="1:28" x14ac:dyDescent="0.4">
      <c r="A2283" s="120" t="s">
        <v>7892</v>
      </c>
      <c r="B2283" s="120" t="s">
        <v>852</v>
      </c>
      <c r="C2283" s="120">
        <v>557</v>
      </c>
      <c r="D2283" s="120" t="b">
        <v>0</v>
      </c>
      <c r="E2283" s="120" t="b">
        <v>1</v>
      </c>
      <c r="F2283" s="120" t="b">
        <v>0</v>
      </c>
      <c r="G2283" s="120" t="b">
        <v>0</v>
      </c>
      <c r="H2283" s="120" t="b">
        <v>0</v>
      </c>
      <c r="I2283" s="120" t="b">
        <v>0</v>
      </c>
      <c r="J2283" s="120" t="b">
        <v>0</v>
      </c>
      <c r="K2283" s="120" t="b">
        <v>0</v>
      </c>
      <c r="L2283" s="120" t="b">
        <v>0</v>
      </c>
      <c r="M2283" s="120" t="b">
        <v>0</v>
      </c>
      <c r="N2283" s="120" t="s">
        <v>7893</v>
      </c>
      <c r="O2283" s="120" t="s">
        <v>7894</v>
      </c>
      <c r="P2283" s="120" t="s">
        <v>7895</v>
      </c>
      <c r="Q2283" s="120" t="s">
        <v>7896</v>
      </c>
      <c r="R2283" s="120" t="s">
        <v>7897</v>
      </c>
      <c r="S2283" s="120" t="s">
        <v>7898</v>
      </c>
      <c r="T2283" s="120" t="s">
        <v>7899</v>
      </c>
      <c r="U2283" s="120" t="s">
        <v>7900</v>
      </c>
      <c r="V2283" s="120" t="s">
        <v>7901</v>
      </c>
    </row>
    <row r="2284" spans="1:28" x14ac:dyDescent="0.4">
      <c r="A2284" s="120" t="s">
        <v>7902</v>
      </c>
      <c r="B2284" s="120" t="s">
        <v>935</v>
      </c>
      <c r="C2284" s="120">
        <v>537</v>
      </c>
      <c r="D2284" s="120" t="b">
        <v>0</v>
      </c>
      <c r="E2284" s="120" t="b">
        <v>0</v>
      </c>
      <c r="F2284" s="120" t="b">
        <v>0</v>
      </c>
      <c r="G2284" s="120" t="b">
        <v>0</v>
      </c>
      <c r="H2284" s="120" t="b">
        <v>0</v>
      </c>
      <c r="I2284" s="120" t="b">
        <v>0</v>
      </c>
      <c r="J2284" s="120" t="b">
        <v>0</v>
      </c>
      <c r="K2284" s="120" t="b">
        <v>0</v>
      </c>
      <c r="L2284" s="120" t="b">
        <v>0</v>
      </c>
      <c r="M2284" s="120" t="b">
        <v>1</v>
      </c>
      <c r="N2284" s="120" t="s">
        <v>6308</v>
      </c>
      <c r="O2284" s="120" t="s">
        <v>4016</v>
      </c>
      <c r="P2284" s="120" t="s">
        <v>7903</v>
      </c>
      <c r="Q2284" s="120" t="s">
        <v>7904</v>
      </c>
      <c r="R2284" s="120" t="s">
        <v>7905</v>
      </c>
    </row>
    <row r="2285" spans="1:28" x14ac:dyDescent="0.4">
      <c r="A2285" s="120" t="s">
        <v>7906</v>
      </c>
      <c r="B2285" s="120" t="s">
        <v>935</v>
      </c>
      <c r="C2285" s="120">
        <v>520</v>
      </c>
      <c r="D2285" s="120" t="b">
        <v>0</v>
      </c>
      <c r="E2285" s="120" t="b">
        <v>0</v>
      </c>
      <c r="F2285" s="120" t="b">
        <v>1</v>
      </c>
      <c r="G2285" s="120" t="b">
        <v>0</v>
      </c>
      <c r="H2285" s="120" t="b">
        <v>1</v>
      </c>
      <c r="I2285" s="120" t="b">
        <v>0</v>
      </c>
      <c r="J2285" s="120" t="b">
        <v>1</v>
      </c>
      <c r="K2285" s="120" t="b">
        <v>0</v>
      </c>
      <c r="L2285" s="120" t="b">
        <v>0</v>
      </c>
      <c r="M2285" s="120" t="b">
        <v>0</v>
      </c>
      <c r="N2285" s="120" t="s">
        <v>842</v>
      </c>
      <c r="O2285" s="120" t="s">
        <v>7907</v>
      </c>
      <c r="P2285" s="120" t="s">
        <v>7908</v>
      </c>
    </row>
    <row r="2286" spans="1:28" x14ac:dyDescent="0.4">
      <c r="A2286" s="120" t="s">
        <v>599</v>
      </c>
      <c r="B2286" s="120" t="s">
        <v>935</v>
      </c>
      <c r="C2286" s="120">
        <v>515</v>
      </c>
      <c r="D2286" s="120" t="b">
        <v>0</v>
      </c>
      <c r="E2286" s="120" t="b">
        <v>0</v>
      </c>
      <c r="F2286" s="120" t="b">
        <v>0</v>
      </c>
      <c r="G2286" s="120" t="b">
        <v>0</v>
      </c>
      <c r="H2286" s="120" t="b">
        <v>0</v>
      </c>
      <c r="I2286" s="120" t="b">
        <v>0</v>
      </c>
      <c r="J2286" s="120" t="b">
        <v>1</v>
      </c>
      <c r="K2286" s="120" t="b">
        <v>0</v>
      </c>
      <c r="L2286" s="120" t="b">
        <v>0</v>
      </c>
      <c r="M2286" s="120" t="b">
        <v>0</v>
      </c>
      <c r="N2286" s="120" t="s">
        <v>7909</v>
      </c>
      <c r="O2286" s="120" t="s">
        <v>598</v>
      </c>
      <c r="P2286" s="120" t="s">
        <v>7910</v>
      </c>
      <c r="Q2286" s="120" t="s">
        <v>7911</v>
      </c>
      <c r="R2286" s="120" t="s">
        <v>7912</v>
      </c>
      <c r="S2286" s="120" t="s">
        <v>7913</v>
      </c>
      <c r="T2286" s="120" t="s">
        <v>7914</v>
      </c>
    </row>
    <row r="2287" spans="1:28" x14ac:dyDescent="0.4">
      <c r="A2287" s="120" t="s">
        <v>7915</v>
      </c>
      <c r="B2287" s="120" t="s">
        <v>935</v>
      </c>
      <c r="C2287" s="120">
        <v>513</v>
      </c>
      <c r="D2287" s="120" t="b">
        <v>0</v>
      </c>
      <c r="E2287" s="120" t="b">
        <v>0</v>
      </c>
      <c r="F2287" s="120" t="b">
        <v>1</v>
      </c>
      <c r="G2287" s="120" t="b">
        <v>1</v>
      </c>
      <c r="H2287" s="120" t="b">
        <v>1</v>
      </c>
      <c r="I2287" s="120" t="b">
        <v>0</v>
      </c>
      <c r="J2287" s="120" t="b">
        <v>1</v>
      </c>
      <c r="K2287" s="120" t="b">
        <v>0</v>
      </c>
      <c r="L2287" s="120" t="b">
        <v>0</v>
      </c>
      <c r="M2287" s="120" t="b">
        <v>0</v>
      </c>
      <c r="N2287" s="120" t="s">
        <v>7916</v>
      </c>
      <c r="O2287" s="120" t="s">
        <v>7917</v>
      </c>
      <c r="P2287" s="120" t="s">
        <v>7918</v>
      </c>
      <c r="Q2287" s="120" t="s">
        <v>7919</v>
      </c>
      <c r="R2287" s="120" t="s">
        <v>7920</v>
      </c>
      <c r="S2287" s="120" t="s">
        <v>7921</v>
      </c>
      <c r="T2287" s="120" t="s">
        <v>7922</v>
      </c>
      <c r="U2287" s="120" t="s">
        <v>7923</v>
      </c>
      <c r="V2287" s="120" t="s">
        <v>7924</v>
      </c>
      <c r="W2287" s="120" t="s">
        <v>7925</v>
      </c>
      <c r="X2287" s="120" t="s">
        <v>7926</v>
      </c>
    </row>
    <row r="2288" spans="1:28" x14ac:dyDescent="0.4">
      <c r="A2288" s="120" t="s">
        <v>7927</v>
      </c>
      <c r="B2288" s="120" t="s">
        <v>1334</v>
      </c>
      <c r="C2288" s="120">
        <v>503</v>
      </c>
      <c r="D2288" s="120" t="b">
        <v>0</v>
      </c>
      <c r="E2288" s="120" t="b">
        <v>0</v>
      </c>
      <c r="F2288" s="120" t="b">
        <v>1</v>
      </c>
      <c r="G2288" s="120" t="b">
        <v>0</v>
      </c>
      <c r="H2288" s="120" t="b">
        <v>0</v>
      </c>
      <c r="I2288" s="120" t="b">
        <v>0</v>
      </c>
      <c r="J2288" s="120" t="b">
        <v>0</v>
      </c>
      <c r="K2288" s="120" t="b">
        <v>0</v>
      </c>
      <c r="L2288" s="120" t="b">
        <v>0</v>
      </c>
      <c r="M2288" s="120" t="b">
        <v>0</v>
      </c>
    </row>
    <row r="2289" spans="1:24" x14ac:dyDescent="0.4">
      <c r="A2289" s="120" t="s">
        <v>7928</v>
      </c>
      <c r="B2289" s="120" t="s">
        <v>919</v>
      </c>
      <c r="C2289" s="120">
        <v>502</v>
      </c>
      <c r="D2289" s="120" t="b">
        <v>0</v>
      </c>
      <c r="E2289" s="120" t="b">
        <v>0</v>
      </c>
      <c r="F2289" s="120" t="b">
        <v>1</v>
      </c>
      <c r="G2289" s="120" t="b">
        <v>0</v>
      </c>
      <c r="H2289" s="120" t="b">
        <v>1</v>
      </c>
      <c r="I2289" s="120" t="b">
        <v>0</v>
      </c>
      <c r="J2289" s="120" t="b">
        <v>0</v>
      </c>
      <c r="K2289" s="120" t="b">
        <v>0</v>
      </c>
      <c r="L2289" s="120" t="b">
        <v>0</v>
      </c>
      <c r="M2289" s="120" t="b">
        <v>0</v>
      </c>
    </row>
    <row r="2290" spans="1:24" x14ac:dyDescent="0.4">
      <c r="A2290" s="120" t="s">
        <v>7929</v>
      </c>
      <c r="B2290" s="120" t="s">
        <v>852</v>
      </c>
      <c r="C2290" s="120">
        <v>495</v>
      </c>
      <c r="D2290" s="120" t="b">
        <v>0</v>
      </c>
      <c r="E2290" s="120" t="b">
        <v>0</v>
      </c>
      <c r="F2290" s="120" t="b">
        <v>0</v>
      </c>
      <c r="G2290" s="120" t="b">
        <v>0</v>
      </c>
      <c r="H2290" s="120" t="b">
        <v>0</v>
      </c>
      <c r="I2290" s="120" t="b">
        <v>0</v>
      </c>
      <c r="J2290" s="120" t="b">
        <v>0</v>
      </c>
      <c r="K2290" s="120" t="b">
        <v>0</v>
      </c>
      <c r="L2290" s="120" t="b">
        <v>0</v>
      </c>
      <c r="M2290" s="120" t="b">
        <v>0</v>
      </c>
      <c r="N2290" s="120" t="s">
        <v>3908</v>
      </c>
      <c r="O2290" s="120" t="s">
        <v>7930</v>
      </c>
      <c r="P2290" s="120" t="s">
        <v>7931</v>
      </c>
      <c r="Q2290" s="120" t="s">
        <v>7932</v>
      </c>
      <c r="R2290" s="120" t="s">
        <v>7933</v>
      </c>
      <c r="S2290" s="120" t="s">
        <v>7934</v>
      </c>
      <c r="T2290" s="120" t="s">
        <v>7935</v>
      </c>
      <c r="U2290" s="120" t="s">
        <v>7936</v>
      </c>
      <c r="V2290" s="120" t="s">
        <v>7937</v>
      </c>
    </row>
    <row r="2291" spans="1:24" x14ac:dyDescent="0.4">
      <c r="A2291" s="120" t="s">
        <v>7938</v>
      </c>
      <c r="B2291" s="120" t="s">
        <v>1278</v>
      </c>
      <c r="C2291" s="120">
        <v>488</v>
      </c>
      <c r="D2291" s="120" t="b">
        <v>0</v>
      </c>
      <c r="E2291" s="120" t="b">
        <v>0</v>
      </c>
      <c r="F2291" s="120" t="b">
        <v>1</v>
      </c>
      <c r="G2291" s="120" t="b">
        <v>0</v>
      </c>
      <c r="H2291" s="120" t="b">
        <v>0</v>
      </c>
      <c r="I2291" s="120" t="b">
        <v>0</v>
      </c>
      <c r="J2291" s="120" t="b">
        <v>0</v>
      </c>
      <c r="K2291" s="120" t="b">
        <v>0</v>
      </c>
      <c r="L2291" s="120" t="b">
        <v>0</v>
      </c>
      <c r="M2291" s="120" t="b">
        <v>0</v>
      </c>
    </row>
    <row r="2292" spans="1:24" x14ac:dyDescent="0.4">
      <c r="A2292" s="120" t="s">
        <v>7939</v>
      </c>
      <c r="B2292" s="120" t="s">
        <v>928</v>
      </c>
      <c r="C2292" s="120">
        <v>429</v>
      </c>
      <c r="D2292" s="120" t="b">
        <v>0</v>
      </c>
      <c r="E2292" s="120" t="b">
        <v>1</v>
      </c>
      <c r="F2292" s="120" t="b">
        <v>0</v>
      </c>
      <c r="G2292" s="120" t="b">
        <v>0</v>
      </c>
      <c r="H2292" s="120" t="b">
        <v>1</v>
      </c>
      <c r="I2292" s="120" t="b">
        <v>0</v>
      </c>
      <c r="J2292" s="120" t="b">
        <v>0</v>
      </c>
      <c r="K2292" s="120" t="b">
        <v>0</v>
      </c>
      <c r="L2292" s="120" t="b">
        <v>0</v>
      </c>
      <c r="M2292" s="120" t="b">
        <v>0</v>
      </c>
    </row>
    <row r="2293" spans="1:24" x14ac:dyDescent="0.4">
      <c r="A2293" s="120" t="s">
        <v>7940</v>
      </c>
      <c r="B2293" s="120" t="s">
        <v>900</v>
      </c>
      <c r="C2293" s="120">
        <v>399</v>
      </c>
      <c r="D2293" s="120" t="b">
        <v>0</v>
      </c>
      <c r="E2293" s="120" t="b">
        <v>0</v>
      </c>
      <c r="F2293" s="120" t="b">
        <v>0</v>
      </c>
      <c r="G2293" s="120" t="b">
        <v>0</v>
      </c>
      <c r="H2293" s="120" t="b">
        <v>0</v>
      </c>
      <c r="I2293" s="120" t="b">
        <v>0</v>
      </c>
      <c r="J2293" s="120" t="b">
        <v>0</v>
      </c>
      <c r="K2293" s="120" t="b">
        <v>0</v>
      </c>
      <c r="L2293" s="120" t="b">
        <v>0</v>
      </c>
      <c r="M2293" s="120" t="b">
        <v>0</v>
      </c>
    </row>
    <row r="2294" spans="1:24" x14ac:dyDescent="0.4">
      <c r="A2294" s="120" t="s">
        <v>7941</v>
      </c>
      <c r="B2294" s="120" t="s">
        <v>872</v>
      </c>
      <c r="C2294" s="120">
        <v>389</v>
      </c>
      <c r="D2294" s="120" t="b">
        <v>0</v>
      </c>
      <c r="E2294" s="120" t="b">
        <v>0</v>
      </c>
      <c r="F2294" s="120" t="b">
        <v>0</v>
      </c>
      <c r="G2294" s="120" t="b">
        <v>0</v>
      </c>
      <c r="H2294" s="120" t="b">
        <v>0</v>
      </c>
      <c r="I2294" s="120" t="b">
        <v>0</v>
      </c>
      <c r="J2294" s="120" t="b">
        <v>0</v>
      </c>
      <c r="K2294" s="120" t="b">
        <v>0</v>
      </c>
      <c r="L2294" s="120" t="b">
        <v>0</v>
      </c>
      <c r="M2294" s="120" t="b">
        <v>0</v>
      </c>
      <c r="N2294" s="120" t="s">
        <v>842</v>
      </c>
      <c r="O2294" s="120" t="s">
        <v>7942</v>
      </c>
      <c r="P2294" s="120" t="s">
        <v>7943</v>
      </c>
      <c r="Q2294" s="120" t="s">
        <v>7944</v>
      </c>
      <c r="R2294" s="120" t="s">
        <v>7945</v>
      </c>
      <c r="S2294" s="120" t="s">
        <v>7946</v>
      </c>
      <c r="T2294" s="120" t="s">
        <v>7947</v>
      </c>
      <c r="U2294" s="120" t="s">
        <v>7948</v>
      </c>
      <c r="V2294" s="120" t="s">
        <v>7949</v>
      </c>
      <c r="W2294" s="120" t="s">
        <v>7950</v>
      </c>
      <c r="X2294" s="120" t="s">
        <v>7951</v>
      </c>
    </row>
    <row r="2295" spans="1:24" x14ac:dyDescent="0.4">
      <c r="A2295" s="120" t="s">
        <v>7952</v>
      </c>
      <c r="B2295" s="120" t="s">
        <v>924</v>
      </c>
      <c r="C2295" s="120">
        <v>382</v>
      </c>
      <c r="D2295" s="120" t="b">
        <v>0</v>
      </c>
      <c r="E2295" s="120" t="b">
        <v>1</v>
      </c>
      <c r="F2295" s="120" t="b">
        <v>1</v>
      </c>
      <c r="G2295" s="120" t="b">
        <v>0</v>
      </c>
      <c r="H2295" s="120" t="b">
        <v>0</v>
      </c>
      <c r="I2295" s="120" t="b">
        <v>0</v>
      </c>
      <c r="J2295" s="120" t="b">
        <v>0</v>
      </c>
      <c r="K2295" s="120" t="b">
        <v>0</v>
      </c>
      <c r="L2295" s="120" t="b">
        <v>0</v>
      </c>
      <c r="M2295" s="120" t="b">
        <v>1</v>
      </c>
    </row>
    <row r="2296" spans="1:24" x14ac:dyDescent="0.4">
      <c r="A2296" s="120" t="s">
        <v>7699</v>
      </c>
      <c r="B2296" s="120" t="s">
        <v>928</v>
      </c>
      <c r="C2296" s="120">
        <v>381</v>
      </c>
      <c r="D2296" s="120" t="b">
        <v>1</v>
      </c>
      <c r="E2296" s="120" t="b">
        <v>0</v>
      </c>
      <c r="F2296" s="120" t="b">
        <v>1</v>
      </c>
      <c r="G2296" s="120" t="b">
        <v>0</v>
      </c>
      <c r="H2296" s="120" t="b">
        <v>0</v>
      </c>
      <c r="I2296" s="120" t="b">
        <v>0</v>
      </c>
      <c r="J2296" s="120" t="b">
        <v>0</v>
      </c>
      <c r="K2296" s="120" t="b">
        <v>0</v>
      </c>
      <c r="L2296" s="120" t="b">
        <v>0</v>
      </c>
      <c r="M2296" s="120" t="b">
        <v>0</v>
      </c>
      <c r="N2296" s="120" t="s">
        <v>6308</v>
      </c>
      <c r="O2296" s="120" t="s">
        <v>7953</v>
      </c>
      <c r="P2296" s="120" t="s">
        <v>7954</v>
      </c>
    </row>
    <row r="2297" spans="1:24" x14ac:dyDescent="0.4">
      <c r="A2297" s="120" t="s">
        <v>7955</v>
      </c>
      <c r="B2297" s="120" t="s">
        <v>928</v>
      </c>
      <c r="C2297" s="120">
        <v>379</v>
      </c>
      <c r="D2297" s="120" t="b">
        <v>0</v>
      </c>
      <c r="E2297" s="120" t="b">
        <v>0</v>
      </c>
      <c r="F2297" s="120" t="b">
        <v>0</v>
      </c>
      <c r="G2297" s="120" t="b">
        <v>0</v>
      </c>
      <c r="H2297" s="120" t="b">
        <v>0</v>
      </c>
      <c r="I2297" s="120" t="b">
        <v>0</v>
      </c>
      <c r="J2297" s="120" t="b">
        <v>0</v>
      </c>
      <c r="K2297" s="120" t="b">
        <v>0</v>
      </c>
      <c r="L2297" s="120" t="b">
        <v>0</v>
      </c>
      <c r="M2297" s="120" t="b">
        <v>0</v>
      </c>
    </row>
    <row r="2298" spans="1:24" x14ac:dyDescent="0.4">
      <c r="A2298" s="120" t="s">
        <v>7956</v>
      </c>
      <c r="B2298" s="120" t="s">
        <v>900</v>
      </c>
      <c r="C2298" s="120">
        <v>378</v>
      </c>
      <c r="D2298" s="120" t="b">
        <v>0</v>
      </c>
      <c r="E2298" s="120" t="b">
        <v>0</v>
      </c>
      <c r="F2298" s="120" t="b">
        <v>0</v>
      </c>
      <c r="G2298" s="120" t="b">
        <v>0</v>
      </c>
      <c r="H2298" s="120" t="b">
        <v>0</v>
      </c>
      <c r="I2298" s="120" t="b">
        <v>0</v>
      </c>
      <c r="J2298" s="120" t="b">
        <v>0</v>
      </c>
      <c r="K2298" s="120" t="b">
        <v>0</v>
      </c>
      <c r="L2298" s="120" t="b">
        <v>0</v>
      </c>
      <c r="M2298" s="120" t="b">
        <v>0</v>
      </c>
    </row>
    <row r="2299" spans="1:24" x14ac:dyDescent="0.4">
      <c r="A2299" s="120" t="s">
        <v>7957</v>
      </c>
      <c r="B2299" s="120" t="s">
        <v>872</v>
      </c>
      <c r="C2299" s="120">
        <v>377</v>
      </c>
      <c r="D2299" s="120" t="b">
        <v>0</v>
      </c>
      <c r="E2299" s="120" t="b">
        <v>1</v>
      </c>
      <c r="F2299" s="120" t="b">
        <v>0</v>
      </c>
      <c r="G2299" s="120" t="b">
        <v>0</v>
      </c>
      <c r="H2299" s="120" t="b">
        <v>0</v>
      </c>
      <c r="I2299" s="120" t="b">
        <v>0</v>
      </c>
      <c r="J2299" s="120" t="b">
        <v>0</v>
      </c>
      <c r="K2299" s="120" t="b">
        <v>0</v>
      </c>
      <c r="L2299" s="120" t="b">
        <v>0</v>
      </c>
      <c r="M2299" s="120" t="b">
        <v>0</v>
      </c>
    </row>
    <row r="2300" spans="1:24" x14ac:dyDescent="0.4">
      <c r="A2300" s="120" t="s">
        <v>7958</v>
      </c>
      <c r="B2300" s="120" t="s">
        <v>1334</v>
      </c>
      <c r="C2300" s="120">
        <v>364</v>
      </c>
      <c r="D2300" s="120" t="b">
        <v>0</v>
      </c>
      <c r="E2300" s="120" t="b">
        <v>1</v>
      </c>
      <c r="F2300" s="120" t="b">
        <v>1</v>
      </c>
      <c r="G2300" s="120" t="b">
        <v>0</v>
      </c>
      <c r="H2300" s="120" t="b">
        <v>0</v>
      </c>
      <c r="I2300" s="120" t="b">
        <v>0</v>
      </c>
      <c r="J2300" s="120" t="b">
        <v>0</v>
      </c>
      <c r="K2300" s="120" t="b">
        <v>0</v>
      </c>
      <c r="L2300" s="120" t="b">
        <v>0</v>
      </c>
      <c r="M2300" s="120" t="b">
        <v>1</v>
      </c>
      <c r="N2300" s="120" t="s">
        <v>842</v>
      </c>
      <c r="O2300" s="120" t="s">
        <v>7959</v>
      </c>
      <c r="P2300" s="120" t="s">
        <v>7960</v>
      </c>
      <c r="Q2300" s="120" t="s">
        <v>7961</v>
      </c>
      <c r="R2300" s="120" t="s">
        <v>7962</v>
      </c>
    </row>
    <row r="2301" spans="1:24" x14ac:dyDescent="0.4">
      <c r="A2301" s="120" t="s">
        <v>7963</v>
      </c>
      <c r="B2301" s="120" t="s">
        <v>1278</v>
      </c>
      <c r="C2301" s="120">
        <v>356</v>
      </c>
      <c r="D2301" s="120" t="b">
        <v>0</v>
      </c>
      <c r="E2301" s="120" t="b">
        <v>0</v>
      </c>
      <c r="F2301" s="120" t="b">
        <v>0</v>
      </c>
      <c r="G2301" s="120" t="b">
        <v>0</v>
      </c>
      <c r="H2301" s="120" t="b">
        <v>0</v>
      </c>
      <c r="I2301" s="120" t="b">
        <v>0</v>
      </c>
      <c r="J2301" s="120" t="b">
        <v>0</v>
      </c>
      <c r="K2301" s="120" t="b">
        <v>0</v>
      </c>
      <c r="L2301" s="120" t="b">
        <v>0</v>
      </c>
      <c r="M2301" s="120" t="b">
        <v>1</v>
      </c>
      <c r="N2301" s="120" t="s">
        <v>842</v>
      </c>
      <c r="O2301" s="120" t="s">
        <v>3476</v>
      </c>
      <c r="P2301" s="120" t="s">
        <v>3477</v>
      </c>
    </row>
    <row r="2302" spans="1:24" x14ac:dyDescent="0.4">
      <c r="A2302" s="120" t="s">
        <v>7964</v>
      </c>
      <c r="B2302" s="120" t="s">
        <v>852</v>
      </c>
      <c r="C2302" s="120">
        <v>349</v>
      </c>
      <c r="D2302" s="120" t="b">
        <v>1</v>
      </c>
      <c r="E2302" s="120" t="b">
        <v>1</v>
      </c>
      <c r="F2302" s="120" t="b">
        <v>0</v>
      </c>
      <c r="G2302" s="120" t="b">
        <v>0</v>
      </c>
      <c r="H2302" s="120" t="b">
        <v>0</v>
      </c>
      <c r="I2302" s="120" t="b">
        <v>0</v>
      </c>
      <c r="J2302" s="120" t="b">
        <v>0</v>
      </c>
      <c r="K2302" s="120" t="b">
        <v>0</v>
      </c>
      <c r="L2302" s="120" t="b">
        <v>0</v>
      </c>
      <c r="M2302" s="120" t="b">
        <v>0</v>
      </c>
      <c r="N2302" s="120" t="s">
        <v>874</v>
      </c>
      <c r="O2302" s="120" t="s">
        <v>7965</v>
      </c>
      <c r="P2302" s="120" t="s">
        <v>7966</v>
      </c>
      <c r="Q2302" s="120" t="s">
        <v>7967</v>
      </c>
      <c r="R2302" s="120" t="s">
        <v>7968</v>
      </c>
      <c r="S2302" s="120" t="s">
        <v>3668</v>
      </c>
      <c r="T2302" s="120" t="s">
        <v>3669</v>
      </c>
    </row>
    <row r="2303" spans="1:24" x14ac:dyDescent="0.4">
      <c r="A2303" s="120" t="s">
        <v>7969</v>
      </c>
      <c r="B2303" s="120" t="s">
        <v>900</v>
      </c>
      <c r="C2303" s="120">
        <v>349</v>
      </c>
      <c r="D2303" s="120" t="b">
        <v>0</v>
      </c>
      <c r="E2303" s="120" t="b">
        <v>0</v>
      </c>
      <c r="F2303" s="120" t="b">
        <v>0</v>
      </c>
      <c r="G2303" s="120" t="b">
        <v>0</v>
      </c>
      <c r="H2303" s="120" t="b">
        <v>0</v>
      </c>
      <c r="I2303" s="120" t="b">
        <v>0</v>
      </c>
      <c r="J2303" s="120" t="b">
        <v>0</v>
      </c>
      <c r="K2303" s="120" t="b">
        <v>0</v>
      </c>
      <c r="L2303" s="120" t="b">
        <v>0</v>
      </c>
      <c r="M2303" s="120" t="b">
        <v>0</v>
      </c>
    </row>
    <row r="2304" spans="1:24" x14ac:dyDescent="0.4">
      <c r="A2304" s="120" t="s">
        <v>7970</v>
      </c>
      <c r="B2304" s="120" t="s">
        <v>935</v>
      </c>
      <c r="C2304" s="120">
        <v>336</v>
      </c>
      <c r="D2304" s="120" t="b">
        <v>0</v>
      </c>
      <c r="E2304" s="120" t="b">
        <v>0</v>
      </c>
      <c r="F2304" s="120" t="b">
        <v>1</v>
      </c>
      <c r="G2304" s="120" t="b">
        <v>0</v>
      </c>
      <c r="H2304" s="120" t="b">
        <v>0</v>
      </c>
      <c r="I2304" s="120" t="b">
        <v>0</v>
      </c>
      <c r="J2304" s="120" t="b">
        <v>0</v>
      </c>
      <c r="K2304" s="120" t="b">
        <v>0</v>
      </c>
      <c r="L2304" s="120" t="b">
        <v>0</v>
      </c>
      <c r="M2304" s="120" t="b">
        <v>0</v>
      </c>
    </row>
    <row r="2305" spans="1:28" x14ac:dyDescent="0.4">
      <c r="A2305" s="120" t="s">
        <v>7233</v>
      </c>
      <c r="B2305" s="120" t="s">
        <v>1784</v>
      </c>
      <c r="C2305" s="120">
        <v>330</v>
      </c>
      <c r="D2305" s="120" t="b">
        <v>0</v>
      </c>
      <c r="E2305" s="120" t="b">
        <v>1</v>
      </c>
      <c r="F2305" s="120" t="b">
        <v>0</v>
      </c>
      <c r="G2305" s="120" t="b">
        <v>0</v>
      </c>
      <c r="H2305" s="120" t="b">
        <v>0</v>
      </c>
      <c r="I2305" s="120" t="b">
        <v>0</v>
      </c>
      <c r="J2305" s="120" t="b">
        <v>0</v>
      </c>
      <c r="K2305" s="120" t="b">
        <v>0</v>
      </c>
      <c r="L2305" s="120" t="b">
        <v>0</v>
      </c>
      <c r="M2305" s="120" t="b">
        <v>1</v>
      </c>
    </row>
    <row r="2306" spans="1:28" x14ac:dyDescent="0.4">
      <c r="A2306" s="120" t="s">
        <v>7971</v>
      </c>
      <c r="B2306" s="120" t="s">
        <v>1278</v>
      </c>
      <c r="C2306" s="120">
        <v>321</v>
      </c>
      <c r="D2306" s="120" t="b">
        <v>0</v>
      </c>
      <c r="E2306" s="120" t="b">
        <v>0</v>
      </c>
      <c r="F2306" s="120" t="b">
        <v>0</v>
      </c>
      <c r="G2306" s="120" t="b">
        <v>0</v>
      </c>
      <c r="H2306" s="120" t="b">
        <v>0</v>
      </c>
      <c r="I2306" s="120" t="b">
        <v>0</v>
      </c>
      <c r="J2306" s="120" t="b">
        <v>0</v>
      </c>
      <c r="K2306" s="120" t="b">
        <v>0</v>
      </c>
      <c r="L2306" s="120" t="b">
        <v>0</v>
      </c>
      <c r="M2306" s="120" t="b">
        <v>0</v>
      </c>
    </row>
    <row r="2307" spans="1:28" x14ac:dyDescent="0.4">
      <c r="A2307" s="120" t="s">
        <v>7972</v>
      </c>
      <c r="B2307" s="120" t="s">
        <v>924</v>
      </c>
      <c r="C2307" s="120">
        <v>305</v>
      </c>
      <c r="D2307" s="120" t="b">
        <v>1</v>
      </c>
      <c r="E2307" s="120" t="b">
        <v>0</v>
      </c>
      <c r="F2307" s="120" t="b">
        <v>0</v>
      </c>
      <c r="G2307" s="120" t="b">
        <v>0</v>
      </c>
      <c r="H2307" s="120" t="b">
        <v>0</v>
      </c>
      <c r="I2307" s="120" t="b">
        <v>0</v>
      </c>
      <c r="J2307" s="120" t="b">
        <v>0</v>
      </c>
      <c r="K2307" s="120" t="b">
        <v>0</v>
      </c>
      <c r="L2307" s="120" t="b">
        <v>0</v>
      </c>
      <c r="M2307" s="120" t="b">
        <v>0</v>
      </c>
    </row>
    <row r="2308" spans="1:28" x14ac:dyDescent="0.4">
      <c r="A2308" s="120" t="s">
        <v>775</v>
      </c>
      <c r="B2308" s="120" t="s">
        <v>900</v>
      </c>
      <c r="C2308" s="120">
        <v>297</v>
      </c>
      <c r="D2308" s="120" t="b">
        <v>1</v>
      </c>
      <c r="E2308" s="120" t="b">
        <v>1</v>
      </c>
      <c r="F2308" s="120" t="b">
        <v>0</v>
      </c>
      <c r="G2308" s="120" t="b">
        <v>0</v>
      </c>
      <c r="H2308" s="120" t="b">
        <v>0</v>
      </c>
      <c r="I2308" s="120" t="b">
        <v>0</v>
      </c>
      <c r="J2308" s="120" t="b">
        <v>1</v>
      </c>
      <c r="K2308" s="120" t="b">
        <v>0</v>
      </c>
      <c r="L2308" s="120" t="b">
        <v>0</v>
      </c>
      <c r="M2308" s="120" t="b">
        <v>0</v>
      </c>
      <c r="N2308" s="120" t="s">
        <v>842</v>
      </c>
      <c r="O2308" s="120" t="s">
        <v>1271</v>
      </c>
      <c r="P2308" s="120" t="s">
        <v>1272</v>
      </c>
      <c r="Q2308" s="120" t="s">
        <v>774</v>
      </c>
      <c r="R2308" s="120" t="s">
        <v>7973</v>
      </c>
      <c r="S2308" s="120" t="s">
        <v>414</v>
      </c>
      <c r="T2308" s="120" t="s">
        <v>1923</v>
      </c>
      <c r="U2308" s="120" t="s">
        <v>1275</v>
      </c>
      <c r="V2308" s="120" t="s">
        <v>1276</v>
      </c>
      <c r="W2308" s="120" t="s">
        <v>7665</v>
      </c>
      <c r="X2308" s="120" t="s">
        <v>7666</v>
      </c>
      <c r="Y2308" s="120" t="s">
        <v>7667</v>
      </c>
      <c r="Z2308" s="120" t="s">
        <v>7668</v>
      </c>
      <c r="AA2308" s="120" t="s">
        <v>7974</v>
      </c>
      <c r="AB2308" s="120" t="s">
        <v>7975</v>
      </c>
    </row>
    <row r="2309" spans="1:28" x14ac:dyDescent="0.4">
      <c r="A2309" s="120" t="s">
        <v>7976</v>
      </c>
      <c r="B2309" s="120" t="s">
        <v>872</v>
      </c>
      <c r="C2309" s="120">
        <v>294</v>
      </c>
      <c r="D2309" s="120" t="b">
        <v>1</v>
      </c>
      <c r="E2309" s="120" t="b">
        <v>1</v>
      </c>
      <c r="F2309" s="120" t="b">
        <v>0</v>
      </c>
      <c r="G2309" s="120" t="b">
        <v>0</v>
      </c>
      <c r="H2309" s="120" t="b">
        <v>0</v>
      </c>
      <c r="I2309" s="120" t="b">
        <v>0</v>
      </c>
      <c r="J2309" s="120" t="b">
        <v>0</v>
      </c>
      <c r="K2309" s="120" t="b">
        <v>0</v>
      </c>
      <c r="L2309" s="120" t="b">
        <v>0</v>
      </c>
      <c r="M2309" s="120" t="b">
        <v>0</v>
      </c>
    </row>
    <row r="2310" spans="1:28" x14ac:dyDescent="0.4">
      <c r="A2310" s="120" t="s">
        <v>7977</v>
      </c>
      <c r="B2310" s="120" t="s">
        <v>843</v>
      </c>
      <c r="C2310" s="120">
        <v>291</v>
      </c>
      <c r="D2310" s="120" t="b">
        <v>0</v>
      </c>
      <c r="E2310" s="120" t="b">
        <v>0</v>
      </c>
      <c r="F2310" s="120" t="b">
        <v>0</v>
      </c>
      <c r="G2310" s="120" t="b">
        <v>0</v>
      </c>
      <c r="H2310" s="120" t="b">
        <v>0</v>
      </c>
      <c r="I2310" s="120" t="b">
        <v>0</v>
      </c>
      <c r="J2310" s="120" t="b">
        <v>0</v>
      </c>
      <c r="K2310" s="120" t="b">
        <v>0</v>
      </c>
      <c r="L2310" s="120" t="b">
        <v>0</v>
      </c>
      <c r="M2310" s="120" t="b">
        <v>0</v>
      </c>
    </row>
    <row r="2311" spans="1:28" x14ac:dyDescent="0.4">
      <c r="A2311" s="120" t="s">
        <v>7978</v>
      </c>
      <c r="B2311" s="120" t="s">
        <v>1278</v>
      </c>
      <c r="C2311" s="120">
        <v>286</v>
      </c>
      <c r="D2311" s="120" t="b">
        <v>1</v>
      </c>
      <c r="E2311" s="120" t="b">
        <v>1</v>
      </c>
      <c r="F2311" s="120" t="b">
        <v>0</v>
      </c>
      <c r="G2311" s="120" t="b">
        <v>0</v>
      </c>
      <c r="H2311" s="120" t="b">
        <v>0</v>
      </c>
      <c r="I2311" s="120" t="b">
        <v>0</v>
      </c>
      <c r="J2311" s="120" t="b">
        <v>0</v>
      </c>
      <c r="K2311" s="120" t="b">
        <v>0</v>
      </c>
      <c r="L2311" s="120" t="b">
        <v>0</v>
      </c>
      <c r="M2311" s="120" t="b">
        <v>0</v>
      </c>
    </row>
    <row r="2312" spans="1:28" x14ac:dyDescent="0.4">
      <c r="A2312" s="120" t="s">
        <v>7979</v>
      </c>
      <c r="B2312" s="120" t="s">
        <v>935</v>
      </c>
      <c r="C2312" s="120">
        <v>275</v>
      </c>
      <c r="D2312" s="120" t="b">
        <v>1</v>
      </c>
      <c r="E2312" s="120" t="b">
        <v>1</v>
      </c>
      <c r="F2312" s="120" t="b">
        <v>0</v>
      </c>
      <c r="G2312" s="120" t="b">
        <v>0</v>
      </c>
      <c r="H2312" s="120" t="b">
        <v>0</v>
      </c>
      <c r="I2312" s="120" t="b">
        <v>0</v>
      </c>
      <c r="J2312" s="120" t="b">
        <v>0</v>
      </c>
      <c r="K2312" s="120" t="b">
        <v>0</v>
      </c>
      <c r="L2312" s="120" t="b">
        <v>0</v>
      </c>
      <c r="M2312" s="120" t="b">
        <v>0</v>
      </c>
    </row>
    <row r="2313" spans="1:28" x14ac:dyDescent="0.4">
      <c r="A2313" s="120" t="s">
        <v>7980</v>
      </c>
      <c r="B2313" s="120" t="s">
        <v>935</v>
      </c>
      <c r="C2313" s="120">
        <v>272</v>
      </c>
      <c r="D2313" s="120" t="b">
        <v>0</v>
      </c>
      <c r="E2313" s="120" t="b">
        <v>0</v>
      </c>
      <c r="F2313" s="120" t="b">
        <v>0</v>
      </c>
      <c r="G2313" s="120" t="b">
        <v>0</v>
      </c>
      <c r="H2313" s="120" t="b">
        <v>0</v>
      </c>
      <c r="I2313" s="120" t="b">
        <v>0</v>
      </c>
      <c r="J2313" s="120" t="b">
        <v>0</v>
      </c>
      <c r="K2313" s="120" t="b">
        <v>0</v>
      </c>
      <c r="L2313" s="120" t="b">
        <v>0</v>
      </c>
      <c r="M2313" s="120" t="b">
        <v>0</v>
      </c>
    </row>
    <row r="2314" spans="1:28" x14ac:dyDescent="0.4">
      <c r="A2314" s="120" t="s">
        <v>7981</v>
      </c>
      <c r="B2314" s="120" t="s">
        <v>900</v>
      </c>
      <c r="C2314" s="120">
        <v>269</v>
      </c>
      <c r="D2314" s="120" t="b">
        <v>0</v>
      </c>
      <c r="E2314" s="120" t="b">
        <v>1</v>
      </c>
      <c r="F2314" s="120" t="b">
        <v>0</v>
      </c>
      <c r="G2314" s="120" t="b">
        <v>0</v>
      </c>
      <c r="H2314" s="120" t="b">
        <v>0</v>
      </c>
      <c r="I2314" s="120" t="b">
        <v>0</v>
      </c>
      <c r="J2314" s="120" t="b">
        <v>0</v>
      </c>
      <c r="K2314" s="120" t="b">
        <v>0</v>
      </c>
      <c r="L2314" s="120" t="b">
        <v>0</v>
      </c>
      <c r="M2314" s="120" t="b">
        <v>0</v>
      </c>
    </row>
    <row r="2315" spans="1:28" x14ac:dyDescent="0.4">
      <c r="A2315" s="120" t="s">
        <v>7982</v>
      </c>
      <c r="B2315" s="120" t="s">
        <v>924</v>
      </c>
      <c r="C2315" s="120">
        <v>265</v>
      </c>
      <c r="D2315" s="120" t="b">
        <v>1</v>
      </c>
      <c r="E2315" s="120" t="b">
        <v>1</v>
      </c>
      <c r="F2315" s="120" t="b">
        <v>0</v>
      </c>
      <c r="G2315" s="120" t="b">
        <v>0</v>
      </c>
      <c r="H2315" s="120" t="b">
        <v>1</v>
      </c>
      <c r="I2315" s="120" t="b">
        <v>0</v>
      </c>
      <c r="J2315" s="120" t="b">
        <v>0</v>
      </c>
      <c r="K2315" s="120" t="b">
        <v>0</v>
      </c>
      <c r="L2315" s="120" t="b">
        <v>0</v>
      </c>
      <c r="M2315" s="120" t="b">
        <v>0</v>
      </c>
    </row>
    <row r="2316" spans="1:28" x14ac:dyDescent="0.4">
      <c r="A2316" s="120" t="s">
        <v>7983</v>
      </c>
      <c r="B2316" s="120" t="s">
        <v>928</v>
      </c>
      <c r="C2316" s="120">
        <v>267</v>
      </c>
      <c r="D2316" s="120" t="b">
        <v>0</v>
      </c>
      <c r="E2316" s="120" t="b">
        <v>0</v>
      </c>
      <c r="F2316" s="120" t="b">
        <v>0</v>
      </c>
      <c r="G2316" s="120" t="b">
        <v>0</v>
      </c>
      <c r="H2316" s="120" t="b">
        <v>0</v>
      </c>
      <c r="I2316" s="120" t="b">
        <v>0</v>
      </c>
      <c r="J2316" s="120" t="b">
        <v>0</v>
      </c>
      <c r="K2316" s="120" t="b">
        <v>1</v>
      </c>
      <c r="L2316" s="120" t="b">
        <v>0</v>
      </c>
      <c r="M2316" s="120" t="b">
        <v>0</v>
      </c>
    </row>
    <row r="2317" spans="1:28" x14ac:dyDescent="0.4">
      <c r="A2317" s="120" t="s">
        <v>7984</v>
      </c>
      <c r="B2317" s="120" t="s">
        <v>935</v>
      </c>
      <c r="C2317" s="120">
        <v>264</v>
      </c>
      <c r="D2317" s="120" t="b">
        <v>0</v>
      </c>
      <c r="E2317" s="120" t="b">
        <v>0</v>
      </c>
      <c r="F2317" s="120" t="b">
        <v>0</v>
      </c>
      <c r="G2317" s="120" t="b">
        <v>0</v>
      </c>
      <c r="H2317" s="120" t="b">
        <v>0</v>
      </c>
      <c r="I2317" s="120" t="b">
        <v>0</v>
      </c>
      <c r="J2317" s="120" t="b">
        <v>0</v>
      </c>
      <c r="K2317" s="120" t="b">
        <v>0</v>
      </c>
      <c r="L2317" s="120" t="b">
        <v>0</v>
      </c>
      <c r="M2317" s="120" t="b">
        <v>0</v>
      </c>
    </row>
    <row r="2318" spans="1:28" x14ac:dyDescent="0.4">
      <c r="A2318" s="120" t="s">
        <v>7985</v>
      </c>
      <c r="B2318" s="120" t="s">
        <v>852</v>
      </c>
      <c r="C2318" s="120">
        <v>263</v>
      </c>
      <c r="D2318" s="120" t="b">
        <v>1</v>
      </c>
      <c r="E2318" s="120" t="b">
        <v>0</v>
      </c>
      <c r="F2318" s="120" t="b">
        <v>1</v>
      </c>
      <c r="G2318" s="120" t="b">
        <v>0</v>
      </c>
      <c r="H2318" s="120" t="b">
        <v>0</v>
      </c>
      <c r="I2318" s="120" t="b">
        <v>0</v>
      </c>
      <c r="J2318" s="120" t="b">
        <v>0</v>
      </c>
      <c r="K2318" s="120" t="b">
        <v>0</v>
      </c>
      <c r="L2318" s="120" t="b">
        <v>0</v>
      </c>
      <c r="M2318" s="120" t="b">
        <v>0</v>
      </c>
      <c r="N2318" s="120" t="s">
        <v>874</v>
      </c>
      <c r="O2318" s="120" t="s">
        <v>7986</v>
      </c>
      <c r="P2318" s="120" t="s">
        <v>7987</v>
      </c>
    </row>
    <row r="2319" spans="1:28" x14ac:dyDescent="0.4">
      <c r="A2319" s="120" t="s">
        <v>7988</v>
      </c>
      <c r="B2319" s="120" t="s">
        <v>935</v>
      </c>
      <c r="C2319" s="120">
        <v>257</v>
      </c>
      <c r="D2319" s="120" t="b">
        <v>0</v>
      </c>
      <c r="E2319" s="120" t="b">
        <v>0</v>
      </c>
      <c r="F2319" s="120" t="b">
        <v>0</v>
      </c>
      <c r="G2319" s="120" t="b">
        <v>0</v>
      </c>
      <c r="H2319" s="120" t="b">
        <v>0</v>
      </c>
      <c r="I2319" s="120" t="b">
        <v>0</v>
      </c>
      <c r="J2319" s="120" t="b">
        <v>1</v>
      </c>
      <c r="K2319" s="120" t="b">
        <v>0</v>
      </c>
      <c r="L2319" s="120" t="b">
        <v>0</v>
      </c>
      <c r="M2319" s="120" t="b">
        <v>1</v>
      </c>
    </row>
    <row r="2320" spans="1:28" x14ac:dyDescent="0.4">
      <c r="A2320" s="120" t="s">
        <v>7989</v>
      </c>
      <c r="B2320" s="120" t="s">
        <v>935</v>
      </c>
      <c r="C2320" s="120">
        <v>256</v>
      </c>
      <c r="D2320" s="120" t="b">
        <v>0</v>
      </c>
      <c r="E2320" s="120" t="b">
        <v>0</v>
      </c>
      <c r="F2320" s="120" t="b">
        <v>0</v>
      </c>
      <c r="G2320" s="120" t="b">
        <v>0</v>
      </c>
      <c r="H2320" s="120" t="b">
        <v>0</v>
      </c>
      <c r="I2320" s="120" t="b">
        <v>0</v>
      </c>
      <c r="J2320" s="120" t="b">
        <v>0</v>
      </c>
      <c r="K2320" s="120" t="b">
        <v>0</v>
      </c>
      <c r="L2320" s="120" t="b">
        <v>0</v>
      </c>
      <c r="M2320" s="120" t="b">
        <v>0</v>
      </c>
      <c r="N2320" s="120" t="s">
        <v>7990</v>
      </c>
      <c r="O2320" s="120" t="s">
        <v>7991</v>
      </c>
      <c r="P2320" s="120" t="s">
        <v>7992</v>
      </c>
      <c r="Q2320" s="120" t="s">
        <v>7993</v>
      </c>
      <c r="R2320" s="120" t="s">
        <v>7994</v>
      </c>
    </row>
    <row r="2321" spans="1:26" x14ac:dyDescent="0.4">
      <c r="A2321" s="120" t="s">
        <v>7995</v>
      </c>
      <c r="B2321" s="120" t="s">
        <v>935</v>
      </c>
      <c r="C2321" s="120">
        <v>243</v>
      </c>
      <c r="D2321" s="120" t="b">
        <v>0</v>
      </c>
      <c r="E2321" s="120" t="b">
        <v>0</v>
      </c>
      <c r="F2321" s="120" t="b">
        <v>1</v>
      </c>
      <c r="G2321" s="120" t="b">
        <v>0</v>
      </c>
      <c r="H2321" s="120" t="b">
        <v>0</v>
      </c>
      <c r="I2321" s="120" t="b">
        <v>0</v>
      </c>
      <c r="J2321" s="120" t="b">
        <v>0</v>
      </c>
      <c r="K2321" s="120" t="b">
        <v>0</v>
      </c>
      <c r="L2321" s="120" t="b">
        <v>0</v>
      </c>
      <c r="M2321" s="120" t="b">
        <v>0</v>
      </c>
    </row>
    <row r="2322" spans="1:26" x14ac:dyDescent="0.4">
      <c r="A2322" s="120" t="s">
        <v>7996</v>
      </c>
      <c r="B2322" s="120" t="s">
        <v>900</v>
      </c>
      <c r="C2322" s="120">
        <v>239</v>
      </c>
      <c r="D2322" s="120" t="b">
        <v>1</v>
      </c>
      <c r="E2322" s="120" t="b">
        <v>1</v>
      </c>
      <c r="F2322" s="120" t="b">
        <v>1</v>
      </c>
      <c r="G2322" s="120" t="b">
        <v>0</v>
      </c>
      <c r="H2322" s="120" t="b">
        <v>0</v>
      </c>
      <c r="I2322" s="120" t="b">
        <v>0</v>
      </c>
      <c r="J2322" s="120" t="b">
        <v>0</v>
      </c>
      <c r="K2322" s="120" t="b">
        <v>0</v>
      </c>
      <c r="L2322" s="120" t="b">
        <v>0</v>
      </c>
      <c r="M2322" s="120" t="b">
        <v>0</v>
      </c>
      <c r="N2322" s="120" t="s">
        <v>7997</v>
      </c>
      <c r="O2322" s="120" t="s">
        <v>7998</v>
      </c>
      <c r="P2322" s="120" t="s">
        <v>7999</v>
      </c>
      <c r="Q2322" s="120" t="s">
        <v>8000</v>
      </c>
      <c r="R2322" s="120" t="s">
        <v>8001</v>
      </c>
    </row>
    <row r="2323" spans="1:26" x14ac:dyDescent="0.4">
      <c r="A2323" s="120" t="s">
        <v>8002</v>
      </c>
      <c r="B2323" s="120" t="s">
        <v>935</v>
      </c>
      <c r="C2323" s="120">
        <v>238</v>
      </c>
      <c r="D2323" s="120" t="b">
        <v>0</v>
      </c>
      <c r="E2323" s="120" t="b">
        <v>0</v>
      </c>
      <c r="F2323" s="120" t="b">
        <v>0</v>
      </c>
      <c r="G2323" s="120" t="b">
        <v>0</v>
      </c>
      <c r="H2323" s="120" t="b">
        <v>0</v>
      </c>
      <c r="I2323" s="120" t="b">
        <v>0</v>
      </c>
      <c r="J2323" s="120" t="b">
        <v>1</v>
      </c>
      <c r="K2323" s="120" t="b">
        <v>0</v>
      </c>
      <c r="L2323" s="120" t="b">
        <v>0</v>
      </c>
      <c r="M2323" s="120" t="b">
        <v>1</v>
      </c>
    </row>
    <row r="2324" spans="1:26" x14ac:dyDescent="0.4">
      <c r="A2324" s="120" t="s">
        <v>8003</v>
      </c>
      <c r="B2324" s="120" t="s">
        <v>852</v>
      </c>
      <c r="C2324" s="120">
        <v>237</v>
      </c>
      <c r="D2324" s="120" t="b">
        <v>0</v>
      </c>
      <c r="E2324" s="120" t="b">
        <v>0</v>
      </c>
      <c r="F2324" s="120" t="b">
        <v>0</v>
      </c>
      <c r="G2324" s="120" t="b">
        <v>0</v>
      </c>
      <c r="H2324" s="120" t="b">
        <v>0</v>
      </c>
      <c r="I2324" s="120" t="b">
        <v>0</v>
      </c>
      <c r="J2324" s="120" t="b">
        <v>0</v>
      </c>
      <c r="K2324" s="120" t="b">
        <v>0</v>
      </c>
      <c r="L2324" s="120" t="b">
        <v>0</v>
      </c>
      <c r="M2324" s="120" t="b">
        <v>0</v>
      </c>
    </row>
    <row r="2325" spans="1:26" x14ac:dyDescent="0.4">
      <c r="A2325" s="120" t="s">
        <v>8004</v>
      </c>
      <c r="B2325" s="120" t="s">
        <v>900</v>
      </c>
      <c r="C2325" s="120">
        <v>236</v>
      </c>
      <c r="D2325" s="120" t="b">
        <v>1</v>
      </c>
      <c r="E2325" s="120" t="b">
        <v>0</v>
      </c>
      <c r="F2325" s="120" t="b">
        <v>0</v>
      </c>
      <c r="G2325" s="120" t="b">
        <v>0</v>
      </c>
      <c r="H2325" s="120" t="b">
        <v>1</v>
      </c>
      <c r="I2325" s="120" t="b">
        <v>0</v>
      </c>
      <c r="J2325" s="120" t="b">
        <v>0</v>
      </c>
      <c r="K2325" s="120" t="b">
        <v>0</v>
      </c>
      <c r="L2325" s="120" t="b">
        <v>0</v>
      </c>
      <c r="M2325" s="120" t="b">
        <v>0</v>
      </c>
    </row>
    <row r="2326" spans="1:26" x14ac:dyDescent="0.4">
      <c r="A2326" s="120" t="s">
        <v>8005</v>
      </c>
      <c r="B2326" s="120" t="s">
        <v>1334</v>
      </c>
      <c r="C2326" s="120">
        <v>231</v>
      </c>
      <c r="D2326" s="120" t="b">
        <v>0</v>
      </c>
      <c r="E2326" s="120" t="b">
        <v>0</v>
      </c>
      <c r="F2326" s="120" t="b">
        <v>0</v>
      </c>
      <c r="G2326" s="120" t="b">
        <v>0</v>
      </c>
      <c r="H2326" s="120" t="b">
        <v>0</v>
      </c>
      <c r="I2326" s="120" t="b">
        <v>0</v>
      </c>
      <c r="J2326" s="120" t="b">
        <v>0</v>
      </c>
      <c r="K2326" s="120" t="b">
        <v>0</v>
      </c>
      <c r="L2326" s="120" t="b">
        <v>0</v>
      </c>
      <c r="M2326" s="120" t="b">
        <v>0</v>
      </c>
    </row>
    <row r="2327" spans="1:26" x14ac:dyDescent="0.4">
      <c r="A2327" s="120" t="s">
        <v>8006</v>
      </c>
      <c r="B2327" s="120" t="s">
        <v>1446</v>
      </c>
      <c r="C2327" s="120">
        <v>224</v>
      </c>
      <c r="D2327" s="120" t="b">
        <v>1</v>
      </c>
      <c r="E2327" s="120" t="b">
        <v>1</v>
      </c>
      <c r="F2327" s="120" t="b">
        <v>0</v>
      </c>
      <c r="G2327" s="120" t="b">
        <v>0</v>
      </c>
      <c r="H2327" s="120" t="b">
        <v>0</v>
      </c>
      <c r="I2327" s="120" t="b">
        <v>0</v>
      </c>
      <c r="J2327" s="120" t="b">
        <v>0</v>
      </c>
      <c r="K2327" s="120" t="b">
        <v>0</v>
      </c>
      <c r="L2327" s="120" t="b">
        <v>0</v>
      </c>
      <c r="M2327" s="120" t="b">
        <v>0</v>
      </c>
    </row>
    <row r="2328" spans="1:26" x14ac:dyDescent="0.4">
      <c r="A2328" s="120" t="s">
        <v>8007</v>
      </c>
      <c r="B2328" s="120" t="s">
        <v>935</v>
      </c>
      <c r="C2328" s="120">
        <v>224</v>
      </c>
      <c r="D2328" s="120" t="b">
        <v>0</v>
      </c>
      <c r="E2328" s="120" t="b">
        <v>0</v>
      </c>
      <c r="F2328" s="120" t="b">
        <v>1</v>
      </c>
      <c r="G2328" s="120" t="b">
        <v>1</v>
      </c>
      <c r="H2328" s="120" t="b">
        <v>0</v>
      </c>
      <c r="I2328" s="120" t="b">
        <v>0</v>
      </c>
      <c r="J2328" s="120" t="b">
        <v>0</v>
      </c>
      <c r="K2328" s="120" t="b">
        <v>0</v>
      </c>
      <c r="L2328" s="120" t="b">
        <v>0</v>
      </c>
      <c r="M2328" s="120" t="b">
        <v>1</v>
      </c>
    </row>
    <row r="2329" spans="1:26" x14ac:dyDescent="0.4">
      <c r="A2329" s="120" t="s">
        <v>8008</v>
      </c>
      <c r="B2329" s="120" t="s">
        <v>852</v>
      </c>
      <c r="C2329" s="120">
        <v>222</v>
      </c>
      <c r="D2329" s="120" t="b">
        <v>0</v>
      </c>
      <c r="E2329" s="120" t="b">
        <v>0</v>
      </c>
      <c r="F2329" s="120" t="b">
        <v>0</v>
      </c>
      <c r="G2329" s="120" t="b">
        <v>0</v>
      </c>
      <c r="H2329" s="120" t="b">
        <v>0</v>
      </c>
      <c r="I2329" s="120" t="b">
        <v>0</v>
      </c>
      <c r="J2329" s="120" t="b">
        <v>0</v>
      </c>
      <c r="K2329" s="120" t="b">
        <v>0</v>
      </c>
      <c r="L2329" s="120" t="b">
        <v>0</v>
      </c>
      <c r="M2329" s="120" t="b">
        <v>0</v>
      </c>
    </row>
    <row r="2330" spans="1:26" x14ac:dyDescent="0.4">
      <c r="A2330" s="120" t="s">
        <v>8009</v>
      </c>
      <c r="B2330" s="120" t="s">
        <v>852</v>
      </c>
      <c r="C2330" s="120">
        <v>212</v>
      </c>
      <c r="D2330" s="120" t="b">
        <v>0</v>
      </c>
      <c r="E2330" s="120" t="b">
        <v>0</v>
      </c>
      <c r="F2330" s="120" t="b">
        <v>1</v>
      </c>
      <c r="G2330" s="120" t="b">
        <v>0</v>
      </c>
      <c r="H2330" s="120" t="b">
        <v>0</v>
      </c>
      <c r="I2330" s="120" t="b">
        <v>0</v>
      </c>
      <c r="J2330" s="120" t="b">
        <v>0</v>
      </c>
      <c r="K2330" s="120" t="b">
        <v>0</v>
      </c>
      <c r="L2330" s="120" t="b">
        <v>0</v>
      </c>
      <c r="M2330" s="120" t="b">
        <v>0</v>
      </c>
    </row>
    <row r="2331" spans="1:26" x14ac:dyDescent="0.4">
      <c r="A2331" s="120" t="s">
        <v>8010</v>
      </c>
      <c r="B2331" s="120" t="s">
        <v>852</v>
      </c>
      <c r="C2331" s="120">
        <v>193</v>
      </c>
      <c r="D2331" s="120" t="b">
        <v>0</v>
      </c>
      <c r="E2331" s="120" t="b">
        <v>0</v>
      </c>
      <c r="F2331" s="120" t="b">
        <v>0</v>
      </c>
      <c r="G2331" s="120" t="b">
        <v>0</v>
      </c>
      <c r="H2331" s="120" t="b">
        <v>0</v>
      </c>
      <c r="I2331" s="120" t="b">
        <v>0</v>
      </c>
      <c r="J2331" s="120" t="b">
        <v>0</v>
      </c>
      <c r="K2331" s="120" t="b">
        <v>0</v>
      </c>
      <c r="L2331" s="120" t="b">
        <v>0</v>
      </c>
      <c r="M2331" s="120" t="b">
        <v>0</v>
      </c>
    </row>
    <row r="2332" spans="1:26" x14ac:dyDescent="0.4">
      <c r="A2332" s="120" t="s">
        <v>8011</v>
      </c>
      <c r="B2332" s="120" t="s">
        <v>843</v>
      </c>
      <c r="C2332" s="120">
        <v>180</v>
      </c>
      <c r="D2332" s="120" t="b">
        <v>0</v>
      </c>
      <c r="E2332" s="120" t="b">
        <v>0</v>
      </c>
      <c r="F2332" s="120" t="b">
        <v>1</v>
      </c>
      <c r="G2332" s="120" t="b">
        <v>0</v>
      </c>
      <c r="H2332" s="120" t="b">
        <v>0</v>
      </c>
      <c r="I2332" s="120" t="b">
        <v>0</v>
      </c>
      <c r="J2332" s="120" t="b">
        <v>0</v>
      </c>
      <c r="K2332" s="120" t="b">
        <v>0</v>
      </c>
      <c r="L2332" s="120" t="b">
        <v>0</v>
      </c>
      <c r="M2332" s="120" t="b">
        <v>0</v>
      </c>
    </row>
    <row r="2333" spans="1:26" x14ac:dyDescent="0.4">
      <c r="A2333" s="120" t="s">
        <v>8012</v>
      </c>
      <c r="B2333" s="120" t="s">
        <v>852</v>
      </c>
      <c r="C2333" s="120">
        <v>175</v>
      </c>
      <c r="D2333" s="120" t="b">
        <v>1</v>
      </c>
      <c r="E2333" s="120" t="b">
        <v>1</v>
      </c>
      <c r="F2333" s="120" t="b">
        <v>0</v>
      </c>
      <c r="G2333" s="120" t="b">
        <v>0</v>
      </c>
      <c r="H2333" s="120" t="b">
        <v>0</v>
      </c>
      <c r="I2333" s="120" t="b">
        <v>0</v>
      </c>
      <c r="J2333" s="120" t="b">
        <v>0</v>
      </c>
      <c r="K2333" s="120" t="b">
        <v>0</v>
      </c>
      <c r="L2333" s="120" t="b">
        <v>0</v>
      </c>
      <c r="M2333" s="120" t="b">
        <v>0</v>
      </c>
    </row>
    <row r="2334" spans="1:26" x14ac:dyDescent="0.4">
      <c r="A2334" s="120" t="s">
        <v>8013</v>
      </c>
      <c r="B2334" s="120" t="s">
        <v>928</v>
      </c>
      <c r="C2334" s="120">
        <v>169</v>
      </c>
      <c r="D2334" s="120" t="b">
        <v>0</v>
      </c>
      <c r="E2334" s="120" t="b">
        <v>0</v>
      </c>
      <c r="F2334" s="120" t="b">
        <v>0</v>
      </c>
      <c r="G2334" s="120" t="b">
        <v>0</v>
      </c>
      <c r="H2334" s="120" t="b">
        <v>0</v>
      </c>
      <c r="I2334" s="120" t="b">
        <v>0</v>
      </c>
      <c r="J2334" s="120" t="b">
        <v>0</v>
      </c>
      <c r="K2334" s="120" t="b">
        <v>0</v>
      </c>
      <c r="L2334" s="120" t="b">
        <v>0</v>
      </c>
      <c r="M2334" s="120" t="b">
        <v>0</v>
      </c>
    </row>
    <row r="2335" spans="1:26" x14ac:dyDescent="0.4">
      <c r="A2335" s="120" t="s">
        <v>8014</v>
      </c>
      <c r="B2335" s="120" t="s">
        <v>935</v>
      </c>
      <c r="C2335" s="120">
        <v>164</v>
      </c>
      <c r="D2335" s="120" t="b">
        <v>0</v>
      </c>
      <c r="E2335" s="120" t="b">
        <v>0</v>
      </c>
      <c r="F2335" s="120" t="b">
        <v>1</v>
      </c>
      <c r="G2335" s="120" t="b">
        <v>0</v>
      </c>
      <c r="H2335" s="120" t="b">
        <v>0</v>
      </c>
      <c r="I2335" s="120" t="b">
        <v>0</v>
      </c>
      <c r="J2335" s="120" t="b">
        <v>0</v>
      </c>
      <c r="K2335" s="120" t="b">
        <v>0</v>
      </c>
      <c r="L2335" s="120" t="b">
        <v>0</v>
      </c>
      <c r="M2335" s="120" t="b">
        <v>0</v>
      </c>
      <c r="N2335" s="120" t="s">
        <v>8015</v>
      </c>
      <c r="O2335" s="120" t="s">
        <v>8016</v>
      </c>
      <c r="P2335" s="120" t="s">
        <v>8017</v>
      </c>
      <c r="Q2335" s="120" t="s">
        <v>8018</v>
      </c>
      <c r="R2335" s="120" t="s">
        <v>8019</v>
      </c>
      <c r="S2335" s="120" t="s">
        <v>8020</v>
      </c>
      <c r="T2335" s="120" t="s">
        <v>8021</v>
      </c>
      <c r="U2335" s="120" t="s">
        <v>8022</v>
      </c>
      <c r="V2335" s="120" t="s">
        <v>8023</v>
      </c>
      <c r="W2335" s="120" t="s">
        <v>8024</v>
      </c>
      <c r="X2335" s="120" t="s">
        <v>8025</v>
      </c>
      <c r="Y2335" s="120" t="s">
        <v>8026</v>
      </c>
      <c r="Z2335" s="120" t="s">
        <v>8027</v>
      </c>
    </row>
    <row r="2336" spans="1:26" x14ac:dyDescent="0.4">
      <c r="A2336" s="120" t="s">
        <v>8028</v>
      </c>
      <c r="B2336" s="120" t="s">
        <v>900</v>
      </c>
      <c r="C2336" s="120">
        <v>155</v>
      </c>
      <c r="D2336" s="120" t="b">
        <v>1</v>
      </c>
      <c r="E2336" s="120" t="b">
        <v>1</v>
      </c>
      <c r="F2336" s="120" t="b">
        <v>0</v>
      </c>
      <c r="G2336" s="120" t="b">
        <v>0</v>
      </c>
      <c r="H2336" s="120" t="b">
        <v>0</v>
      </c>
      <c r="I2336" s="120" t="b">
        <v>0</v>
      </c>
      <c r="J2336" s="120" t="b">
        <v>0</v>
      </c>
      <c r="K2336" s="120" t="b">
        <v>0</v>
      </c>
      <c r="L2336" s="120" t="b">
        <v>0</v>
      </c>
      <c r="M2336" s="120" t="b">
        <v>0</v>
      </c>
    </row>
    <row r="2337" spans="1:34" x14ac:dyDescent="0.4">
      <c r="A2337" s="120" t="s">
        <v>8029</v>
      </c>
      <c r="B2337" s="120" t="s">
        <v>900</v>
      </c>
      <c r="C2337" s="120">
        <v>140</v>
      </c>
      <c r="D2337" s="120" t="b">
        <v>0</v>
      </c>
      <c r="E2337" s="120" t="b">
        <v>0</v>
      </c>
      <c r="F2337" s="120" t="b">
        <v>0</v>
      </c>
      <c r="G2337" s="120" t="b">
        <v>0</v>
      </c>
      <c r="H2337" s="120" t="b">
        <v>0</v>
      </c>
      <c r="I2337" s="120" t="b">
        <v>0</v>
      </c>
      <c r="J2337" s="120" t="b">
        <v>0</v>
      </c>
      <c r="K2337" s="120" t="b">
        <v>0</v>
      </c>
      <c r="L2337" s="120" t="b">
        <v>0</v>
      </c>
      <c r="M2337" s="120" t="b">
        <v>0</v>
      </c>
    </row>
    <row r="2338" spans="1:34" x14ac:dyDescent="0.4">
      <c r="A2338" s="120" t="s">
        <v>8030</v>
      </c>
      <c r="B2338" s="120" t="s">
        <v>1278</v>
      </c>
      <c r="C2338" s="120">
        <v>139</v>
      </c>
      <c r="D2338" s="120" t="b">
        <v>0</v>
      </c>
      <c r="E2338" s="120" t="b">
        <v>1</v>
      </c>
      <c r="F2338" s="120" t="b">
        <v>1</v>
      </c>
      <c r="G2338" s="120" t="b">
        <v>0</v>
      </c>
      <c r="H2338" s="120" t="b">
        <v>0</v>
      </c>
      <c r="I2338" s="120" t="b">
        <v>0</v>
      </c>
      <c r="J2338" s="120" t="b">
        <v>0</v>
      </c>
      <c r="K2338" s="120" t="b">
        <v>0</v>
      </c>
      <c r="L2338" s="120" t="b">
        <v>0</v>
      </c>
      <c r="M2338" s="120" t="b">
        <v>0</v>
      </c>
    </row>
    <row r="2339" spans="1:34" x14ac:dyDescent="0.4">
      <c r="A2339" s="120" t="s">
        <v>8031</v>
      </c>
      <c r="B2339" s="120" t="s">
        <v>872</v>
      </c>
      <c r="C2339" s="120">
        <v>137</v>
      </c>
      <c r="D2339" s="120" t="b">
        <v>0</v>
      </c>
      <c r="E2339" s="120" t="b">
        <v>0</v>
      </c>
      <c r="F2339" s="120" t="b">
        <v>0</v>
      </c>
      <c r="G2339" s="120" t="b">
        <v>0</v>
      </c>
      <c r="H2339" s="120" t="b">
        <v>0</v>
      </c>
      <c r="I2339" s="120" t="b">
        <v>0</v>
      </c>
      <c r="J2339" s="120" t="b">
        <v>0</v>
      </c>
      <c r="K2339" s="120" t="b">
        <v>0</v>
      </c>
      <c r="L2339" s="120" t="b">
        <v>0</v>
      </c>
      <c r="M2339" s="120" t="b">
        <v>0</v>
      </c>
    </row>
    <row r="2340" spans="1:34" x14ac:dyDescent="0.4">
      <c r="A2340" s="120" t="s">
        <v>8032</v>
      </c>
      <c r="B2340" s="120" t="s">
        <v>928</v>
      </c>
      <c r="C2340" s="120">
        <v>137</v>
      </c>
      <c r="D2340" s="120" t="b">
        <v>0</v>
      </c>
      <c r="E2340" s="120" t="b">
        <v>0</v>
      </c>
      <c r="F2340" s="120" t="b">
        <v>1</v>
      </c>
      <c r="G2340" s="120" t="b">
        <v>0</v>
      </c>
      <c r="H2340" s="120" t="b">
        <v>0</v>
      </c>
      <c r="I2340" s="120" t="b">
        <v>0</v>
      </c>
      <c r="J2340" s="120" t="b">
        <v>0</v>
      </c>
      <c r="K2340" s="120" t="b">
        <v>0</v>
      </c>
      <c r="L2340" s="120" t="b">
        <v>0</v>
      </c>
      <c r="M2340" s="120" t="b">
        <v>0</v>
      </c>
    </row>
    <row r="2341" spans="1:34" x14ac:dyDescent="0.4">
      <c r="A2341" s="120" t="s">
        <v>8033</v>
      </c>
      <c r="B2341" s="120" t="s">
        <v>900</v>
      </c>
      <c r="C2341" s="120">
        <v>136</v>
      </c>
      <c r="D2341" s="120" t="b">
        <v>0</v>
      </c>
      <c r="E2341" s="120" t="b">
        <v>0</v>
      </c>
      <c r="F2341" s="120" t="b">
        <v>0</v>
      </c>
      <c r="G2341" s="120" t="b">
        <v>0</v>
      </c>
      <c r="H2341" s="120" t="b">
        <v>0</v>
      </c>
      <c r="I2341" s="120" t="b">
        <v>0</v>
      </c>
      <c r="J2341" s="120" t="b">
        <v>0</v>
      </c>
      <c r="K2341" s="120" t="b">
        <v>0</v>
      </c>
      <c r="L2341" s="120" t="b">
        <v>0</v>
      </c>
      <c r="M2341" s="120" t="b">
        <v>1</v>
      </c>
    </row>
    <row r="2342" spans="1:34" x14ac:dyDescent="0.4">
      <c r="A2342" s="120" t="s">
        <v>8034</v>
      </c>
      <c r="B2342" s="120" t="s">
        <v>872</v>
      </c>
      <c r="C2342" s="120">
        <v>137</v>
      </c>
      <c r="D2342" s="120" t="b">
        <v>0</v>
      </c>
      <c r="E2342" s="120" t="b">
        <v>0</v>
      </c>
      <c r="F2342" s="120" t="b">
        <v>0</v>
      </c>
      <c r="G2342" s="120" t="b">
        <v>0</v>
      </c>
      <c r="H2342" s="120" t="b">
        <v>0</v>
      </c>
      <c r="I2342" s="120" t="b">
        <v>0</v>
      </c>
      <c r="J2342" s="120" t="b">
        <v>0</v>
      </c>
      <c r="K2342" s="120" t="b">
        <v>0</v>
      </c>
      <c r="L2342" s="120" t="b">
        <v>0</v>
      </c>
      <c r="M2342" s="120" t="b">
        <v>1</v>
      </c>
    </row>
    <row r="2343" spans="1:34" x14ac:dyDescent="0.4">
      <c r="A2343" s="120" t="s">
        <v>813</v>
      </c>
      <c r="B2343" s="120" t="s">
        <v>900</v>
      </c>
      <c r="C2343" s="120">
        <v>132</v>
      </c>
      <c r="D2343" s="120" t="b">
        <v>0</v>
      </c>
      <c r="E2343" s="120" t="b">
        <v>1</v>
      </c>
      <c r="F2343" s="120" t="b">
        <v>0</v>
      </c>
      <c r="G2343" s="120" t="b">
        <v>0</v>
      </c>
      <c r="H2343" s="120" t="b">
        <v>0</v>
      </c>
      <c r="I2343" s="120" t="b">
        <v>0</v>
      </c>
      <c r="J2343" s="120" t="b">
        <v>0</v>
      </c>
      <c r="K2343" s="120" t="b">
        <v>0</v>
      </c>
      <c r="L2343" s="120" t="b">
        <v>0</v>
      </c>
      <c r="M2343" s="120" t="b">
        <v>0</v>
      </c>
      <c r="N2343" s="120" t="s">
        <v>842</v>
      </c>
      <c r="O2343" s="120" t="s">
        <v>2443</v>
      </c>
      <c r="P2343" s="120" t="s">
        <v>5979</v>
      </c>
      <c r="Q2343" s="120" t="s">
        <v>6850</v>
      </c>
      <c r="R2343" s="120" t="s">
        <v>8035</v>
      </c>
      <c r="S2343" s="120" t="s">
        <v>7498</v>
      </c>
      <c r="T2343" s="120" t="s">
        <v>8036</v>
      </c>
      <c r="U2343" s="120" t="s">
        <v>814</v>
      </c>
      <c r="V2343" s="120" t="s">
        <v>8037</v>
      </c>
      <c r="W2343" s="120" t="s">
        <v>8038</v>
      </c>
      <c r="X2343" s="120" t="s">
        <v>8039</v>
      </c>
      <c r="Y2343" s="120" t="s">
        <v>3273</v>
      </c>
      <c r="Z2343" s="120" t="s">
        <v>3274</v>
      </c>
      <c r="AA2343" s="120" t="s">
        <v>8040</v>
      </c>
      <c r="AB2343" s="120" t="s">
        <v>8041</v>
      </c>
      <c r="AC2343" s="120" t="s">
        <v>7500</v>
      </c>
      <c r="AD2343" s="120" t="s">
        <v>8042</v>
      </c>
    </row>
    <row r="2344" spans="1:34" x14ac:dyDescent="0.4">
      <c r="A2344" s="120" t="s">
        <v>8043</v>
      </c>
      <c r="B2344" s="120" t="s">
        <v>935</v>
      </c>
      <c r="C2344" s="120">
        <v>120</v>
      </c>
      <c r="D2344" s="120" t="b">
        <v>0</v>
      </c>
      <c r="E2344" s="120" t="b">
        <v>0</v>
      </c>
      <c r="F2344" s="120" t="b">
        <v>0</v>
      </c>
      <c r="G2344" s="120" t="b">
        <v>0</v>
      </c>
      <c r="H2344" s="120" t="b">
        <v>0</v>
      </c>
      <c r="I2344" s="120" t="b">
        <v>0</v>
      </c>
      <c r="J2344" s="120" t="b">
        <v>0</v>
      </c>
      <c r="K2344" s="120" t="b">
        <v>1</v>
      </c>
      <c r="L2344" s="120" t="b">
        <v>0</v>
      </c>
      <c r="M2344" s="120" t="b">
        <v>0</v>
      </c>
      <c r="N2344" s="120" t="s">
        <v>8044</v>
      </c>
      <c r="O2344" s="120" t="s">
        <v>8045</v>
      </c>
      <c r="P2344" s="120" t="s">
        <v>8046</v>
      </c>
      <c r="Q2344" s="120" t="s">
        <v>8047</v>
      </c>
      <c r="R2344" s="120" t="s">
        <v>8048</v>
      </c>
      <c r="S2344" s="120" t="s">
        <v>8049</v>
      </c>
      <c r="T2344" s="120" t="s">
        <v>8050</v>
      </c>
      <c r="U2344" s="120" t="s">
        <v>8051</v>
      </c>
      <c r="V2344" s="120" t="s">
        <v>8052</v>
      </c>
      <c r="W2344" s="120" t="s">
        <v>8053</v>
      </c>
      <c r="X2344" s="120" t="s">
        <v>8054</v>
      </c>
      <c r="Y2344" s="120" t="s">
        <v>8055</v>
      </c>
      <c r="Z2344" s="120" t="s">
        <v>8056</v>
      </c>
      <c r="AA2344" s="120" t="s">
        <v>8057</v>
      </c>
      <c r="AB2344" s="120" t="s">
        <v>8058</v>
      </c>
      <c r="AC2344" s="120" t="s">
        <v>8059</v>
      </c>
      <c r="AD2344" s="120" t="s">
        <v>8060</v>
      </c>
      <c r="AE2344" s="120" t="s">
        <v>8061</v>
      </c>
      <c r="AF2344" s="120" t="s">
        <v>8062</v>
      </c>
      <c r="AG2344" s="120" t="s">
        <v>8063</v>
      </c>
      <c r="AH2344" s="120" t="s">
        <v>8064</v>
      </c>
    </row>
    <row r="2345" spans="1:34" x14ac:dyDescent="0.4">
      <c r="A2345" s="120" t="s">
        <v>8065</v>
      </c>
      <c r="B2345" s="120" t="s">
        <v>872</v>
      </c>
      <c r="C2345" s="120">
        <v>119</v>
      </c>
      <c r="D2345" s="120" t="b">
        <v>0</v>
      </c>
      <c r="E2345" s="120" t="b">
        <v>0</v>
      </c>
      <c r="F2345" s="120" t="b">
        <v>0</v>
      </c>
      <c r="G2345" s="120" t="b">
        <v>0</v>
      </c>
      <c r="H2345" s="120" t="b">
        <v>0</v>
      </c>
      <c r="I2345" s="120" t="b">
        <v>0</v>
      </c>
      <c r="J2345" s="120" t="b">
        <v>0</v>
      </c>
      <c r="K2345" s="120" t="b">
        <v>0</v>
      </c>
      <c r="L2345" s="120" t="b">
        <v>0</v>
      </c>
      <c r="M2345" s="120" t="b">
        <v>0</v>
      </c>
    </row>
    <row r="2346" spans="1:34" x14ac:dyDescent="0.4">
      <c r="A2346" s="120" t="s">
        <v>8066</v>
      </c>
      <c r="B2346" s="120" t="s">
        <v>852</v>
      </c>
      <c r="C2346" s="120">
        <v>119</v>
      </c>
      <c r="D2346" s="120" t="b">
        <v>0</v>
      </c>
      <c r="E2346" s="120" t="b">
        <v>0</v>
      </c>
      <c r="F2346" s="120" t="b">
        <v>0</v>
      </c>
      <c r="G2346" s="120" t="b">
        <v>0</v>
      </c>
      <c r="H2346" s="120" t="b">
        <v>0</v>
      </c>
      <c r="I2346" s="120" t="b">
        <v>0</v>
      </c>
      <c r="J2346" s="120" t="b">
        <v>0</v>
      </c>
      <c r="K2346" s="120" t="b">
        <v>0</v>
      </c>
      <c r="L2346" s="120" t="b">
        <v>0</v>
      </c>
      <c r="M2346" s="120" t="b">
        <v>0</v>
      </c>
    </row>
    <row r="2347" spans="1:34" x14ac:dyDescent="0.4">
      <c r="A2347" s="120" t="s">
        <v>8067</v>
      </c>
      <c r="B2347" s="120" t="s">
        <v>872</v>
      </c>
      <c r="C2347" s="120">
        <v>114</v>
      </c>
      <c r="D2347" s="120" t="b">
        <v>1</v>
      </c>
      <c r="E2347" s="120" t="b">
        <v>1</v>
      </c>
      <c r="F2347" s="120" t="b">
        <v>0</v>
      </c>
      <c r="G2347" s="120" t="b">
        <v>0</v>
      </c>
      <c r="H2347" s="120" t="b">
        <v>1</v>
      </c>
      <c r="I2347" s="120" t="b">
        <v>0</v>
      </c>
      <c r="J2347" s="120" t="b">
        <v>0</v>
      </c>
      <c r="K2347" s="120" t="b">
        <v>0</v>
      </c>
      <c r="L2347" s="120" t="b">
        <v>0</v>
      </c>
      <c r="M2347" s="120" t="b">
        <v>1</v>
      </c>
    </row>
    <row r="2348" spans="1:34" x14ac:dyDescent="0.4">
      <c r="A2348" s="120" t="s">
        <v>8068</v>
      </c>
      <c r="B2348" s="120" t="s">
        <v>924</v>
      </c>
      <c r="C2348" s="120">
        <v>103</v>
      </c>
      <c r="D2348" s="120" t="b">
        <v>0</v>
      </c>
      <c r="E2348" s="120" t="b">
        <v>0</v>
      </c>
      <c r="F2348" s="120" t="b">
        <v>1</v>
      </c>
      <c r="G2348" s="120" t="b">
        <v>0</v>
      </c>
      <c r="H2348" s="120" t="b">
        <v>0</v>
      </c>
      <c r="I2348" s="120" t="b">
        <v>0</v>
      </c>
      <c r="J2348" s="120" t="b">
        <v>0</v>
      </c>
      <c r="K2348" s="120" t="b">
        <v>0</v>
      </c>
      <c r="L2348" s="120" t="b">
        <v>0</v>
      </c>
      <c r="M2348" s="120" t="b">
        <v>0</v>
      </c>
    </row>
    <row r="2349" spans="1:34" x14ac:dyDescent="0.4">
      <c r="A2349" s="120" t="s">
        <v>8069</v>
      </c>
      <c r="B2349" s="120" t="s">
        <v>900</v>
      </c>
      <c r="C2349" s="120">
        <v>101</v>
      </c>
      <c r="D2349" s="120" t="b">
        <v>1</v>
      </c>
      <c r="E2349" s="120" t="b">
        <v>0</v>
      </c>
      <c r="F2349" s="120" t="b">
        <v>0</v>
      </c>
      <c r="G2349" s="120" t="b">
        <v>0</v>
      </c>
      <c r="H2349" s="120" t="b">
        <v>1</v>
      </c>
      <c r="I2349" s="120" t="b">
        <v>0</v>
      </c>
      <c r="J2349" s="120" t="b">
        <v>0</v>
      </c>
      <c r="K2349" s="120" t="b">
        <v>0</v>
      </c>
      <c r="L2349" s="120" t="b">
        <v>0</v>
      </c>
      <c r="M2349" s="120" t="b">
        <v>0</v>
      </c>
    </row>
    <row r="2350" spans="1:34" x14ac:dyDescent="0.4">
      <c r="A2350" s="120" t="s">
        <v>8070</v>
      </c>
      <c r="B2350" s="120" t="s">
        <v>1784</v>
      </c>
      <c r="C2350" s="120">
        <v>100</v>
      </c>
      <c r="D2350" s="120" t="b">
        <v>1</v>
      </c>
      <c r="E2350" s="120" t="b">
        <v>1</v>
      </c>
      <c r="F2350" s="120" t="b">
        <v>0</v>
      </c>
      <c r="G2350" s="120" t="b">
        <v>0</v>
      </c>
      <c r="H2350" s="120" t="b">
        <v>0</v>
      </c>
      <c r="I2350" s="120" t="b">
        <v>0</v>
      </c>
      <c r="J2350" s="120" t="b">
        <v>0</v>
      </c>
      <c r="K2350" s="120" t="b">
        <v>0</v>
      </c>
      <c r="L2350" s="120" t="b">
        <v>0</v>
      </c>
      <c r="M2350" s="120" t="b">
        <v>0</v>
      </c>
    </row>
    <row r="2351" spans="1:34" x14ac:dyDescent="0.4">
      <c r="A2351" s="120" t="s">
        <v>8071</v>
      </c>
      <c r="B2351" s="120" t="s">
        <v>872</v>
      </c>
      <c r="C2351" s="120">
        <v>89</v>
      </c>
      <c r="D2351" s="120" t="b">
        <v>0</v>
      </c>
      <c r="E2351" s="120" t="b">
        <v>0</v>
      </c>
      <c r="F2351" s="120" t="b">
        <v>0</v>
      </c>
      <c r="G2351" s="120" t="b">
        <v>0</v>
      </c>
      <c r="H2351" s="120" t="b">
        <v>0</v>
      </c>
      <c r="I2351" s="120" t="b">
        <v>0</v>
      </c>
      <c r="J2351" s="120" t="b">
        <v>0</v>
      </c>
      <c r="K2351" s="120" t="b">
        <v>0</v>
      </c>
      <c r="L2351" s="120" t="b">
        <v>0</v>
      </c>
      <c r="M2351" s="120" t="b">
        <v>0</v>
      </c>
    </row>
    <row r="2352" spans="1:34" x14ac:dyDescent="0.4">
      <c r="A2352" s="120" t="s">
        <v>8072</v>
      </c>
      <c r="B2352" s="120" t="s">
        <v>1446</v>
      </c>
      <c r="C2352" s="120">
        <v>89</v>
      </c>
      <c r="D2352" s="120" t="b">
        <v>0</v>
      </c>
      <c r="E2352" s="120" t="b">
        <v>0</v>
      </c>
      <c r="F2352" s="120" t="b">
        <v>0</v>
      </c>
      <c r="G2352" s="120" t="b">
        <v>0</v>
      </c>
      <c r="H2352" s="120" t="b">
        <v>0</v>
      </c>
      <c r="I2352" s="120" t="b">
        <v>0</v>
      </c>
      <c r="J2352" s="120" t="b">
        <v>0</v>
      </c>
      <c r="K2352" s="120" t="b">
        <v>0</v>
      </c>
      <c r="L2352" s="120" t="b">
        <v>0</v>
      </c>
      <c r="M2352" s="120" t="b">
        <v>0</v>
      </c>
      <c r="N2352" s="120" t="s">
        <v>842</v>
      </c>
      <c r="O2352" s="120" t="s">
        <v>8073</v>
      </c>
      <c r="P2352" s="120" t="s">
        <v>8074</v>
      </c>
      <c r="Q2352" s="120" t="s">
        <v>8075</v>
      </c>
      <c r="R2352" s="120" t="s">
        <v>8076</v>
      </c>
    </row>
    <row r="2353" spans="1:16" x14ac:dyDescent="0.4">
      <c r="A2353" s="120" t="s">
        <v>8077</v>
      </c>
      <c r="B2353" s="120" t="s">
        <v>843</v>
      </c>
      <c r="C2353" s="120">
        <v>86</v>
      </c>
      <c r="D2353" s="120" t="b">
        <v>0</v>
      </c>
      <c r="E2353" s="120" t="b">
        <v>0</v>
      </c>
      <c r="F2353" s="120" t="b">
        <v>0</v>
      </c>
      <c r="G2353" s="120" t="b">
        <v>0</v>
      </c>
      <c r="H2353" s="120" t="b">
        <v>0</v>
      </c>
      <c r="I2353" s="120" t="b">
        <v>0</v>
      </c>
      <c r="J2353" s="120" t="b">
        <v>0</v>
      </c>
      <c r="K2353" s="120" t="b">
        <v>0</v>
      </c>
      <c r="L2353" s="120" t="b">
        <v>0</v>
      </c>
      <c r="M2353" s="120" t="b">
        <v>0</v>
      </c>
    </row>
    <row r="2354" spans="1:16" x14ac:dyDescent="0.4">
      <c r="A2354" s="120" t="s">
        <v>8078</v>
      </c>
      <c r="B2354" s="120" t="s">
        <v>928</v>
      </c>
      <c r="C2354" s="120">
        <v>85</v>
      </c>
      <c r="D2354" s="120" t="b">
        <v>0</v>
      </c>
      <c r="E2354" s="120" t="b">
        <v>0</v>
      </c>
      <c r="F2354" s="120" t="b">
        <v>0</v>
      </c>
      <c r="G2354" s="120" t="b">
        <v>0</v>
      </c>
      <c r="H2354" s="120" t="b">
        <v>0</v>
      </c>
      <c r="I2354" s="120" t="b">
        <v>0</v>
      </c>
      <c r="J2354" s="120" t="b">
        <v>0</v>
      </c>
      <c r="K2354" s="120" t="b">
        <v>0</v>
      </c>
      <c r="L2354" s="120" t="b">
        <v>0</v>
      </c>
      <c r="M2354" s="120" t="b">
        <v>0</v>
      </c>
    </row>
    <row r="2355" spans="1:16" x14ac:dyDescent="0.4">
      <c r="A2355" s="120" t="s">
        <v>8079</v>
      </c>
      <c r="B2355" s="120" t="s">
        <v>900</v>
      </c>
      <c r="C2355" s="120">
        <v>76</v>
      </c>
      <c r="D2355" s="120" t="b">
        <v>1</v>
      </c>
      <c r="E2355" s="120" t="b">
        <v>0</v>
      </c>
      <c r="F2355" s="120" t="b">
        <v>0</v>
      </c>
      <c r="G2355" s="120" t="b">
        <v>0</v>
      </c>
      <c r="H2355" s="120" t="b">
        <v>1</v>
      </c>
      <c r="I2355" s="120" t="b">
        <v>0</v>
      </c>
      <c r="J2355" s="120" t="b">
        <v>0</v>
      </c>
      <c r="K2355" s="120" t="b">
        <v>0</v>
      </c>
      <c r="L2355" s="120" t="b">
        <v>0</v>
      </c>
      <c r="M2355" s="120" t="b">
        <v>0</v>
      </c>
    </row>
    <row r="2356" spans="1:16" x14ac:dyDescent="0.4">
      <c r="A2356" s="120" t="s">
        <v>8080</v>
      </c>
      <c r="B2356" s="120" t="s">
        <v>872</v>
      </c>
      <c r="C2356" s="120">
        <v>70</v>
      </c>
      <c r="D2356" s="120" t="b">
        <v>0</v>
      </c>
      <c r="E2356" s="120" t="b">
        <v>0</v>
      </c>
      <c r="F2356" s="120" t="b">
        <v>1</v>
      </c>
      <c r="G2356" s="120" t="b">
        <v>0</v>
      </c>
      <c r="H2356" s="120" t="b">
        <v>0</v>
      </c>
      <c r="I2356" s="120" t="b">
        <v>0</v>
      </c>
      <c r="J2356" s="120" t="b">
        <v>0</v>
      </c>
      <c r="K2356" s="120" t="b">
        <v>0</v>
      </c>
      <c r="L2356" s="120" t="b">
        <v>0</v>
      </c>
      <c r="M2356" s="120" t="b">
        <v>0</v>
      </c>
    </row>
    <row r="2357" spans="1:16" x14ac:dyDescent="0.4">
      <c r="A2357" s="120" t="s">
        <v>8081</v>
      </c>
      <c r="B2357" s="120" t="s">
        <v>872</v>
      </c>
      <c r="C2357" s="120">
        <v>68</v>
      </c>
      <c r="D2357" s="120" t="b">
        <v>0</v>
      </c>
      <c r="E2357" s="120" t="b">
        <v>0</v>
      </c>
      <c r="F2357" s="120" t="b">
        <v>0</v>
      </c>
      <c r="G2357" s="120" t="b">
        <v>0</v>
      </c>
      <c r="H2357" s="120" t="b">
        <v>0</v>
      </c>
      <c r="I2357" s="120" t="b">
        <v>0</v>
      </c>
      <c r="J2357" s="120" t="b">
        <v>0</v>
      </c>
      <c r="K2357" s="120" t="b">
        <v>0</v>
      </c>
      <c r="L2357" s="120" t="b">
        <v>0</v>
      </c>
      <c r="M2357" s="120" t="b">
        <v>0</v>
      </c>
    </row>
    <row r="2358" spans="1:16" x14ac:dyDescent="0.4">
      <c r="A2358" s="120" t="s">
        <v>8082</v>
      </c>
      <c r="B2358" s="120" t="s">
        <v>935</v>
      </c>
      <c r="C2358" s="120">
        <v>66</v>
      </c>
      <c r="D2358" s="120" t="b">
        <v>0</v>
      </c>
      <c r="E2358" s="120" t="b">
        <v>0</v>
      </c>
      <c r="F2358" s="120" t="b">
        <v>0</v>
      </c>
      <c r="G2358" s="120" t="b">
        <v>0</v>
      </c>
      <c r="H2358" s="120" t="b">
        <v>0</v>
      </c>
      <c r="I2358" s="120" t="b">
        <v>0</v>
      </c>
      <c r="J2358" s="120" t="b">
        <v>0</v>
      </c>
      <c r="K2358" s="120" t="b">
        <v>0</v>
      </c>
      <c r="L2358" s="120" t="b">
        <v>0</v>
      </c>
      <c r="M2358" s="120" t="b">
        <v>0</v>
      </c>
    </row>
    <row r="2359" spans="1:16" x14ac:dyDescent="0.4">
      <c r="A2359" s="120" t="s">
        <v>8083</v>
      </c>
      <c r="B2359" s="120" t="s">
        <v>935</v>
      </c>
      <c r="C2359" s="120">
        <v>60</v>
      </c>
      <c r="D2359" s="120" t="b">
        <v>0</v>
      </c>
      <c r="E2359" s="120" t="b">
        <v>0</v>
      </c>
      <c r="F2359" s="120" t="b">
        <v>1</v>
      </c>
      <c r="G2359" s="120" t="b">
        <v>0</v>
      </c>
      <c r="H2359" s="120" t="b">
        <v>0</v>
      </c>
      <c r="I2359" s="120" t="b">
        <v>0</v>
      </c>
      <c r="J2359" s="120" t="b">
        <v>0</v>
      </c>
      <c r="K2359" s="120" t="b">
        <v>0</v>
      </c>
      <c r="L2359" s="120" t="b">
        <v>0</v>
      </c>
      <c r="M2359" s="120" t="b">
        <v>0</v>
      </c>
    </row>
    <row r="2360" spans="1:16" x14ac:dyDescent="0.4">
      <c r="A2360" s="120" t="s">
        <v>8084</v>
      </c>
      <c r="B2360" s="120" t="s">
        <v>963</v>
      </c>
      <c r="C2360" s="120">
        <v>59</v>
      </c>
      <c r="D2360" s="120" t="b">
        <v>0</v>
      </c>
      <c r="E2360" s="120" t="b">
        <v>0</v>
      </c>
      <c r="F2360" s="120" t="b">
        <v>0</v>
      </c>
      <c r="G2360" s="120" t="b">
        <v>0</v>
      </c>
      <c r="H2360" s="120" t="b">
        <v>0</v>
      </c>
      <c r="I2360" s="120" t="b">
        <v>0</v>
      </c>
      <c r="J2360" s="120" t="b">
        <v>0</v>
      </c>
      <c r="K2360" s="120" t="b">
        <v>0</v>
      </c>
      <c r="L2360" s="120" t="b">
        <v>0</v>
      </c>
      <c r="M2360" s="120" t="b">
        <v>0</v>
      </c>
    </row>
    <row r="2361" spans="1:16" x14ac:dyDescent="0.4">
      <c r="A2361" s="120" t="s">
        <v>8085</v>
      </c>
      <c r="B2361" s="120" t="s">
        <v>900</v>
      </c>
      <c r="C2361" s="120">
        <v>57</v>
      </c>
      <c r="D2361" s="120" t="b">
        <v>0</v>
      </c>
      <c r="E2361" s="120" t="b">
        <v>0</v>
      </c>
      <c r="F2361" s="120" t="b">
        <v>1</v>
      </c>
      <c r="G2361" s="120" t="b">
        <v>0</v>
      </c>
      <c r="H2361" s="120" t="b">
        <v>0</v>
      </c>
      <c r="I2361" s="120" t="b">
        <v>0</v>
      </c>
      <c r="J2361" s="120" t="b">
        <v>0</v>
      </c>
      <c r="K2361" s="120" t="b">
        <v>0</v>
      </c>
      <c r="L2361" s="120" t="b">
        <v>0</v>
      </c>
      <c r="M2361" s="120" t="b">
        <v>0</v>
      </c>
    </row>
    <row r="2362" spans="1:16" x14ac:dyDescent="0.4">
      <c r="A2362" s="120" t="s">
        <v>8086</v>
      </c>
      <c r="B2362" s="120" t="s">
        <v>935</v>
      </c>
      <c r="C2362" s="120">
        <v>54</v>
      </c>
      <c r="D2362" s="120" t="b">
        <v>0</v>
      </c>
      <c r="E2362" s="120" t="b">
        <v>0</v>
      </c>
      <c r="F2362" s="120" t="b">
        <v>0</v>
      </c>
      <c r="G2362" s="120" t="b">
        <v>0</v>
      </c>
      <c r="H2362" s="120" t="b">
        <v>0</v>
      </c>
      <c r="I2362" s="120" t="b">
        <v>0</v>
      </c>
      <c r="J2362" s="120" t="b">
        <v>0</v>
      </c>
      <c r="K2362" s="120" t="b">
        <v>0</v>
      </c>
      <c r="L2362" s="120" t="b">
        <v>0</v>
      </c>
      <c r="M2362" s="120" t="b">
        <v>1</v>
      </c>
    </row>
    <row r="2363" spans="1:16" x14ac:dyDescent="0.4">
      <c r="A2363" s="120" t="s">
        <v>8087</v>
      </c>
      <c r="B2363" s="120" t="s">
        <v>872</v>
      </c>
      <c r="C2363" s="120">
        <v>48</v>
      </c>
      <c r="D2363" s="120" t="b">
        <v>0</v>
      </c>
      <c r="E2363" s="120" t="b">
        <v>1</v>
      </c>
      <c r="F2363" s="120" t="b">
        <v>0</v>
      </c>
      <c r="G2363" s="120" t="b">
        <v>0</v>
      </c>
      <c r="H2363" s="120" t="b">
        <v>0</v>
      </c>
      <c r="I2363" s="120" t="b">
        <v>0</v>
      </c>
      <c r="J2363" s="120" t="b">
        <v>0</v>
      </c>
      <c r="K2363" s="120" t="b">
        <v>0</v>
      </c>
      <c r="L2363" s="120" t="b">
        <v>0</v>
      </c>
      <c r="M2363" s="120" t="b">
        <v>0</v>
      </c>
    </row>
    <row r="2364" spans="1:16" x14ac:dyDescent="0.4">
      <c r="A2364" s="120" t="s">
        <v>8088</v>
      </c>
      <c r="B2364" s="120" t="s">
        <v>872</v>
      </c>
      <c r="C2364" s="120">
        <v>48</v>
      </c>
      <c r="D2364" s="120" t="b">
        <v>1</v>
      </c>
      <c r="E2364" s="120" t="b">
        <v>1</v>
      </c>
      <c r="F2364" s="120" t="b">
        <v>1</v>
      </c>
      <c r="G2364" s="120" t="b">
        <v>0</v>
      </c>
      <c r="H2364" s="120" t="b">
        <v>0</v>
      </c>
      <c r="I2364" s="120" t="b">
        <v>0</v>
      </c>
      <c r="J2364" s="120" t="b">
        <v>0</v>
      </c>
      <c r="K2364" s="120" t="b">
        <v>0</v>
      </c>
      <c r="L2364" s="120" t="b">
        <v>0</v>
      </c>
      <c r="M2364" s="120" t="b">
        <v>0</v>
      </c>
    </row>
    <row r="2365" spans="1:16" x14ac:dyDescent="0.4">
      <c r="A2365" s="120" t="s">
        <v>8089</v>
      </c>
      <c r="B2365" s="120" t="s">
        <v>872</v>
      </c>
      <c r="C2365" s="120">
        <v>47</v>
      </c>
      <c r="D2365" s="120" t="b">
        <v>0</v>
      </c>
      <c r="E2365" s="120" t="b">
        <v>0</v>
      </c>
      <c r="F2365" s="120" t="b">
        <v>0</v>
      </c>
      <c r="G2365" s="120" t="b">
        <v>0</v>
      </c>
      <c r="H2365" s="120" t="b">
        <v>0</v>
      </c>
      <c r="I2365" s="120" t="b">
        <v>0</v>
      </c>
      <c r="J2365" s="120" t="b">
        <v>0</v>
      </c>
      <c r="K2365" s="120" t="b">
        <v>0</v>
      </c>
      <c r="L2365" s="120" t="b">
        <v>0</v>
      </c>
      <c r="M2365" s="120" t="b">
        <v>0</v>
      </c>
      <c r="N2365" s="120" t="s">
        <v>842</v>
      </c>
      <c r="O2365" s="120" t="s">
        <v>8090</v>
      </c>
      <c r="P2365" s="120" t="s">
        <v>8091</v>
      </c>
    </row>
    <row r="2366" spans="1:16" x14ac:dyDescent="0.4">
      <c r="A2366" s="120" t="s">
        <v>8092</v>
      </c>
      <c r="B2366" s="120" t="s">
        <v>919</v>
      </c>
      <c r="C2366" s="120">
        <v>48</v>
      </c>
      <c r="D2366" s="120" t="b">
        <v>0</v>
      </c>
      <c r="E2366" s="120" t="b">
        <v>0</v>
      </c>
      <c r="F2366" s="120" t="b">
        <v>0</v>
      </c>
      <c r="G2366" s="120" t="b">
        <v>0</v>
      </c>
      <c r="H2366" s="120" t="b">
        <v>0</v>
      </c>
      <c r="I2366" s="120" t="b">
        <v>0</v>
      </c>
      <c r="J2366" s="120" t="b">
        <v>0</v>
      </c>
      <c r="K2366" s="120" t="b">
        <v>0</v>
      </c>
      <c r="L2366" s="120" t="b">
        <v>0</v>
      </c>
      <c r="M2366" s="120" t="b">
        <v>0</v>
      </c>
    </row>
    <row r="2367" spans="1:16" x14ac:dyDescent="0.4">
      <c r="A2367" s="120" t="s">
        <v>8093</v>
      </c>
      <c r="B2367" s="120" t="s">
        <v>935</v>
      </c>
      <c r="C2367" s="120">
        <v>45</v>
      </c>
      <c r="D2367" s="120" t="b">
        <v>0</v>
      </c>
      <c r="E2367" s="120" t="b">
        <v>0</v>
      </c>
      <c r="F2367" s="120" t="b">
        <v>0</v>
      </c>
      <c r="G2367" s="120" t="b">
        <v>0</v>
      </c>
      <c r="H2367" s="120" t="b">
        <v>0</v>
      </c>
      <c r="I2367" s="120" t="b">
        <v>0</v>
      </c>
      <c r="J2367" s="120" t="b">
        <v>0</v>
      </c>
      <c r="K2367" s="120" t="b">
        <v>0</v>
      </c>
      <c r="L2367" s="120" t="b">
        <v>0</v>
      </c>
      <c r="M2367" s="120" t="b">
        <v>1</v>
      </c>
    </row>
    <row r="2368" spans="1:16" x14ac:dyDescent="0.4">
      <c r="A2368" s="120" t="s">
        <v>8094</v>
      </c>
      <c r="B2368" s="120" t="s">
        <v>935</v>
      </c>
      <c r="C2368" s="120">
        <v>45</v>
      </c>
      <c r="D2368" s="120" t="b">
        <v>0</v>
      </c>
      <c r="E2368" s="120" t="b">
        <v>0</v>
      </c>
      <c r="F2368" s="120" t="b">
        <v>0</v>
      </c>
      <c r="G2368" s="120" t="b">
        <v>0</v>
      </c>
      <c r="H2368" s="120" t="b">
        <v>0</v>
      </c>
      <c r="I2368" s="120" t="b">
        <v>0</v>
      </c>
      <c r="J2368" s="120" t="b">
        <v>0</v>
      </c>
      <c r="K2368" s="120" t="b">
        <v>0</v>
      </c>
      <c r="L2368" s="120" t="b">
        <v>0</v>
      </c>
      <c r="M2368" s="120" t="b">
        <v>1</v>
      </c>
      <c r="N2368" s="120" t="s">
        <v>842</v>
      </c>
      <c r="O2368" s="120" t="s">
        <v>8095</v>
      </c>
      <c r="P2368" s="120" t="s">
        <v>8096</v>
      </c>
    </row>
    <row r="2369" spans="1:20" x14ac:dyDescent="0.4">
      <c r="A2369" s="120" t="s">
        <v>8097</v>
      </c>
      <c r="B2369" s="120" t="s">
        <v>1115</v>
      </c>
      <c r="C2369" s="120">
        <v>44</v>
      </c>
      <c r="D2369" s="120" t="b">
        <v>0</v>
      </c>
      <c r="E2369" s="120" t="b">
        <v>0</v>
      </c>
      <c r="F2369" s="120" t="b">
        <v>1</v>
      </c>
      <c r="G2369" s="120" t="b">
        <v>0</v>
      </c>
      <c r="H2369" s="120" t="b">
        <v>0</v>
      </c>
      <c r="I2369" s="120" t="b">
        <v>0</v>
      </c>
      <c r="J2369" s="120" t="b">
        <v>0</v>
      </c>
      <c r="K2369" s="120" t="b">
        <v>0</v>
      </c>
      <c r="L2369" s="120" t="b">
        <v>0</v>
      </c>
      <c r="M2369" s="120" t="b">
        <v>0</v>
      </c>
    </row>
    <row r="2370" spans="1:20" x14ac:dyDescent="0.4">
      <c r="A2370" s="120" t="s">
        <v>8098</v>
      </c>
      <c r="B2370" s="120" t="s">
        <v>900</v>
      </c>
      <c r="C2370" s="120">
        <v>44</v>
      </c>
      <c r="D2370" s="120" t="b">
        <v>0</v>
      </c>
      <c r="E2370" s="120" t="b">
        <v>0</v>
      </c>
      <c r="F2370" s="120" t="b">
        <v>0</v>
      </c>
      <c r="G2370" s="120" t="b">
        <v>0</v>
      </c>
      <c r="H2370" s="120" t="b">
        <v>0</v>
      </c>
      <c r="I2370" s="120" t="b">
        <v>0</v>
      </c>
      <c r="J2370" s="120" t="b">
        <v>0</v>
      </c>
      <c r="K2370" s="120" t="b">
        <v>0</v>
      </c>
      <c r="L2370" s="120" t="b">
        <v>0</v>
      </c>
      <c r="M2370" s="120" t="b">
        <v>0</v>
      </c>
    </row>
    <row r="2371" spans="1:20" x14ac:dyDescent="0.4">
      <c r="A2371" s="120" t="s">
        <v>8099</v>
      </c>
      <c r="B2371" s="120" t="s">
        <v>900</v>
      </c>
      <c r="C2371" s="120">
        <v>43</v>
      </c>
      <c r="D2371" s="120" t="b">
        <v>0</v>
      </c>
      <c r="E2371" s="120" t="b">
        <v>0</v>
      </c>
      <c r="F2371" s="120" t="b">
        <v>0</v>
      </c>
      <c r="G2371" s="120" t="b">
        <v>0</v>
      </c>
      <c r="H2371" s="120" t="b">
        <v>0</v>
      </c>
      <c r="I2371" s="120" t="b">
        <v>0</v>
      </c>
      <c r="J2371" s="120" t="b">
        <v>0</v>
      </c>
      <c r="K2371" s="120" t="b">
        <v>0</v>
      </c>
      <c r="L2371" s="120" t="b">
        <v>0</v>
      </c>
      <c r="M2371" s="120" t="b">
        <v>0</v>
      </c>
    </row>
    <row r="2372" spans="1:20" x14ac:dyDescent="0.4">
      <c r="A2372" s="120" t="s">
        <v>8100</v>
      </c>
      <c r="B2372" s="120" t="s">
        <v>1278</v>
      </c>
      <c r="C2372" s="120">
        <v>41</v>
      </c>
      <c r="D2372" s="120" t="b">
        <v>0</v>
      </c>
      <c r="E2372" s="120" t="b">
        <v>0</v>
      </c>
      <c r="F2372" s="120" t="b">
        <v>0</v>
      </c>
      <c r="G2372" s="120" t="b">
        <v>0</v>
      </c>
      <c r="H2372" s="120" t="b">
        <v>0</v>
      </c>
      <c r="I2372" s="120" t="b">
        <v>0</v>
      </c>
      <c r="J2372" s="120" t="b">
        <v>0</v>
      </c>
      <c r="K2372" s="120" t="b">
        <v>0</v>
      </c>
      <c r="L2372" s="120" t="b">
        <v>0</v>
      </c>
      <c r="M2372" s="120" t="b">
        <v>0</v>
      </c>
    </row>
    <row r="2373" spans="1:20" x14ac:dyDescent="0.4">
      <c r="A2373" s="120" t="s">
        <v>8101</v>
      </c>
      <c r="B2373" s="120" t="s">
        <v>928</v>
      </c>
      <c r="C2373" s="120">
        <v>41</v>
      </c>
      <c r="D2373" s="120" t="b">
        <v>0</v>
      </c>
      <c r="E2373" s="120" t="b">
        <v>0</v>
      </c>
      <c r="F2373" s="120" t="b">
        <v>0</v>
      </c>
      <c r="G2373" s="120" t="b">
        <v>0</v>
      </c>
      <c r="H2373" s="120" t="b">
        <v>0</v>
      </c>
      <c r="I2373" s="120" t="b">
        <v>0</v>
      </c>
      <c r="J2373" s="120" t="b">
        <v>0</v>
      </c>
      <c r="K2373" s="120" t="b">
        <v>0</v>
      </c>
      <c r="L2373" s="120" t="b">
        <v>0</v>
      </c>
      <c r="M2373" s="120" t="b">
        <v>0</v>
      </c>
    </row>
    <row r="2374" spans="1:20" x14ac:dyDescent="0.4">
      <c r="A2374" s="120" t="s">
        <v>8102</v>
      </c>
      <c r="B2374" s="120" t="s">
        <v>935</v>
      </c>
      <c r="C2374" s="120">
        <v>35</v>
      </c>
      <c r="D2374" s="120" t="b">
        <v>0</v>
      </c>
      <c r="E2374" s="120" t="b">
        <v>0</v>
      </c>
      <c r="F2374" s="120" t="b">
        <v>1</v>
      </c>
      <c r="G2374" s="120" t="b">
        <v>0</v>
      </c>
      <c r="H2374" s="120" t="b">
        <v>0</v>
      </c>
      <c r="I2374" s="120" t="b">
        <v>0</v>
      </c>
      <c r="J2374" s="120" t="b">
        <v>0</v>
      </c>
      <c r="K2374" s="120" t="b">
        <v>0</v>
      </c>
      <c r="L2374" s="120" t="b">
        <v>0</v>
      </c>
      <c r="M2374" s="120" t="b">
        <v>0</v>
      </c>
    </row>
    <row r="2375" spans="1:20" x14ac:dyDescent="0.4">
      <c r="A2375" s="120" t="s">
        <v>8103</v>
      </c>
      <c r="B2375" s="120" t="s">
        <v>2118</v>
      </c>
      <c r="C2375" s="120">
        <v>33</v>
      </c>
      <c r="D2375" s="120" t="b">
        <v>0</v>
      </c>
      <c r="E2375" s="120" t="b">
        <v>0</v>
      </c>
      <c r="F2375" s="120" t="b">
        <v>0</v>
      </c>
      <c r="G2375" s="120" t="b">
        <v>0</v>
      </c>
      <c r="H2375" s="120" t="b">
        <v>0</v>
      </c>
      <c r="I2375" s="120" t="b">
        <v>0</v>
      </c>
      <c r="J2375" s="120" t="b">
        <v>0</v>
      </c>
      <c r="K2375" s="120" t="b">
        <v>0</v>
      </c>
      <c r="L2375" s="120" t="b">
        <v>0</v>
      </c>
      <c r="M2375" s="120" t="b">
        <v>0</v>
      </c>
    </row>
    <row r="2376" spans="1:20" x14ac:dyDescent="0.4">
      <c r="A2376" s="120" t="s">
        <v>8104</v>
      </c>
      <c r="B2376" s="120" t="s">
        <v>1334</v>
      </c>
      <c r="C2376" s="120">
        <v>32</v>
      </c>
      <c r="D2376" s="120" t="b">
        <v>0</v>
      </c>
      <c r="E2376" s="120" t="b">
        <v>0</v>
      </c>
      <c r="F2376" s="120" t="b">
        <v>0</v>
      </c>
      <c r="G2376" s="120" t="b">
        <v>0</v>
      </c>
      <c r="H2376" s="120" t="b">
        <v>0</v>
      </c>
      <c r="I2376" s="120" t="b">
        <v>0</v>
      </c>
      <c r="J2376" s="120" t="b">
        <v>0</v>
      </c>
      <c r="K2376" s="120" t="b">
        <v>0</v>
      </c>
      <c r="L2376" s="120" t="b">
        <v>0</v>
      </c>
      <c r="M2376" s="120" t="b">
        <v>0</v>
      </c>
    </row>
    <row r="2377" spans="1:20" x14ac:dyDescent="0.4">
      <c r="A2377" s="120" t="s">
        <v>8105</v>
      </c>
      <c r="B2377" s="120" t="s">
        <v>1278</v>
      </c>
      <c r="C2377" s="120">
        <v>31</v>
      </c>
      <c r="D2377" s="120" t="b">
        <v>0</v>
      </c>
      <c r="E2377" s="120" t="b">
        <v>0</v>
      </c>
      <c r="F2377" s="120" t="b">
        <v>1</v>
      </c>
      <c r="G2377" s="120" t="b">
        <v>0</v>
      </c>
      <c r="H2377" s="120" t="b">
        <v>0</v>
      </c>
      <c r="I2377" s="120" t="b">
        <v>0</v>
      </c>
      <c r="J2377" s="120" t="b">
        <v>0</v>
      </c>
      <c r="K2377" s="120" t="b">
        <v>0</v>
      </c>
      <c r="L2377" s="120" t="b">
        <v>0</v>
      </c>
      <c r="M2377" s="120" t="b">
        <v>0</v>
      </c>
    </row>
    <row r="2378" spans="1:20" x14ac:dyDescent="0.4">
      <c r="A2378" s="120" t="s">
        <v>8106</v>
      </c>
      <c r="B2378" s="120" t="s">
        <v>935</v>
      </c>
      <c r="C2378" s="120">
        <v>30</v>
      </c>
      <c r="D2378" s="120" t="b">
        <v>0</v>
      </c>
      <c r="E2378" s="120" t="b">
        <v>0</v>
      </c>
      <c r="F2378" s="120" t="b">
        <v>0</v>
      </c>
      <c r="G2378" s="120" t="b">
        <v>0</v>
      </c>
      <c r="H2378" s="120" t="b">
        <v>0</v>
      </c>
      <c r="I2378" s="120" t="b">
        <v>0</v>
      </c>
      <c r="J2378" s="120" t="b">
        <v>0</v>
      </c>
      <c r="K2378" s="120" t="b">
        <v>0</v>
      </c>
      <c r="L2378" s="120" t="b">
        <v>0</v>
      </c>
      <c r="M2378" s="120" t="b">
        <v>0</v>
      </c>
      <c r="N2378" s="120" t="s">
        <v>842</v>
      </c>
      <c r="O2378" s="120" t="s">
        <v>8107</v>
      </c>
      <c r="P2378" s="120" t="s">
        <v>8108</v>
      </c>
    </row>
    <row r="2379" spans="1:20" x14ac:dyDescent="0.4">
      <c r="A2379" s="120" t="s">
        <v>8109</v>
      </c>
      <c r="B2379" s="120" t="s">
        <v>935</v>
      </c>
      <c r="C2379" s="120">
        <v>29</v>
      </c>
      <c r="D2379" s="120" t="b">
        <v>0</v>
      </c>
      <c r="E2379" s="120" t="b">
        <v>0</v>
      </c>
      <c r="F2379" s="120" t="b">
        <v>1</v>
      </c>
      <c r="G2379" s="120" t="b">
        <v>0</v>
      </c>
      <c r="H2379" s="120" t="b">
        <v>0</v>
      </c>
      <c r="I2379" s="120" t="b">
        <v>0</v>
      </c>
      <c r="J2379" s="120" t="b">
        <v>0</v>
      </c>
      <c r="K2379" s="120" t="b">
        <v>0</v>
      </c>
      <c r="L2379" s="120" t="b">
        <v>0</v>
      </c>
      <c r="M2379" s="120" t="b">
        <v>0</v>
      </c>
      <c r="N2379" s="120" t="s">
        <v>842</v>
      </c>
      <c r="O2379" s="120" t="s">
        <v>8110</v>
      </c>
      <c r="P2379" s="120" t="s">
        <v>8111</v>
      </c>
      <c r="Q2379" s="120" t="s">
        <v>8112</v>
      </c>
      <c r="R2379" s="120" t="s">
        <v>8113</v>
      </c>
      <c r="S2379" s="120" t="s">
        <v>8114</v>
      </c>
      <c r="T2379" s="120" t="s">
        <v>8115</v>
      </c>
    </row>
    <row r="2380" spans="1:20" x14ac:dyDescent="0.4">
      <c r="A2380" s="120" t="s">
        <v>8116</v>
      </c>
      <c r="B2380" s="120" t="s">
        <v>852</v>
      </c>
      <c r="C2380" s="120">
        <v>28</v>
      </c>
      <c r="D2380" s="120" t="b">
        <v>0</v>
      </c>
      <c r="E2380" s="120" t="b">
        <v>0</v>
      </c>
      <c r="F2380" s="120" t="b">
        <v>0</v>
      </c>
      <c r="G2380" s="120" t="b">
        <v>0</v>
      </c>
      <c r="H2380" s="120" t="b">
        <v>0</v>
      </c>
      <c r="I2380" s="120" t="b">
        <v>0</v>
      </c>
      <c r="J2380" s="120" t="b">
        <v>0</v>
      </c>
      <c r="K2380" s="120" t="b">
        <v>0</v>
      </c>
      <c r="L2380" s="120" t="b">
        <v>0</v>
      </c>
      <c r="M2380" s="120" t="b">
        <v>0</v>
      </c>
    </row>
    <row r="2381" spans="1:20" x14ac:dyDescent="0.4">
      <c r="A2381" s="120" t="s">
        <v>8117</v>
      </c>
      <c r="B2381" s="120" t="s">
        <v>928</v>
      </c>
      <c r="C2381" s="120">
        <v>27</v>
      </c>
      <c r="D2381" s="120" t="b">
        <v>1</v>
      </c>
      <c r="E2381" s="120" t="b">
        <v>1</v>
      </c>
      <c r="F2381" s="120" t="b">
        <v>0</v>
      </c>
      <c r="G2381" s="120" t="b">
        <v>1</v>
      </c>
      <c r="H2381" s="120" t="b">
        <v>0</v>
      </c>
      <c r="I2381" s="120" t="b">
        <v>0</v>
      </c>
      <c r="J2381" s="120" t="b">
        <v>0</v>
      </c>
      <c r="K2381" s="120" t="b">
        <v>0</v>
      </c>
      <c r="L2381" s="120" t="b">
        <v>0</v>
      </c>
      <c r="M2381" s="120" t="b">
        <v>0</v>
      </c>
    </row>
    <row r="2382" spans="1:20" x14ac:dyDescent="0.4">
      <c r="A2382" s="120" t="s">
        <v>8118</v>
      </c>
      <c r="B2382" s="120" t="s">
        <v>935</v>
      </c>
      <c r="C2382" s="120">
        <v>26</v>
      </c>
      <c r="D2382" s="120" t="b">
        <v>0</v>
      </c>
      <c r="E2382" s="120" t="b">
        <v>0</v>
      </c>
      <c r="F2382" s="120" t="b">
        <v>0</v>
      </c>
      <c r="G2382" s="120" t="b">
        <v>0</v>
      </c>
      <c r="H2382" s="120" t="b">
        <v>0</v>
      </c>
      <c r="I2382" s="120" t="b">
        <v>0</v>
      </c>
      <c r="J2382" s="120" t="b">
        <v>0</v>
      </c>
      <c r="K2382" s="120" t="b">
        <v>0</v>
      </c>
      <c r="L2382" s="120" t="b">
        <v>0</v>
      </c>
      <c r="M2382" s="120" t="b">
        <v>1</v>
      </c>
      <c r="N2382" s="120" t="s">
        <v>8119</v>
      </c>
      <c r="O2382" s="120" t="s">
        <v>8120</v>
      </c>
      <c r="P2382" s="120" t="s">
        <v>8121</v>
      </c>
    </row>
    <row r="2383" spans="1:20" x14ac:dyDescent="0.4">
      <c r="A2383" s="120" t="s">
        <v>8122</v>
      </c>
      <c r="B2383" s="120" t="s">
        <v>935</v>
      </c>
      <c r="C2383" s="120">
        <v>25</v>
      </c>
      <c r="D2383" s="120" t="b">
        <v>0</v>
      </c>
      <c r="E2383" s="120" t="b">
        <v>0</v>
      </c>
      <c r="F2383" s="120" t="b">
        <v>0</v>
      </c>
      <c r="G2383" s="120" t="b">
        <v>0</v>
      </c>
      <c r="H2383" s="120" t="b">
        <v>0</v>
      </c>
      <c r="I2383" s="120" t="b">
        <v>0</v>
      </c>
      <c r="J2383" s="120" t="b">
        <v>0</v>
      </c>
      <c r="K2383" s="120" t="b">
        <v>0</v>
      </c>
      <c r="L2383" s="120" t="b">
        <v>0</v>
      </c>
      <c r="M2383" s="120" t="b">
        <v>0</v>
      </c>
    </row>
    <row r="2384" spans="1:20" x14ac:dyDescent="0.4">
      <c r="A2384" s="120" t="s">
        <v>8123</v>
      </c>
      <c r="B2384" s="120" t="s">
        <v>1334</v>
      </c>
      <c r="C2384" s="120">
        <v>24</v>
      </c>
      <c r="D2384" s="120" t="b">
        <v>0</v>
      </c>
      <c r="E2384" s="120" t="b">
        <v>1</v>
      </c>
      <c r="F2384" s="120" t="b">
        <v>1</v>
      </c>
      <c r="G2384" s="120" t="b">
        <v>0</v>
      </c>
      <c r="H2384" s="120" t="b">
        <v>0</v>
      </c>
      <c r="I2384" s="120" t="b">
        <v>0</v>
      </c>
      <c r="J2384" s="120" t="b">
        <v>0</v>
      </c>
      <c r="K2384" s="120" t="b">
        <v>0</v>
      </c>
      <c r="L2384" s="120" t="b">
        <v>0</v>
      </c>
      <c r="M2384" s="120" t="b">
        <v>1</v>
      </c>
      <c r="N2384" s="120" t="s">
        <v>842</v>
      </c>
      <c r="O2384" s="120" t="s">
        <v>1659</v>
      </c>
      <c r="P2384" s="120" t="s">
        <v>3124</v>
      </c>
      <c r="Q2384" s="120" t="s">
        <v>8124</v>
      </c>
      <c r="R2384" s="120" t="s">
        <v>8125</v>
      </c>
    </row>
    <row r="2385" spans="1:20" x14ac:dyDescent="0.4">
      <c r="A2385" s="120" t="s">
        <v>8126</v>
      </c>
      <c r="B2385" s="120" t="s">
        <v>935</v>
      </c>
      <c r="C2385" s="120">
        <v>24</v>
      </c>
      <c r="D2385" s="120" t="b">
        <v>0</v>
      </c>
      <c r="E2385" s="120" t="b">
        <v>0</v>
      </c>
      <c r="F2385" s="120" t="b">
        <v>1</v>
      </c>
      <c r="G2385" s="120" t="b">
        <v>0</v>
      </c>
      <c r="H2385" s="120" t="b">
        <v>0</v>
      </c>
      <c r="I2385" s="120" t="b">
        <v>0</v>
      </c>
      <c r="J2385" s="120" t="b">
        <v>0</v>
      </c>
      <c r="K2385" s="120" t="b">
        <v>0</v>
      </c>
      <c r="L2385" s="120" t="b">
        <v>0</v>
      </c>
      <c r="M2385" s="120" t="b">
        <v>0</v>
      </c>
    </row>
    <row r="2386" spans="1:20" x14ac:dyDescent="0.4">
      <c r="A2386" s="120" t="s">
        <v>8127</v>
      </c>
      <c r="B2386" s="120" t="s">
        <v>928</v>
      </c>
      <c r="C2386" s="120">
        <v>23</v>
      </c>
      <c r="D2386" s="120" t="b">
        <v>0</v>
      </c>
      <c r="E2386" s="120" t="b">
        <v>0</v>
      </c>
      <c r="F2386" s="120" t="b">
        <v>0</v>
      </c>
      <c r="G2386" s="120" t="b">
        <v>0</v>
      </c>
      <c r="H2386" s="120" t="b">
        <v>0</v>
      </c>
      <c r="I2386" s="120" t="b">
        <v>0</v>
      </c>
      <c r="J2386" s="120" t="b">
        <v>0</v>
      </c>
      <c r="K2386" s="120" t="b">
        <v>0</v>
      </c>
      <c r="L2386" s="120" t="b">
        <v>0</v>
      </c>
      <c r="M2386" s="120" t="b">
        <v>0</v>
      </c>
    </row>
    <row r="2387" spans="1:20" x14ac:dyDescent="0.4">
      <c r="A2387" s="120" t="s">
        <v>8128</v>
      </c>
      <c r="B2387" s="120" t="s">
        <v>935</v>
      </c>
      <c r="C2387" s="120">
        <v>22</v>
      </c>
      <c r="D2387" s="120" t="b">
        <v>0</v>
      </c>
      <c r="E2387" s="120" t="b">
        <v>0</v>
      </c>
      <c r="F2387" s="120" t="b">
        <v>0</v>
      </c>
      <c r="G2387" s="120" t="b">
        <v>0</v>
      </c>
      <c r="H2387" s="120" t="b">
        <v>0</v>
      </c>
      <c r="I2387" s="120" t="b">
        <v>0</v>
      </c>
      <c r="J2387" s="120" t="b">
        <v>0</v>
      </c>
      <c r="K2387" s="120" t="b">
        <v>0</v>
      </c>
      <c r="L2387" s="120" t="b">
        <v>0</v>
      </c>
      <c r="M2387" s="120" t="b">
        <v>0</v>
      </c>
    </row>
    <row r="2388" spans="1:20" x14ac:dyDescent="0.4">
      <c r="A2388" s="120" t="s">
        <v>8129</v>
      </c>
      <c r="B2388" s="120" t="s">
        <v>935</v>
      </c>
      <c r="C2388" s="120">
        <v>22</v>
      </c>
      <c r="D2388" s="120" t="b">
        <v>1</v>
      </c>
      <c r="E2388" s="120" t="b">
        <v>0</v>
      </c>
      <c r="F2388" s="120" t="b">
        <v>1</v>
      </c>
      <c r="G2388" s="120" t="b">
        <v>0</v>
      </c>
      <c r="H2388" s="120" t="b">
        <v>0</v>
      </c>
      <c r="I2388" s="120" t="b">
        <v>0</v>
      </c>
      <c r="J2388" s="120" t="b">
        <v>0</v>
      </c>
      <c r="K2388" s="120" t="b">
        <v>0</v>
      </c>
      <c r="L2388" s="120" t="b">
        <v>0</v>
      </c>
      <c r="M2388" s="120" t="b">
        <v>0</v>
      </c>
    </row>
    <row r="2389" spans="1:20" x14ac:dyDescent="0.4">
      <c r="A2389" s="120" t="s">
        <v>8130</v>
      </c>
      <c r="B2389" s="120" t="s">
        <v>872</v>
      </c>
      <c r="C2389" s="120">
        <v>20</v>
      </c>
      <c r="D2389" s="120" t="b">
        <v>0</v>
      </c>
      <c r="E2389" s="120" t="b">
        <v>0</v>
      </c>
      <c r="F2389" s="120" t="b">
        <v>1</v>
      </c>
      <c r="G2389" s="120" t="b">
        <v>0</v>
      </c>
      <c r="H2389" s="120" t="b">
        <v>0</v>
      </c>
      <c r="I2389" s="120" t="b">
        <v>0</v>
      </c>
      <c r="J2389" s="120" t="b">
        <v>0</v>
      </c>
      <c r="K2389" s="120" t="b">
        <v>0</v>
      </c>
      <c r="L2389" s="120" t="b">
        <v>0</v>
      </c>
      <c r="M2389" s="120" t="b">
        <v>0</v>
      </c>
    </row>
    <row r="2390" spans="1:20" x14ac:dyDescent="0.4">
      <c r="A2390" s="120" t="s">
        <v>8131</v>
      </c>
      <c r="B2390" s="120" t="s">
        <v>1278</v>
      </c>
      <c r="C2390" s="120">
        <v>19</v>
      </c>
      <c r="D2390" s="120" t="b">
        <v>1</v>
      </c>
      <c r="E2390" s="120" t="b">
        <v>0</v>
      </c>
      <c r="F2390" s="120" t="b">
        <v>0</v>
      </c>
      <c r="G2390" s="120" t="b">
        <v>0</v>
      </c>
      <c r="H2390" s="120" t="b">
        <v>1</v>
      </c>
      <c r="I2390" s="120" t="b">
        <v>0</v>
      </c>
      <c r="J2390" s="120" t="b">
        <v>0</v>
      </c>
      <c r="K2390" s="120" t="b">
        <v>0</v>
      </c>
      <c r="L2390" s="120" t="b">
        <v>0</v>
      </c>
      <c r="M2390" s="120" t="b">
        <v>0</v>
      </c>
    </row>
    <row r="2391" spans="1:20" x14ac:dyDescent="0.4">
      <c r="A2391" s="120" t="s">
        <v>8132</v>
      </c>
      <c r="B2391" s="120" t="s">
        <v>928</v>
      </c>
      <c r="C2391" s="120">
        <v>19</v>
      </c>
      <c r="D2391" s="120" t="b">
        <v>0</v>
      </c>
      <c r="E2391" s="120" t="b">
        <v>0</v>
      </c>
      <c r="F2391" s="120" t="b">
        <v>0</v>
      </c>
      <c r="G2391" s="120" t="b">
        <v>0</v>
      </c>
      <c r="H2391" s="120" t="b">
        <v>0</v>
      </c>
      <c r="I2391" s="120" t="b">
        <v>0</v>
      </c>
      <c r="J2391" s="120" t="b">
        <v>0</v>
      </c>
      <c r="K2391" s="120" t="b">
        <v>0</v>
      </c>
      <c r="L2391" s="120" t="b">
        <v>0</v>
      </c>
      <c r="M2391" s="120" t="b">
        <v>0</v>
      </c>
    </row>
    <row r="2392" spans="1:20" x14ac:dyDescent="0.4">
      <c r="A2392" s="120" t="s">
        <v>8133</v>
      </c>
      <c r="B2392" s="120" t="s">
        <v>900</v>
      </c>
      <c r="C2392" s="120">
        <v>19</v>
      </c>
      <c r="D2392" s="120" t="b">
        <v>0</v>
      </c>
      <c r="E2392" s="120" t="b">
        <v>0</v>
      </c>
      <c r="F2392" s="120" t="b">
        <v>0</v>
      </c>
      <c r="G2392" s="120" t="b">
        <v>0</v>
      </c>
      <c r="H2392" s="120" t="b">
        <v>0</v>
      </c>
      <c r="I2392" s="120" t="b">
        <v>0</v>
      </c>
      <c r="J2392" s="120" t="b">
        <v>0</v>
      </c>
      <c r="K2392" s="120" t="b">
        <v>0</v>
      </c>
      <c r="L2392" s="120" t="b">
        <v>0</v>
      </c>
      <c r="M2392" s="120" t="b">
        <v>0</v>
      </c>
    </row>
    <row r="2393" spans="1:20" x14ac:dyDescent="0.4">
      <c r="A2393" s="120" t="s">
        <v>8134</v>
      </c>
      <c r="B2393" s="120" t="s">
        <v>1278</v>
      </c>
      <c r="C2393" s="120">
        <v>19</v>
      </c>
      <c r="D2393" s="120" t="b">
        <v>0</v>
      </c>
      <c r="E2393" s="120" t="b">
        <v>0</v>
      </c>
      <c r="F2393" s="120" t="b">
        <v>0</v>
      </c>
      <c r="G2393" s="120" t="b">
        <v>0</v>
      </c>
      <c r="H2393" s="120" t="b">
        <v>0</v>
      </c>
      <c r="I2393" s="120" t="b">
        <v>0</v>
      </c>
      <c r="J2393" s="120" t="b">
        <v>0</v>
      </c>
      <c r="K2393" s="120" t="b">
        <v>0</v>
      </c>
      <c r="L2393" s="120" t="b">
        <v>0</v>
      </c>
      <c r="M2393" s="120" t="b">
        <v>0</v>
      </c>
    </row>
    <row r="2394" spans="1:20" x14ac:dyDescent="0.4">
      <c r="A2394" s="120" t="s">
        <v>8135</v>
      </c>
      <c r="B2394" s="120" t="s">
        <v>935</v>
      </c>
      <c r="C2394" s="120">
        <v>18</v>
      </c>
      <c r="D2394" s="120" t="b">
        <v>0</v>
      </c>
      <c r="E2394" s="120" t="b">
        <v>0</v>
      </c>
      <c r="F2394" s="120" t="b">
        <v>0</v>
      </c>
      <c r="G2394" s="120" t="b">
        <v>0</v>
      </c>
      <c r="H2394" s="120" t="b">
        <v>0</v>
      </c>
      <c r="I2394" s="120" t="b">
        <v>0</v>
      </c>
      <c r="J2394" s="120" t="b">
        <v>0</v>
      </c>
      <c r="K2394" s="120" t="b">
        <v>0</v>
      </c>
      <c r="L2394" s="120" t="b">
        <v>0</v>
      </c>
      <c r="M2394" s="120" t="b">
        <v>0</v>
      </c>
    </row>
    <row r="2395" spans="1:20" x14ac:dyDescent="0.4">
      <c r="A2395" s="120" t="s">
        <v>8136</v>
      </c>
      <c r="B2395" s="120" t="s">
        <v>935</v>
      </c>
      <c r="C2395" s="120">
        <v>17</v>
      </c>
      <c r="D2395" s="120" t="b">
        <v>0</v>
      </c>
      <c r="E2395" s="120" t="b">
        <v>0</v>
      </c>
      <c r="F2395" s="120" t="b">
        <v>1</v>
      </c>
      <c r="G2395" s="120" t="b">
        <v>0</v>
      </c>
      <c r="H2395" s="120" t="b">
        <v>0</v>
      </c>
      <c r="I2395" s="120" t="b">
        <v>0</v>
      </c>
      <c r="J2395" s="120" t="b">
        <v>0</v>
      </c>
      <c r="K2395" s="120" t="b">
        <v>0</v>
      </c>
      <c r="L2395" s="120" t="b">
        <v>0</v>
      </c>
      <c r="M2395" s="120" t="b">
        <v>0</v>
      </c>
    </row>
    <row r="2396" spans="1:20" x14ac:dyDescent="0.4">
      <c r="A2396" s="120" t="s">
        <v>8137</v>
      </c>
      <c r="B2396" s="120" t="s">
        <v>1278</v>
      </c>
      <c r="C2396" s="120">
        <v>16</v>
      </c>
      <c r="D2396" s="120" t="b">
        <v>0</v>
      </c>
      <c r="E2396" s="120" t="b">
        <v>0</v>
      </c>
      <c r="F2396" s="120" t="b">
        <v>1</v>
      </c>
      <c r="G2396" s="120" t="b">
        <v>0</v>
      </c>
      <c r="H2396" s="120" t="b">
        <v>0</v>
      </c>
      <c r="I2396" s="120" t="b">
        <v>0</v>
      </c>
      <c r="J2396" s="120" t="b">
        <v>0</v>
      </c>
      <c r="K2396" s="120" t="b">
        <v>0</v>
      </c>
      <c r="L2396" s="120" t="b">
        <v>0</v>
      </c>
      <c r="M2396" s="120" t="b">
        <v>0</v>
      </c>
    </row>
    <row r="2397" spans="1:20" x14ac:dyDescent="0.4">
      <c r="A2397" s="120" t="s">
        <v>8138</v>
      </c>
      <c r="B2397" s="120" t="s">
        <v>872</v>
      </c>
      <c r="C2397" s="120">
        <v>16</v>
      </c>
      <c r="D2397" s="120" t="b">
        <v>0</v>
      </c>
      <c r="E2397" s="120" t="b">
        <v>0</v>
      </c>
      <c r="F2397" s="120" t="b">
        <v>1</v>
      </c>
      <c r="G2397" s="120" t="b">
        <v>0</v>
      </c>
      <c r="H2397" s="120" t="b">
        <v>0</v>
      </c>
      <c r="I2397" s="120" t="b">
        <v>0</v>
      </c>
      <c r="J2397" s="120" t="b">
        <v>0</v>
      </c>
      <c r="K2397" s="120" t="b">
        <v>0</v>
      </c>
      <c r="L2397" s="120" t="b">
        <v>0</v>
      </c>
      <c r="M2397" s="120" t="b">
        <v>0</v>
      </c>
    </row>
    <row r="2398" spans="1:20" x14ac:dyDescent="0.4">
      <c r="A2398" s="120" t="s">
        <v>8139</v>
      </c>
      <c r="B2398" s="120" t="s">
        <v>1334</v>
      </c>
      <c r="C2398" s="120">
        <v>15</v>
      </c>
      <c r="D2398" s="120" t="b">
        <v>0</v>
      </c>
      <c r="E2398" s="120" t="b">
        <v>0</v>
      </c>
      <c r="F2398" s="120" t="b">
        <v>0</v>
      </c>
      <c r="G2398" s="120" t="b">
        <v>0</v>
      </c>
      <c r="H2398" s="120" t="b">
        <v>0</v>
      </c>
      <c r="I2398" s="120" t="b">
        <v>0</v>
      </c>
      <c r="J2398" s="120" t="b">
        <v>0</v>
      </c>
      <c r="K2398" s="120" t="b">
        <v>0</v>
      </c>
      <c r="L2398" s="120" t="b">
        <v>0</v>
      </c>
      <c r="M2398" s="120" t="b">
        <v>0</v>
      </c>
    </row>
    <row r="2399" spans="1:20" x14ac:dyDescent="0.4">
      <c r="A2399" s="120" t="s">
        <v>8140</v>
      </c>
      <c r="B2399" s="120" t="s">
        <v>935</v>
      </c>
      <c r="C2399" s="120">
        <v>14</v>
      </c>
      <c r="D2399" s="120" t="b">
        <v>0</v>
      </c>
      <c r="E2399" s="120" t="b">
        <v>0</v>
      </c>
      <c r="F2399" s="120" t="b">
        <v>1</v>
      </c>
      <c r="G2399" s="120" t="b">
        <v>0</v>
      </c>
      <c r="H2399" s="120" t="b">
        <v>0</v>
      </c>
      <c r="I2399" s="120" t="b">
        <v>0</v>
      </c>
      <c r="J2399" s="120" t="b">
        <v>0</v>
      </c>
      <c r="K2399" s="120" t="b">
        <v>0</v>
      </c>
      <c r="L2399" s="120" t="b">
        <v>0</v>
      </c>
      <c r="M2399" s="120" t="b">
        <v>0</v>
      </c>
    </row>
    <row r="2400" spans="1:20" x14ac:dyDescent="0.4">
      <c r="A2400" s="120" t="s">
        <v>729</v>
      </c>
      <c r="B2400" s="120" t="s">
        <v>900</v>
      </c>
      <c r="C2400" s="120">
        <v>12</v>
      </c>
      <c r="D2400" s="120" t="b">
        <v>0</v>
      </c>
      <c r="E2400" s="120" t="b">
        <v>0</v>
      </c>
      <c r="F2400" s="120" t="b">
        <v>0</v>
      </c>
      <c r="G2400" s="120" t="b">
        <v>0</v>
      </c>
      <c r="H2400" s="120" t="b">
        <v>0</v>
      </c>
      <c r="I2400" s="120" t="b">
        <v>0</v>
      </c>
      <c r="J2400" s="120" t="b">
        <v>0</v>
      </c>
      <c r="K2400" s="120" t="b">
        <v>1</v>
      </c>
      <c r="L2400" s="120" t="b">
        <v>0</v>
      </c>
      <c r="M2400" s="120" t="b">
        <v>0</v>
      </c>
      <c r="N2400" s="120" t="s">
        <v>842</v>
      </c>
      <c r="O2400" s="120" t="s">
        <v>179</v>
      </c>
      <c r="P2400" s="120" t="s">
        <v>1424</v>
      </c>
      <c r="Q2400" s="120" t="s">
        <v>323</v>
      </c>
      <c r="R2400" s="120" t="s">
        <v>1287</v>
      </c>
      <c r="S2400" s="120" t="s">
        <v>324</v>
      </c>
      <c r="T2400" s="120" t="s">
        <v>1266</v>
      </c>
    </row>
    <row r="2401" spans="1:16" x14ac:dyDescent="0.4">
      <c r="A2401" s="120" t="s">
        <v>8141</v>
      </c>
      <c r="B2401" s="120" t="s">
        <v>928</v>
      </c>
      <c r="C2401" s="120">
        <v>12</v>
      </c>
      <c r="D2401" s="120" t="b">
        <v>0</v>
      </c>
      <c r="E2401" s="120" t="b">
        <v>0</v>
      </c>
      <c r="F2401" s="120" t="b">
        <v>0</v>
      </c>
      <c r="G2401" s="120" t="b">
        <v>0</v>
      </c>
      <c r="H2401" s="120" t="b">
        <v>0</v>
      </c>
      <c r="I2401" s="120" t="b">
        <v>0</v>
      </c>
      <c r="J2401" s="120" t="b">
        <v>0</v>
      </c>
      <c r="K2401" s="120" t="b">
        <v>0</v>
      </c>
      <c r="L2401" s="120" t="b">
        <v>0</v>
      </c>
      <c r="M2401" s="120" t="b">
        <v>0</v>
      </c>
    </row>
    <row r="2402" spans="1:16" x14ac:dyDescent="0.4">
      <c r="A2402" s="120" t="s">
        <v>8142</v>
      </c>
      <c r="B2402" s="120" t="s">
        <v>963</v>
      </c>
      <c r="C2402" s="120">
        <v>11</v>
      </c>
      <c r="D2402" s="120" t="b">
        <v>0</v>
      </c>
      <c r="E2402" s="120" t="b">
        <v>0</v>
      </c>
      <c r="F2402" s="120" t="b">
        <v>0</v>
      </c>
      <c r="G2402" s="120" t="b">
        <v>0</v>
      </c>
      <c r="H2402" s="120" t="b">
        <v>0</v>
      </c>
      <c r="I2402" s="120" t="b">
        <v>0</v>
      </c>
      <c r="J2402" s="120" t="b">
        <v>0</v>
      </c>
      <c r="K2402" s="120" t="b">
        <v>0</v>
      </c>
      <c r="L2402" s="120" t="b">
        <v>0</v>
      </c>
      <c r="M2402" s="120" t="b">
        <v>0</v>
      </c>
    </row>
    <row r="2403" spans="1:16" x14ac:dyDescent="0.4">
      <c r="A2403" s="120" t="s">
        <v>8143</v>
      </c>
      <c r="B2403" s="120" t="s">
        <v>1115</v>
      </c>
      <c r="C2403" s="120">
        <v>10</v>
      </c>
      <c r="D2403" s="120" t="b">
        <v>0</v>
      </c>
      <c r="E2403" s="120" t="b">
        <v>0</v>
      </c>
      <c r="F2403" s="120" t="b">
        <v>0</v>
      </c>
      <c r="G2403" s="120" t="b">
        <v>0</v>
      </c>
      <c r="H2403" s="120" t="b">
        <v>0</v>
      </c>
      <c r="I2403" s="120" t="b">
        <v>0</v>
      </c>
      <c r="J2403" s="120" t="b">
        <v>0</v>
      </c>
      <c r="K2403" s="120" t="b">
        <v>0</v>
      </c>
      <c r="L2403" s="120" t="b">
        <v>0</v>
      </c>
      <c r="M2403" s="120" t="b">
        <v>0</v>
      </c>
    </row>
    <row r="2404" spans="1:16" x14ac:dyDescent="0.4">
      <c r="A2404" s="120" t="s">
        <v>8144</v>
      </c>
      <c r="B2404" s="120" t="s">
        <v>935</v>
      </c>
      <c r="C2404" s="120">
        <v>10</v>
      </c>
      <c r="D2404" s="120" t="b">
        <v>0</v>
      </c>
      <c r="E2404" s="120" t="b">
        <v>0</v>
      </c>
      <c r="F2404" s="120" t="b">
        <v>0</v>
      </c>
      <c r="G2404" s="120" t="b">
        <v>0</v>
      </c>
      <c r="H2404" s="120" t="b">
        <v>0</v>
      </c>
      <c r="I2404" s="120" t="b">
        <v>0</v>
      </c>
      <c r="J2404" s="120" t="b">
        <v>0</v>
      </c>
      <c r="K2404" s="120" t="b">
        <v>0</v>
      </c>
      <c r="L2404" s="120" t="b">
        <v>0</v>
      </c>
      <c r="M2404" s="120" t="b">
        <v>0</v>
      </c>
    </row>
    <row r="2405" spans="1:16" x14ac:dyDescent="0.4">
      <c r="A2405" s="120" t="s">
        <v>8145</v>
      </c>
      <c r="B2405" s="120" t="s">
        <v>928</v>
      </c>
      <c r="C2405" s="120">
        <v>9</v>
      </c>
      <c r="D2405" s="120" t="b">
        <v>0</v>
      </c>
      <c r="E2405" s="120" t="b">
        <v>0</v>
      </c>
      <c r="F2405" s="120" t="b">
        <v>0</v>
      </c>
      <c r="G2405" s="120" t="b">
        <v>0</v>
      </c>
      <c r="H2405" s="120" t="b">
        <v>0</v>
      </c>
      <c r="I2405" s="120" t="b">
        <v>0</v>
      </c>
      <c r="J2405" s="120" t="b">
        <v>0</v>
      </c>
      <c r="K2405" s="120" t="b">
        <v>0</v>
      </c>
      <c r="L2405" s="120" t="b">
        <v>0</v>
      </c>
      <c r="M2405" s="120" t="b">
        <v>0</v>
      </c>
    </row>
    <row r="2406" spans="1:16" x14ac:dyDescent="0.4">
      <c r="A2406" s="120" t="s">
        <v>8146</v>
      </c>
      <c r="B2406" s="120" t="s">
        <v>935</v>
      </c>
      <c r="C2406" s="120">
        <v>9</v>
      </c>
      <c r="D2406" s="120" t="b">
        <v>0</v>
      </c>
      <c r="E2406" s="120" t="b">
        <v>0</v>
      </c>
      <c r="F2406" s="120" t="b">
        <v>1</v>
      </c>
      <c r="G2406" s="120" t="b">
        <v>0</v>
      </c>
      <c r="H2406" s="120" t="b">
        <v>0</v>
      </c>
      <c r="I2406" s="120" t="b">
        <v>0</v>
      </c>
      <c r="J2406" s="120" t="b">
        <v>0</v>
      </c>
      <c r="K2406" s="120" t="b">
        <v>0</v>
      </c>
      <c r="L2406" s="120" t="b">
        <v>0</v>
      </c>
      <c r="M2406" s="120" t="b">
        <v>0</v>
      </c>
    </row>
    <row r="2407" spans="1:16" x14ac:dyDescent="0.4">
      <c r="A2407" s="120" t="s">
        <v>8147</v>
      </c>
      <c r="B2407" s="120" t="s">
        <v>928</v>
      </c>
      <c r="C2407" s="120">
        <v>9</v>
      </c>
      <c r="D2407" s="120" t="b">
        <v>0</v>
      </c>
      <c r="E2407" s="120" t="b">
        <v>0</v>
      </c>
      <c r="F2407" s="120" t="b">
        <v>0</v>
      </c>
      <c r="G2407" s="120" t="b">
        <v>0</v>
      </c>
      <c r="H2407" s="120" t="b">
        <v>1</v>
      </c>
      <c r="I2407" s="120" t="b">
        <v>0</v>
      </c>
      <c r="J2407" s="120" t="b">
        <v>0</v>
      </c>
      <c r="K2407" s="120" t="b">
        <v>0</v>
      </c>
      <c r="L2407" s="120" t="b">
        <v>0</v>
      </c>
      <c r="M2407" s="120" t="b">
        <v>0</v>
      </c>
    </row>
    <row r="2408" spans="1:16" x14ac:dyDescent="0.4">
      <c r="A2408" s="120" t="s">
        <v>8148</v>
      </c>
      <c r="B2408" s="120" t="s">
        <v>1334</v>
      </c>
      <c r="C2408" s="120">
        <v>8</v>
      </c>
      <c r="D2408" s="120" t="b">
        <v>0</v>
      </c>
      <c r="E2408" s="120" t="b">
        <v>0</v>
      </c>
      <c r="F2408" s="120" t="b">
        <v>0</v>
      </c>
      <c r="G2408" s="120" t="b">
        <v>0</v>
      </c>
      <c r="H2408" s="120" t="b">
        <v>0</v>
      </c>
      <c r="I2408" s="120" t="b">
        <v>0</v>
      </c>
      <c r="J2408" s="120" t="b">
        <v>0</v>
      </c>
      <c r="K2408" s="120" t="b">
        <v>0</v>
      </c>
      <c r="L2408" s="120" t="b">
        <v>0</v>
      </c>
      <c r="M2408" s="120" t="b">
        <v>0</v>
      </c>
    </row>
    <row r="2409" spans="1:16" x14ac:dyDescent="0.4">
      <c r="A2409" s="120" t="s">
        <v>8149</v>
      </c>
      <c r="B2409" s="120" t="s">
        <v>852</v>
      </c>
      <c r="C2409" s="120">
        <v>7</v>
      </c>
      <c r="D2409" s="120" t="b">
        <v>0</v>
      </c>
      <c r="E2409" s="120" t="b">
        <v>0</v>
      </c>
      <c r="F2409" s="120" t="b">
        <v>1</v>
      </c>
      <c r="G2409" s="120" t="b">
        <v>0</v>
      </c>
      <c r="H2409" s="120" t="b">
        <v>0</v>
      </c>
      <c r="I2409" s="120" t="b">
        <v>0</v>
      </c>
      <c r="J2409" s="120" t="b">
        <v>0</v>
      </c>
      <c r="K2409" s="120" t="b">
        <v>0</v>
      </c>
      <c r="L2409" s="120" t="b">
        <v>0</v>
      </c>
      <c r="M2409" s="120" t="b">
        <v>0</v>
      </c>
    </row>
    <row r="2410" spans="1:16" x14ac:dyDescent="0.4">
      <c r="A2410" s="120" t="s">
        <v>8150</v>
      </c>
      <c r="B2410" s="120" t="s">
        <v>935</v>
      </c>
      <c r="C2410" s="120">
        <v>6</v>
      </c>
      <c r="D2410" s="120" t="b">
        <v>0</v>
      </c>
      <c r="E2410" s="120" t="b">
        <v>0</v>
      </c>
      <c r="F2410" s="120" t="b">
        <v>1</v>
      </c>
      <c r="G2410" s="120" t="b">
        <v>0</v>
      </c>
      <c r="H2410" s="120" t="b">
        <v>0</v>
      </c>
      <c r="I2410" s="120" t="b">
        <v>0</v>
      </c>
      <c r="J2410" s="120" t="b">
        <v>0</v>
      </c>
      <c r="K2410" s="120" t="b">
        <v>0</v>
      </c>
      <c r="L2410" s="120" t="b">
        <v>0</v>
      </c>
      <c r="M2410" s="120" t="b">
        <v>0</v>
      </c>
    </row>
    <row r="2411" spans="1:16" x14ac:dyDescent="0.4">
      <c r="A2411" s="120" t="s">
        <v>8151</v>
      </c>
      <c r="B2411" s="120" t="s">
        <v>935</v>
      </c>
      <c r="C2411" s="120">
        <v>5</v>
      </c>
      <c r="D2411" s="120" t="b">
        <v>0</v>
      </c>
      <c r="E2411" s="120" t="b">
        <v>0</v>
      </c>
      <c r="F2411" s="120" t="b">
        <v>0</v>
      </c>
      <c r="G2411" s="120" t="b">
        <v>0</v>
      </c>
      <c r="H2411" s="120" t="b">
        <v>0</v>
      </c>
      <c r="I2411" s="120" t="b">
        <v>0</v>
      </c>
      <c r="J2411" s="120" t="b">
        <v>0</v>
      </c>
      <c r="K2411" s="120" t="b">
        <v>0</v>
      </c>
      <c r="L2411" s="120" t="b">
        <v>0</v>
      </c>
      <c r="M2411" s="120" t="b">
        <v>1</v>
      </c>
    </row>
    <row r="2412" spans="1:16" x14ac:dyDescent="0.4">
      <c r="A2412" s="120" t="s">
        <v>8152</v>
      </c>
      <c r="B2412" s="120" t="s">
        <v>935</v>
      </c>
      <c r="C2412" s="120">
        <v>5</v>
      </c>
      <c r="D2412" s="120" t="b">
        <v>0</v>
      </c>
      <c r="E2412" s="120" t="b">
        <v>0</v>
      </c>
      <c r="F2412" s="120" t="b">
        <v>0</v>
      </c>
      <c r="G2412" s="120" t="b">
        <v>0</v>
      </c>
      <c r="H2412" s="120" t="b">
        <v>0</v>
      </c>
      <c r="I2412" s="120" t="b">
        <v>0</v>
      </c>
      <c r="J2412" s="120" t="b">
        <v>0</v>
      </c>
      <c r="K2412" s="120" t="b">
        <v>0</v>
      </c>
      <c r="L2412" s="120" t="b">
        <v>0</v>
      </c>
      <c r="M2412" s="120" t="b">
        <v>0</v>
      </c>
    </row>
    <row r="2413" spans="1:16" x14ac:dyDescent="0.4">
      <c r="A2413" s="120" t="s">
        <v>8153</v>
      </c>
      <c r="B2413" s="120" t="s">
        <v>928</v>
      </c>
      <c r="C2413" s="120">
        <v>4</v>
      </c>
      <c r="D2413" s="120" t="b">
        <v>0</v>
      </c>
      <c r="E2413" s="120" t="b">
        <v>0</v>
      </c>
      <c r="F2413" s="120" t="b">
        <v>1</v>
      </c>
      <c r="G2413" s="120" t="b">
        <v>0</v>
      </c>
      <c r="H2413" s="120" t="b">
        <v>0</v>
      </c>
      <c r="I2413" s="120" t="b">
        <v>0</v>
      </c>
      <c r="J2413" s="120" t="b">
        <v>0</v>
      </c>
      <c r="K2413" s="120" t="b">
        <v>0</v>
      </c>
      <c r="L2413" s="120" t="b">
        <v>0</v>
      </c>
      <c r="M2413" s="120" t="b">
        <v>0</v>
      </c>
    </row>
    <row r="2414" spans="1:16" x14ac:dyDescent="0.4">
      <c r="A2414" s="120" t="s">
        <v>8154</v>
      </c>
      <c r="B2414" s="120" t="s">
        <v>935</v>
      </c>
      <c r="C2414" s="120">
        <v>4</v>
      </c>
      <c r="D2414" s="120" t="b">
        <v>0</v>
      </c>
      <c r="E2414" s="120" t="b">
        <v>0</v>
      </c>
      <c r="F2414" s="120" t="b">
        <v>0</v>
      </c>
      <c r="G2414" s="120" t="b">
        <v>0</v>
      </c>
      <c r="H2414" s="120" t="b">
        <v>0</v>
      </c>
      <c r="I2414" s="120" t="b">
        <v>0</v>
      </c>
      <c r="J2414" s="120" t="b">
        <v>0</v>
      </c>
      <c r="K2414" s="120" t="b">
        <v>0</v>
      </c>
      <c r="L2414" s="120" t="b">
        <v>0</v>
      </c>
      <c r="M2414" s="120" t="b">
        <v>0</v>
      </c>
      <c r="N2414" s="120" t="s">
        <v>842</v>
      </c>
      <c r="O2414" s="120" t="s">
        <v>8155</v>
      </c>
      <c r="P2414" s="120" t="s">
        <v>8156</v>
      </c>
    </row>
    <row r="2415" spans="1:16" x14ac:dyDescent="0.4">
      <c r="A2415" s="120" t="s">
        <v>8157</v>
      </c>
      <c r="B2415" s="120" t="s">
        <v>928</v>
      </c>
      <c r="C2415" s="120">
        <v>4</v>
      </c>
      <c r="D2415" s="120" t="b">
        <v>0</v>
      </c>
      <c r="E2415" s="120" t="b">
        <v>0</v>
      </c>
      <c r="F2415" s="120" t="b">
        <v>1</v>
      </c>
      <c r="G2415" s="120" t="b">
        <v>0</v>
      </c>
      <c r="H2415" s="120" t="b">
        <v>0</v>
      </c>
      <c r="I2415" s="120" t="b">
        <v>0</v>
      </c>
      <c r="J2415" s="120" t="b">
        <v>0</v>
      </c>
      <c r="K2415" s="120" t="b">
        <v>0</v>
      </c>
      <c r="L2415" s="120" t="b">
        <v>0</v>
      </c>
      <c r="M2415" s="120" t="b">
        <v>0</v>
      </c>
    </row>
    <row r="2416" spans="1:16" x14ac:dyDescent="0.4">
      <c r="A2416" s="120" t="s">
        <v>8158</v>
      </c>
      <c r="B2416" s="120" t="s">
        <v>852</v>
      </c>
      <c r="C2416" s="120">
        <v>3</v>
      </c>
      <c r="D2416" s="120" t="b">
        <v>0</v>
      </c>
      <c r="E2416" s="120" t="b">
        <v>0</v>
      </c>
      <c r="F2416" s="120" t="b">
        <v>0</v>
      </c>
      <c r="G2416" s="120" t="b">
        <v>0</v>
      </c>
      <c r="H2416" s="120" t="b">
        <v>0</v>
      </c>
      <c r="I2416" s="120" t="b">
        <v>0</v>
      </c>
      <c r="J2416" s="120" t="b">
        <v>0</v>
      </c>
      <c r="K2416" s="120" t="b">
        <v>0</v>
      </c>
      <c r="L2416" s="120" t="b">
        <v>0</v>
      </c>
      <c r="M2416" s="120" t="b">
        <v>0</v>
      </c>
    </row>
    <row r="2417" spans="1:18" x14ac:dyDescent="0.4">
      <c r="A2417" s="120" t="s">
        <v>8159</v>
      </c>
      <c r="B2417" s="120" t="s">
        <v>928</v>
      </c>
      <c r="C2417" s="120">
        <v>3</v>
      </c>
      <c r="D2417" s="120" t="b">
        <v>0</v>
      </c>
      <c r="E2417" s="120" t="b">
        <v>0</v>
      </c>
      <c r="F2417" s="120" t="b">
        <v>0</v>
      </c>
      <c r="G2417" s="120" t="b">
        <v>0</v>
      </c>
      <c r="H2417" s="120" t="b">
        <v>0</v>
      </c>
      <c r="I2417" s="120" t="b">
        <v>0</v>
      </c>
      <c r="J2417" s="120" t="b">
        <v>0</v>
      </c>
      <c r="K2417" s="120" t="b">
        <v>0</v>
      </c>
      <c r="L2417" s="120" t="b">
        <v>0</v>
      </c>
      <c r="M2417" s="120" t="b">
        <v>0</v>
      </c>
    </row>
    <row r="2418" spans="1:18" x14ac:dyDescent="0.4">
      <c r="A2418" s="120" t="s">
        <v>8160</v>
      </c>
      <c r="B2418" s="120" t="s">
        <v>935</v>
      </c>
      <c r="C2418" s="120">
        <v>2</v>
      </c>
      <c r="D2418" s="120" t="b">
        <v>1</v>
      </c>
      <c r="E2418" s="120" t="b">
        <v>0</v>
      </c>
      <c r="F2418" s="120" t="b">
        <v>0</v>
      </c>
      <c r="G2418" s="120" t="b">
        <v>0</v>
      </c>
      <c r="H2418" s="120" t="b">
        <v>0</v>
      </c>
      <c r="I2418" s="120" t="b">
        <v>0</v>
      </c>
      <c r="J2418" s="120" t="b">
        <v>0</v>
      </c>
      <c r="K2418" s="120" t="b">
        <v>0</v>
      </c>
      <c r="L2418" s="120" t="b">
        <v>0</v>
      </c>
      <c r="M2418" s="120" t="b">
        <v>1</v>
      </c>
    </row>
    <row r="2419" spans="1:18" x14ac:dyDescent="0.4">
      <c r="A2419" s="120" t="s">
        <v>8161</v>
      </c>
      <c r="B2419" s="120" t="s">
        <v>1278</v>
      </c>
      <c r="C2419" s="120">
        <v>2</v>
      </c>
      <c r="D2419" s="120" t="b">
        <v>0</v>
      </c>
      <c r="E2419" s="120" t="b">
        <v>0</v>
      </c>
      <c r="F2419" s="120" t="b">
        <v>1</v>
      </c>
      <c r="G2419" s="120" t="b">
        <v>0</v>
      </c>
      <c r="H2419" s="120" t="b">
        <v>0</v>
      </c>
      <c r="I2419" s="120" t="b">
        <v>0</v>
      </c>
      <c r="J2419" s="120" t="b">
        <v>0</v>
      </c>
      <c r="K2419" s="120" t="b">
        <v>0</v>
      </c>
      <c r="L2419" s="120" t="b">
        <v>0</v>
      </c>
      <c r="M2419" s="120" t="b">
        <v>0</v>
      </c>
    </row>
    <row r="2420" spans="1:18" x14ac:dyDescent="0.4">
      <c r="A2420" s="120" t="s">
        <v>8162</v>
      </c>
      <c r="B2420" s="120" t="s">
        <v>1334</v>
      </c>
      <c r="C2420" s="120">
        <v>2</v>
      </c>
      <c r="D2420" s="120" t="b">
        <v>0</v>
      </c>
      <c r="E2420" s="120" t="b">
        <v>0</v>
      </c>
      <c r="F2420" s="120" t="b">
        <v>0</v>
      </c>
      <c r="G2420" s="120" t="b">
        <v>0</v>
      </c>
      <c r="H2420" s="120" t="b">
        <v>0</v>
      </c>
      <c r="I2420" s="120" t="b">
        <v>0</v>
      </c>
      <c r="J2420" s="120" t="b">
        <v>0</v>
      </c>
      <c r="K2420" s="120" t="b">
        <v>0</v>
      </c>
      <c r="L2420" s="120" t="b">
        <v>0</v>
      </c>
      <c r="M2420" s="120" t="b">
        <v>1</v>
      </c>
      <c r="N2420" s="120" t="s">
        <v>8163</v>
      </c>
      <c r="O2420" s="120" t="s">
        <v>7447</v>
      </c>
      <c r="P2420" s="120" t="s">
        <v>8164</v>
      </c>
      <c r="Q2420" s="120" t="s">
        <v>7060</v>
      </c>
      <c r="R2420" s="120" t="s">
        <v>8165</v>
      </c>
    </row>
    <row r="2421" spans="1:18" x14ac:dyDescent="0.4">
      <c r="A2421" s="120" t="s">
        <v>8166</v>
      </c>
      <c r="B2421" s="120" t="s">
        <v>1278</v>
      </c>
      <c r="C2421" s="120">
        <v>1</v>
      </c>
      <c r="D2421" s="120" t="b">
        <v>0</v>
      </c>
      <c r="E2421" s="120" t="b">
        <v>0</v>
      </c>
      <c r="F2421" s="120" t="b">
        <v>0</v>
      </c>
      <c r="G2421" s="120" t="b">
        <v>0</v>
      </c>
      <c r="H2421" s="120" t="b">
        <v>0</v>
      </c>
      <c r="I2421" s="120" t="b">
        <v>0</v>
      </c>
      <c r="J2421" s="120" t="b">
        <v>0</v>
      </c>
      <c r="K2421" s="120" t="b">
        <v>0</v>
      </c>
      <c r="L2421" s="120" t="b">
        <v>0</v>
      </c>
      <c r="M2421" s="120" t="b">
        <v>0</v>
      </c>
    </row>
    <row r="2422" spans="1:18" x14ac:dyDescent="0.4">
      <c r="A2422" s="120" t="s">
        <v>8167</v>
      </c>
      <c r="B2422" s="120" t="s">
        <v>935</v>
      </c>
      <c r="C2422" s="120">
        <v>1</v>
      </c>
      <c r="D2422" s="120" t="b">
        <v>0</v>
      </c>
      <c r="E2422" s="120" t="b">
        <v>0</v>
      </c>
      <c r="F2422" s="120" t="b">
        <v>0</v>
      </c>
      <c r="G2422" s="120" t="b">
        <v>0</v>
      </c>
      <c r="H2422" s="120" t="b">
        <v>0</v>
      </c>
      <c r="I2422" s="120" t="b">
        <v>0</v>
      </c>
      <c r="J2422" s="120" t="b">
        <v>0</v>
      </c>
      <c r="K2422" s="120" t="b">
        <v>0</v>
      </c>
      <c r="L2422" s="120" t="b">
        <v>0</v>
      </c>
      <c r="M2422" s="120" t="b">
        <v>0</v>
      </c>
    </row>
    <row r="2423" spans="1:18" x14ac:dyDescent="0.4">
      <c r="A2423" s="120" t="s">
        <v>8168</v>
      </c>
      <c r="B2423" s="120" t="s">
        <v>935</v>
      </c>
      <c r="C2423" s="120">
        <v>1</v>
      </c>
      <c r="D2423" s="120" t="b">
        <v>0</v>
      </c>
      <c r="E2423" s="120" t="b">
        <v>0</v>
      </c>
      <c r="F2423" s="120" t="b">
        <v>0</v>
      </c>
      <c r="G2423" s="120" t="b">
        <v>0</v>
      </c>
      <c r="H2423" s="120" t="b">
        <v>0</v>
      </c>
      <c r="I2423" s="120" t="b">
        <v>0</v>
      </c>
      <c r="J2423" s="120" t="b">
        <v>0</v>
      </c>
      <c r="K2423" s="120" t="b">
        <v>0</v>
      </c>
      <c r="L2423" s="120" t="b">
        <v>0</v>
      </c>
      <c r="M2423" s="120" t="b">
        <v>0</v>
      </c>
    </row>
    <row r="2424" spans="1:18" x14ac:dyDescent="0.4">
      <c r="A2424" s="120" t="s">
        <v>8169</v>
      </c>
      <c r="B2424" s="120" t="s">
        <v>928</v>
      </c>
      <c r="C2424" s="120">
        <v>1</v>
      </c>
      <c r="D2424" s="120" t="b">
        <v>0</v>
      </c>
      <c r="E2424" s="120" t="b">
        <v>1</v>
      </c>
      <c r="F2424" s="120" t="b">
        <v>1</v>
      </c>
      <c r="G2424" s="120" t="b">
        <v>0</v>
      </c>
      <c r="H2424" s="120" t="b">
        <v>0</v>
      </c>
      <c r="I2424" s="120" t="b">
        <v>0</v>
      </c>
      <c r="J2424" s="120" t="b">
        <v>0</v>
      </c>
      <c r="K2424" s="120" t="b">
        <v>0</v>
      </c>
      <c r="L2424" s="120" t="b">
        <v>0</v>
      </c>
      <c r="M2424" s="120" t="b">
        <v>0</v>
      </c>
    </row>
    <row r="2425" spans="1:18" x14ac:dyDescent="0.4">
      <c r="A2425" s="120" t="s">
        <v>8170</v>
      </c>
      <c r="B2425" s="120" t="s">
        <v>935</v>
      </c>
      <c r="C2425" s="120">
        <v>1</v>
      </c>
      <c r="D2425" s="120" t="b">
        <v>0</v>
      </c>
      <c r="E2425" s="120" t="b">
        <v>0</v>
      </c>
      <c r="F2425" s="120" t="b">
        <v>0</v>
      </c>
      <c r="G2425" s="120" t="b">
        <v>0</v>
      </c>
      <c r="H2425" s="120" t="b">
        <v>0</v>
      </c>
      <c r="I2425" s="120" t="b">
        <v>0</v>
      </c>
      <c r="J2425" s="120" t="b">
        <v>0</v>
      </c>
      <c r="K2425" s="120" t="b">
        <v>0</v>
      </c>
      <c r="L2425" s="120" t="b">
        <v>0</v>
      </c>
      <c r="M2425" s="120" t="b">
        <v>0</v>
      </c>
    </row>
    <row r="2426" spans="1:18" x14ac:dyDescent="0.4">
      <c r="A2426" s="120" t="s">
        <v>8171</v>
      </c>
      <c r="B2426" s="120" t="s">
        <v>924</v>
      </c>
      <c r="C2426" s="120">
        <v>1</v>
      </c>
      <c r="D2426" s="120" t="b">
        <v>0</v>
      </c>
      <c r="E2426" s="120" t="b">
        <v>0</v>
      </c>
      <c r="F2426" s="120" t="b">
        <v>0</v>
      </c>
      <c r="G2426" s="120" t="b">
        <v>0</v>
      </c>
      <c r="H2426" s="120" t="b">
        <v>0</v>
      </c>
      <c r="I2426" s="120" t="b">
        <v>0</v>
      </c>
      <c r="J2426" s="120" t="b">
        <v>0</v>
      </c>
      <c r="K2426" s="120" t="b">
        <v>0</v>
      </c>
      <c r="L2426" s="120" t="b">
        <v>0</v>
      </c>
      <c r="M2426" s="120" t="b">
        <v>0</v>
      </c>
    </row>
    <row r="2427" spans="1:18" x14ac:dyDescent="0.4">
      <c r="A2427" s="120" t="s">
        <v>8172</v>
      </c>
      <c r="B2427" s="120" t="s">
        <v>928</v>
      </c>
      <c r="C2427" s="120">
        <v>0</v>
      </c>
      <c r="D2427" s="120" t="b">
        <v>0</v>
      </c>
      <c r="E2427" s="120" t="b">
        <v>1</v>
      </c>
      <c r="F2427" s="120" t="b">
        <v>0</v>
      </c>
      <c r="G2427" s="120" t="b">
        <v>0</v>
      </c>
      <c r="H2427" s="120" t="b">
        <v>0</v>
      </c>
      <c r="I2427" s="120" t="b">
        <v>0</v>
      </c>
      <c r="J2427" s="120" t="b">
        <v>0</v>
      </c>
      <c r="K2427" s="120" t="b">
        <v>0</v>
      </c>
      <c r="L2427" s="120" t="b">
        <v>0</v>
      </c>
      <c r="M2427" s="120" t="b">
        <v>1</v>
      </c>
    </row>
    <row r="2428" spans="1:18" x14ac:dyDescent="0.4">
      <c r="A2428" s="120" t="s">
        <v>8173</v>
      </c>
      <c r="B2428" s="120" t="s">
        <v>900</v>
      </c>
      <c r="C2428" s="120">
        <v>0</v>
      </c>
      <c r="D2428" s="120" t="b">
        <v>1</v>
      </c>
      <c r="E2428" s="120" t="b">
        <v>0</v>
      </c>
      <c r="F2428" s="120" t="b">
        <v>0</v>
      </c>
      <c r="G2428" s="120" t="b">
        <v>0</v>
      </c>
      <c r="H2428" s="120" t="b">
        <v>0</v>
      </c>
      <c r="I2428" s="120" t="b">
        <v>0</v>
      </c>
      <c r="J2428" s="120" t="b">
        <v>0</v>
      </c>
      <c r="K2428" s="120" t="b">
        <v>0</v>
      </c>
      <c r="L2428" s="120" t="b">
        <v>0</v>
      </c>
      <c r="M2428" s="120" t="b">
        <v>0</v>
      </c>
    </row>
    <row r="2429" spans="1:18" x14ac:dyDescent="0.4">
      <c r="A2429" s="120" t="s">
        <v>8174</v>
      </c>
      <c r="B2429" s="120" t="s">
        <v>852</v>
      </c>
      <c r="C2429" s="120">
        <v>0</v>
      </c>
      <c r="D2429" s="120" t="b">
        <v>1</v>
      </c>
      <c r="E2429" s="120" t="b">
        <v>1</v>
      </c>
      <c r="F2429" s="120" t="b">
        <v>0</v>
      </c>
      <c r="G2429" s="120" t="b">
        <v>0</v>
      </c>
      <c r="H2429" s="120" t="b">
        <v>0</v>
      </c>
      <c r="I2429" s="120" t="b">
        <v>0</v>
      </c>
      <c r="J2429" s="120" t="b">
        <v>0</v>
      </c>
      <c r="K2429" s="120" t="b">
        <v>0</v>
      </c>
      <c r="L2429" s="120" t="b">
        <v>0</v>
      </c>
      <c r="M2429" s="120" t="b">
        <v>0</v>
      </c>
    </row>
    <row r="2430" spans="1:18" x14ac:dyDescent="0.4">
      <c r="A2430" s="120" t="s">
        <v>8175</v>
      </c>
      <c r="B2430" s="120" t="s">
        <v>1278</v>
      </c>
      <c r="C2430" s="120">
        <v>0</v>
      </c>
      <c r="D2430" s="120" t="b">
        <v>1</v>
      </c>
      <c r="E2430" s="120" t="b">
        <v>0</v>
      </c>
      <c r="F2430" s="120" t="b">
        <v>0</v>
      </c>
      <c r="G2430" s="120" t="b">
        <v>0</v>
      </c>
      <c r="H2430" s="120" t="b">
        <v>0</v>
      </c>
      <c r="I2430" s="120" t="b">
        <v>0</v>
      </c>
      <c r="J2430" s="120" t="b">
        <v>0</v>
      </c>
      <c r="K2430" s="120" t="b">
        <v>0</v>
      </c>
      <c r="L2430" s="120" t="b">
        <v>0</v>
      </c>
      <c r="M2430" s="120" t="b">
        <v>0</v>
      </c>
    </row>
    <row r="2431" spans="1:18" x14ac:dyDescent="0.4">
      <c r="A2431" s="120" t="s">
        <v>8176</v>
      </c>
      <c r="B2431" s="120" t="s">
        <v>928</v>
      </c>
      <c r="C2431" s="120">
        <v>0</v>
      </c>
      <c r="D2431" s="120" t="b">
        <v>0</v>
      </c>
      <c r="E2431" s="120" t="b">
        <v>0</v>
      </c>
      <c r="F2431" s="120" t="b">
        <v>0</v>
      </c>
      <c r="G2431" s="120" t="b">
        <v>0</v>
      </c>
      <c r="H2431" s="120" t="b">
        <v>0</v>
      </c>
      <c r="I2431" s="120" t="b">
        <v>0</v>
      </c>
      <c r="J2431" s="120" t="b">
        <v>0</v>
      </c>
      <c r="K2431" s="120" t="b">
        <v>0</v>
      </c>
      <c r="L2431" s="120" t="b">
        <v>0</v>
      </c>
      <c r="M2431" s="120" t="b">
        <v>0</v>
      </c>
    </row>
    <row r="2432" spans="1:18" x14ac:dyDescent="0.4">
      <c r="A2432" s="120" t="s">
        <v>8177</v>
      </c>
      <c r="B2432" s="120" t="s">
        <v>928</v>
      </c>
      <c r="C2432" s="120">
        <v>0</v>
      </c>
      <c r="D2432" s="120" t="b">
        <v>0</v>
      </c>
      <c r="E2432" s="120" t="b">
        <v>0</v>
      </c>
      <c r="F2432" s="120" t="b">
        <v>0</v>
      </c>
      <c r="G2432" s="120" t="b">
        <v>0</v>
      </c>
      <c r="H2432" s="120" t="b">
        <v>0</v>
      </c>
      <c r="I2432" s="120" t="b">
        <v>0</v>
      </c>
      <c r="J2432" s="120" t="b">
        <v>0</v>
      </c>
      <c r="K2432" s="120" t="b">
        <v>0</v>
      </c>
      <c r="L2432" s="120" t="b">
        <v>0</v>
      </c>
      <c r="M2432" s="120" t="b">
        <v>0</v>
      </c>
    </row>
    <row r="2433" spans="1:28" x14ac:dyDescent="0.4">
      <c r="A2433" s="120" t="s">
        <v>8178</v>
      </c>
      <c r="B2433" s="120" t="s">
        <v>924</v>
      </c>
      <c r="C2433" s="120">
        <v>0</v>
      </c>
      <c r="D2433" s="120" t="b">
        <v>0</v>
      </c>
      <c r="E2433" s="120" t="b">
        <v>0</v>
      </c>
      <c r="F2433" s="120" t="b">
        <v>1</v>
      </c>
      <c r="G2433" s="120" t="b">
        <v>0</v>
      </c>
      <c r="H2433" s="120" t="b">
        <v>0</v>
      </c>
      <c r="I2433" s="120" t="b">
        <v>0</v>
      </c>
      <c r="J2433" s="120" t="b">
        <v>0</v>
      </c>
      <c r="K2433" s="120" t="b">
        <v>0</v>
      </c>
      <c r="L2433" s="120" t="b">
        <v>0</v>
      </c>
      <c r="M2433" s="120" t="b">
        <v>0</v>
      </c>
    </row>
    <row r="2434" spans="1:28" x14ac:dyDescent="0.4">
      <c r="A2434" s="120" t="s">
        <v>8179</v>
      </c>
      <c r="B2434" s="120" t="s">
        <v>924</v>
      </c>
      <c r="C2434" s="120">
        <v>0</v>
      </c>
      <c r="D2434" s="120" t="b">
        <v>1</v>
      </c>
      <c r="E2434" s="120" t="b">
        <v>1</v>
      </c>
      <c r="F2434" s="120" t="b">
        <v>0</v>
      </c>
      <c r="G2434" s="120" t="b">
        <v>0</v>
      </c>
      <c r="H2434" s="120" t="b">
        <v>1</v>
      </c>
      <c r="I2434" s="120" t="b">
        <v>0</v>
      </c>
      <c r="J2434" s="120" t="b">
        <v>0</v>
      </c>
      <c r="K2434" s="120" t="b">
        <v>0</v>
      </c>
      <c r="L2434" s="120" t="b">
        <v>0</v>
      </c>
      <c r="M2434" s="120" t="b">
        <v>1</v>
      </c>
    </row>
    <row r="2435" spans="1:28" x14ac:dyDescent="0.4">
      <c r="A2435" s="120" t="s">
        <v>8180</v>
      </c>
      <c r="B2435" s="120" t="s">
        <v>924</v>
      </c>
      <c r="C2435" s="120">
        <v>0</v>
      </c>
      <c r="D2435" s="120" t="b">
        <v>0</v>
      </c>
      <c r="E2435" s="120" t="b">
        <v>0</v>
      </c>
      <c r="F2435" s="120" t="b">
        <v>1</v>
      </c>
      <c r="G2435" s="120" t="b">
        <v>0</v>
      </c>
      <c r="H2435" s="120" t="b">
        <v>0</v>
      </c>
      <c r="I2435" s="120" t="b">
        <v>0</v>
      </c>
      <c r="J2435" s="120" t="b">
        <v>0</v>
      </c>
      <c r="K2435" s="120" t="b">
        <v>0</v>
      </c>
      <c r="L2435" s="120" t="b">
        <v>0</v>
      </c>
      <c r="M2435" s="120" t="b">
        <v>0</v>
      </c>
    </row>
    <row r="2436" spans="1:28" x14ac:dyDescent="0.4">
      <c r="A2436" s="120" t="s">
        <v>8181</v>
      </c>
      <c r="B2436" s="120" t="s">
        <v>924</v>
      </c>
      <c r="C2436" s="120">
        <v>0</v>
      </c>
      <c r="D2436" s="120" t="b">
        <v>0</v>
      </c>
      <c r="E2436" s="120" t="b">
        <v>0</v>
      </c>
      <c r="F2436" s="120" t="b">
        <v>1</v>
      </c>
      <c r="G2436" s="120" t="b">
        <v>0</v>
      </c>
      <c r="H2436" s="120" t="b">
        <v>0</v>
      </c>
      <c r="I2436" s="120" t="b">
        <v>0</v>
      </c>
      <c r="J2436" s="120" t="b">
        <v>0</v>
      </c>
      <c r="K2436" s="120" t="b">
        <v>0</v>
      </c>
      <c r="L2436" s="120" t="b">
        <v>0</v>
      </c>
      <c r="M2436" s="120" t="b">
        <v>0</v>
      </c>
    </row>
    <row r="2437" spans="1:28" x14ac:dyDescent="0.4">
      <c r="A2437" s="120" t="s">
        <v>8182</v>
      </c>
      <c r="B2437" s="120" t="s">
        <v>928</v>
      </c>
      <c r="C2437" s="120">
        <v>0</v>
      </c>
      <c r="D2437" s="120" t="b">
        <v>0</v>
      </c>
      <c r="E2437" s="120" t="b">
        <v>0</v>
      </c>
      <c r="F2437" s="120" t="b">
        <v>0</v>
      </c>
      <c r="G2437" s="120" t="b">
        <v>0</v>
      </c>
      <c r="H2437" s="120" t="b">
        <v>0</v>
      </c>
      <c r="I2437" s="120" t="b">
        <v>0</v>
      </c>
      <c r="J2437" s="120" t="b">
        <v>0</v>
      </c>
      <c r="K2437" s="120" t="b">
        <v>0</v>
      </c>
      <c r="L2437" s="120" t="b">
        <v>0</v>
      </c>
      <c r="M2437" s="120" t="b">
        <v>0</v>
      </c>
    </row>
    <row r="2438" spans="1:28" x14ac:dyDescent="0.4">
      <c r="A2438" s="120" t="s">
        <v>824</v>
      </c>
      <c r="B2438" s="120" t="s">
        <v>935</v>
      </c>
      <c r="C2438" s="120">
        <v>0</v>
      </c>
      <c r="D2438" s="120" t="b">
        <v>0</v>
      </c>
      <c r="E2438" s="120" t="b">
        <v>1</v>
      </c>
      <c r="F2438" s="120" t="b">
        <v>0</v>
      </c>
      <c r="G2438" s="120" t="b">
        <v>1</v>
      </c>
      <c r="H2438" s="120" t="b">
        <v>0</v>
      </c>
      <c r="I2438" s="120" t="b">
        <v>0</v>
      </c>
      <c r="J2438" s="120" t="b">
        <v>1</v>
      </c>
      <c r="K2438" s="120" t="b">
        <v>0</v>
      </c>
      <c r="L2438" s="120" t="b">
        <v>0</v>
      </c>
      <c r="M2438" s="120" t="b">
        <v>1</v>
      </c>
      <c r="N2438" s="120" t="s">
        <v>8183</v>
      </c>
      <c r="O2438" s="120" t="s">
        <v>8184</v>
      </c>
      <c r="P2438" s="120" t="s">
        <v>8185</v>
      </c>
      <c r="Q2438" s="120" t="s">
        <v>8186</v>
      </c>
      <c r="R2438" s="120" t="s">
        <v>8187</v>
      </c>
      <c r="S2438" s="120" t="s">
        <v>8188</v>
      </c>
      <c r="T2438" s="120" t="s">
        <v>8189</v>
      </c>
      <c r="U2438" s="120" t="s">
        <v>8190</v>
      </c>
      <c r="V2438" s="120" t="s">
        <v>8191</v>
      </c>
      <c r="W2438" s="120" t="s">
        <v>8192</v>
      </c>
      <c r="X2438" s="120" t="s">
        <v>8193</v>
      </c>
      <c r="Y2438" s="120" t="s">
        <v>8194</v>
      </c>
      <c r="Z2438" s="120" t="s">
        <v>8195</v>
      </c>
      <c r="AA2438" s="120" t="s">
        <v>823</v>
      </c>
      <c r="AB2438" s="120" t="s">
        <v>8196</v>
      </c>
    </row>
    <row r="2439" spans="1:28" x14ac:dyDescent="0.4">
      <c r="A2439" s="120" t="s">
        <v>8197</v>
      </c>
      <c r="B2439" s="120" t="s">
        <v>935</v>
      </c>
      <c r="C2439" s="120">
        <v>0</v>
      </c>
      <c r="D2439" s="120" t="b">
        <v>1</v>
      </c>
      <c r="E2439" s="120" t="b">
        <v>1</v>
      </c>
      <c r="F2439" s="120" t="b">
        <v>0</v>
      </c>
      <c r="G2439" s="120" t="b">
        <v>0</v>
      </c>
      <c r="H2439" s="120" t="b">
        <v>1</v>
      </c>
      <c r="I2439" s="120" t="b">
        <v>0</v>
      </c>
      <c r="J2439" s="120" t="b">
        <v>0</v>
      </c>
      <c r="K2439" s="120" t="b">
        <v>1</v>
      </c>
      <c r="L2439" s="120" t="b">
        <v>0</v>
      </c>
      <c r="M2439" s="120" t="b">
        <v>0</v>
      </c>
    </row>
    <row r="2440" spans="1:28" x14ac:dyDescent="0.4">
      <c r="A2440" s="120" t="s">
        <v>8198</v>
      </c>
      <c r="B2440" s="120" t="s">
        <v>2118</v>
      </c>
      <c r="C2440" s="120">
        <v>0</v>
      </c>
      <c r="D2440" s="120" t="b">
        <v>0</v>
      </c>
      <c r="E2440" s="120" t="b">
        <v>0</v>
      </c>
      <c r="F2440" s="120" t="b">
        <v>0</v>
      </c>
      <c r="G2440" s="120" t="b">
        <v>0</v>
      </c>
      <c r="H2440" s="120" t="b">
        <v>0</v>
      </c>
      <c r="I2440" s="120" t="b">
        <v>0</v>
      </c>
      <c r="J2440" s="120" t="b">
        <v>0</v>
      </c>
      <c r="K2440" s="120" t="b">
        <v>0</v>
      </c>
      <c r="L2440" s="120" t="b">
        <v>0</v>
      </c>
      <c r="M2440" s="120" t="b">
        <v>0</v>
      </c>
      <c r="N2440" s="120" t="s">
        <v>842</v>
      </c>
      <c r="O2440" s="120" t="s">
        <v>8199</v>
      </c>
      <c r="P2440" s="120" t="s">
        <v>8200</v>
      </c>
      <c r="Q2440" s="120" t="s">
        <v>3594</v>
      </c>
      <c r="R2440" s="120" t="s">
        <v>8201</v>
      </c>
      <c r="S2440" s="120" t="s">
        <v>8202</v>
      </c>
      <c r="T2440" s="120" t="s">
        <v>8203</v>
      </c>
      <c r="U2440" s="120" t="s">
        <v>8204</v>
      </c>
      <c r="V2440" s="120" t="s">
        <v>8205</v>
      </c>
      <c r="W2440" s="120" t="s">
        <v>8206</v>
      </c>
      <c r="X2440" s="120" t="s">
        <v>8207</v>
      </c>
    </row>
    <row r="2441" spans="1:28" x14ac:dyDescent="0.4">
      <c r="A2441" s="120" t="s">
        <v>8208</v>
      </c>
      <c r="B2441" s="120" t="s">
        <v>935</v>
      </c>
      <c r="C2441" s="120">
        <v>0</v>
      </c>
      <c r="D2441" s="120" t="b">
        <v>0</v>
      </c>
      <c r="E2441" s="120" t="b">
        <v>0</v>
      </c>
      <c r="F2441" s="120" t="b">
        <v>1</v>
      </c>
      <c r="G2441" s="120" t="b">
        <v>0</v>
      </c>
      <c r="H2441" s="120" t="b">
        <v>0</v>
      </c>
      <c r="I2441" s="120" t="b">
        <v>0</v>
      </c>
      <c r="J2441" s="120" t="b">
        <v>0</v>
      </c>
      <c r="K2441" s="120" t="b">
        <v>0</v>
      </c>
      <c r="L2441" s="120" t="b">
        <v>0</v>
      </c>
      <c r="M2441" s="120" t="b">
        <v>0</v>
      </c>
    </row>
    <row r="2442" spans="1:28" x14ac:dyDescent="0.4">
      <c r="A2442" s="120" t="s">
        <v>8209</v>
      </c>
      <c r="B2442" s="120" t="s">
        <v>852</v>
      </c>
      <c r="C2442" s="120">
        <v>0</v>
      </c>
      <c r="D2442" s="120" t="b">
        <v>0</v>
      </c>
      <c r="E2442" s="120" t="b">
        <v>0</v>
      </c>
      <c r="F2442" s="120" t="b">
        <v>0</v>
      </c>
      <c r="G2442" s="120" t="b">
        <v>0</v>
      </c>
      <c r="H2442" s="120" t="b">
        <v>0</v>
      </c>
      <c r="I2442" s="120" t="b">
        <v>0</v>
      </c>
      <c r="J2442" s="120" t="b">
        <v>0</v>
      </c>
      <c r="K2442" s="120" t="b">
        <v>0</v>
      </c>
      <c r="L2442" s="120" t="b">
        <v>0</v>
      </c>
      <c r="M2442" s="120" t="b">
        <v>0</v>
      </c>
    </row>
    <row r="2443" spans="1:28" x14ac:dyDescent="0.4">
      <c r="A2443" s="120" t="s">
        <v>8210</v>
      </c>
      <c r="B2443" s="120" t="s">
        <v>900</v>
      </c>
      <c r="C2443" s="120">
        <v>0</v>
      </c>
      <c r="D2443" s="120" t="b">
        <v>1</v>
      </c>
      <c r="E2443" s="120" t="b">
        <v>0</v>
      </c>
      <c r="F2443" s="120" t="b">
        <v>0</v>
      </c>
      <c r="G2443" s="120" t="b">
        <v>0</v>
      </c>
      <c r="H2443" s="120" t="b">
        <v>0</v>
      </c>
      <c r="I2443" s="120" t="b">
        <v>0</v>
      </c>
      <c r="J2443" s="120" t="b">
        <v>0</v>
      </c>
      <c r="K2443" s="120" t="b">
        <v>0</v>
      </c>
      <c r="L2443" s="120" t="b">
        <v>0</v>
      </c>
      <c r="M2443" s="120" t="b">
        <v>0</v>
      </c>
    </row>
    <row r="2444" spans="1:28" x14ac:dyDescent="0.4">
      <c r="A2444" s="120" t="s">
        <v>8211</v>
      </c>
      <c r="B2444" s="120" t="s">
        <v>924</v>
      </c>
      <c r="C2444" s="120">
        <v>0</v>
      </c>
      <c r="D2444" s="120" t="b">
        <v>0</v>
      </c>
      <c r="E2444" s="120" t="b">
        <v>0</v>
      </c>
      <c r="F2444" s="120" t="b">
        <v>0</v>
      </c>
      <c r="G2444" s="120" t="b">
        <v>0</v>
      </c>
      <c r="H2444" s="120" t="b">
        <v>0</v>
      </c>
      <c r="I2444" s="120" t="b">
        <v>0</v>
      </c>
      <c r="J2444" s="120" t="b">
        <v>0</v>
      </c>
      <c r="K2444" s="120" t="b">
        <v>0</v>
      </c>
      <c r="L2444" s="120" t="b">
        <v>0</v>
      </c>
      <c r="M2444" s="120" t="b">
        <v>0</v>
      </c>
    </row>
    <row r="2445" spans="1:28" x14ac:dyDescent="0.4">
      <c r="A2445" s="120" t="s">
        <v>8212</v>
      </c>
      <c r="B2445" s="120" t="s">
        <v>852</v>
      </c>
      <c r="C2445" s="120">
        <v>0</v>
      </c>
      <c r="D2445" s="120" t="b">
        <v>1</v>
      </c>
      <c r="E2445" s="120" t="b">
        <v>0</v>
      </c>
      <c r="F2445" s="120" t="b">
        <v>0</v>
      </c>
      <c r="G2445" s="120" t="b">
        <v>0</v>
      </c>
      <c r="H2445" s="120" t="b">
        <v>0</v>
      </c>
      <c r="I2445" s="120" t="b">
        <v>0</v>
      </c>
      <c r="J2445" s="120" t="b">
        <v>0</v>
      </c>
      <c r="K2445" s="120" t="b">
        <v>0</v>
      </c>
      <c r="L2445" s="120" t="b">
        <v>0</v>
      </c>
      <c r="M2445" s="120" t="b">
        <v>0</v>
      </c>
    </row>
    <row r="2446" spans="1:28" x14ac:dyDescent="0.4">
      <c r="A2446" s="120" t="s">
        <v>8213</v>
      </c>
      <c r="B2446" s="120" t="s">
        <v>935</v>
      </c>
      <c r="C2446" s="120">
        <v>0</v>
      </c>
      <c r="D2446" s="120" t="b">
        <v>0</v>
      </c>
      <c r="E2446" s="120" t="b">
        <v>1</v>
      </c>
      <c r="F2446" s="120" t="b">
        <v>1</v>
      </c>
      <c r="G2446" s="120" t="b">
        <v>0</v>
      </c>
      <c r="H2446" s="120" t="b">
        <v>1</v>
      </c>
      <c r="I2446" s="120" t="b">
        <v>0</v>
      </c>
      <c r="J2446" s="120" t="b">
        <v>0</v>
      </c>
      <c r="K2446" s="120" t="b">
        <v>0</v>
      </c>
      <c r="L2446" s="120" t="b">
        <v>0</v>
      </c>
      <c r="M2446" s="120" t="b">
        <v>0</v>
      </c>
      <c r="N2446" s="120" t="s">
        <v>842</v>
      </c>
      <c r="O2446" s="120" t="s">
        <v>8214</v>
      </c>
      <c r="P2446" s="120" t="s">
        <v>8215</v>
      </c>
      <c r="Q2446" s="120" t="s">
        <v>8216</v>
      </c>
      <c r="R2446" s="120" t="s">
        <v>8217</v>
      </c>
    </row>
    <row r="2447" spans="1:28" x14ac:dyDescent="0.4">
      <c r="A2447" s="120" t="s">
        <v>671</v>
      </c>
      <c r="B2447" s="120" t="s">
        <v>935</v>
      </c>
      <c r="C2447" s="120">
        <v>0</v>
      </c>
      <c r="D2447" s="120" t="b">
        <v>0</v>
      </c>
      <c r="E2447" s="120" t="b">
        <v>0</v>
      </c>
      <c r="F2447" s="120" t="b">
        <v>1</v>
      </c>
      <c r="G2447" s="120" t="b">
        <v>0</v>
      </c>
      <c r="H2447" s="120" t="b">
        <v>0</v>
      </c>
      <c r="I2447" s="120" t="b">
        <v>0</v>
      </c>
      <c r="J2447" s="120" t="b">
        <v>0</v>
      </c>
      <c r="K2447" s="120" t="b">
        <v>0</v>
      </c>
      <c r="L2447" s="120" t="b">
        <v>0</v>
      </c>
      <c r="M2447" s="120" t="b">
        <v>0</v>
      </c>
      <c r="N2447" s="120" t="s">
        <v>8218</v>
      </c>
      <c r="O2447" s="120" t="s">
        <v>670</v>
      </c>
      <c r="P2447" s="120" t="s">
        <v>6692</v>
      </c>
      <c r="Q2447" s="120" t="s">
        <v>6150</v>
      </c>
      <c r="R2447" s="120" t="s">
        <v>6151</v>
      </c>
      <c r="S2447" s="120" t="s">
        <v>763</v>
      </c>
      <c r="T2447" s="120" t="s">
        <v>6147</v>
      </c>
    </row>
    <row r="2448" spans="1:28" x14ac:dyDescent="0.4">
      <c r="A2448" s="120" t="s">
        <v>8219</v>
      </c>
      <c r="B2448" s="120" t="s">
        <v>963</v>
      </c>
      <c r="C2448" s="120">
        <v>0</v>
      </c>
      <c r="D2448" s="120" t="b">
        <v>0</v>
      </c>
      <c r="E2448" s="120" t="b">
        <v>0</v>
      </c>
      <c r="F2448" s="120" t="b">
        <v>0</v>
      </c>
      <c r="G2448" s="120" t="b">
        <v>0</v>
      </c>
      <c r="H2448" s="120" t="b">
        <v>0</v>
      </c>
      <c r="I2448" s="120" t="b">
        <v>0</v>
      </c>
      <c r="J2448" s="120" t="b">
        <v>0</v>
      </c>
      <c r="K2448" s="120" t="b">
        <v>0</v>
      </c>
      <c r="L2448" s="120" t="b">
        <v>0</v>
      </c>
      <c r="M2448" s="120" t="b">
        <v>1</v>
      </c>
    </row>
    <row r="2449" spans="1:32" x14ac:dyDescent="0.4">
      <c r="A2449" s="120" t="s">
        <v>730</v>
      </c>
      <c r="B2449" s="120" t="s">
        <v>1334</v>
      </c>
      <c r="C2449" s="120">
        <v>0</v>
      </c>
      <c r="D2449" s="120" t="b">
        <v>0</v>
      </c>
      <c r="E2449" s="120" t="b">
        <v>1</v>
      </c>
      <c r="F2449" s="120" t="b">
        <v>0</v>
      </c>
      <c r="G2449" s="120" t="b">
        <v>0</v>
      </c>
      <c r="H2449" s="120" t="b">
        <v>0</v>
      </c>
      <c r="I2449" s="120" t="b">
        <v>0</v>
      </c>
      <c r="J2449" s="120" t="b">
        <v>0</v>
      </c>
      <c r="K2449" s="120" t="b">
        <v>0</v>
      </c>
      <c r="L2449" s="120" t="b">
        <v>0</v>
      </c>
      <c r="M2449" s="120" t="b">
        <v>1</v>
      </c>
      <c r="N2449" s="120" t="s">
        <v>8220</v>
      </c>
      <c r="O2449" s="120" t="s">
        <v>731</v>
      </c>
      <c r="P2449" s="120" t="s">
        <v>2435</v>
      </c>
      <c r="Q2449" s="120" t="s">
        <v>557</v>
      </c>
      <c r="R2449" s="120" t="s">
        <v>2436</v>
      </c>
      <c r="S2449" s="120" t="s">
        <v>2431</v>
      </c>
      <c r="T2449" s="120" t="s">
        <v>2432</v>
      </c>
      <c r="U2449" s="120" t="s">
        <v>556</v>
      </c>
      <c r="V2449" s="120" t="s">
        <v>2437</v>
      </c>
      <c r="W2449" s="120" t="s">
        <v>2505</v>
      </c>
      <c r="X2449" s="120" t="s">
        <v>2506</v>
      </c>
      <c r="Y2449" s="120" t="s">
        <v>2429</v>
      </c>
      <c r="Z2449" s="120" t="s">
        <v>2430</v>
      </c>
    </row>
    <row r="2450" spans="1:32" x14ac:dyDescent="0.4">
      <c r="A2450" s="120" t="s">
        <v>8221</v>
      </c>
      <c r="B2450" s="120" t="s">
        <v>900</v>
      </c>
      <c r="C2450" s="120">
        <v>0</v>
      </c>
      <c r="D2450" s="120" t="b">
        <v>0</v>
      </c>
      <c r="E2450" s="120" t="b">
        <v>0</v>
      </c>
      <c r="F2450" s="120" t="b">
        <v>1</v>
      </c>
      <c r="G2450" s="120" t="b">
        <v>0</v>
      </c>
      <c r="H2450" s="120" t="b">
        <v>0</v>
      </c>
      <c r="I2450" s="120" t="b">
        <v>0</v>
      </c>
      <c r="J2450" s="120" t="b">
        <v>0</v>
      </c>
      <c r="K2450" s="120" t="b">
        <v>0</v>
      </c>
      <c r="L2450" s="120" t="b">
        <v>0</v>
      </c>
      <c r="M2450" s="120" t="b">
        <v>0</v>
      </c>
    </row>
    <row r="2451" spans="1:32" x14ac:dyDescent="0.4">
      <c r="A2451" s="120" t="s">
        <v>8222</v>
      </c>
      <c r="B2451" s="120" t="s">
        <v>928</v>
      </c>
      <c r="C2451" s="120">
        <v>0</v>
      </c>
      <c r="D2451" s="120" t="b">
        <v>0</v>
      </c>
      <c r="E2451" s="120" t="b">
        <v>0</v>
      </c>
      <c r="F2451" s="120" t="b">
        <v>0</v>
      </c>
      <c r="G2451" s="120" t="b">
        <v>0</v>
      </c>
      <c r="H2451" s="120" t="b">
        <v>0</v>
      </c>
      <c r="I2451" s="120" t="b">
        <v>0</v>
      </c>
      <c r="J2451" s="120" t="b">
        <v>0</v>
      </c>
      <c r="K2451" s="120" t="b">
        <v>0</v>
      </c>
      <c r="L2451" s="120" t="b">
        <v>0</v>
      </c>
      <c r="M2451" s="120" t="b">
        <v>0</v>
      </c>
    </row>
    <row r="2452" spans="1:32" x14ac:dyDescent="0.4">
      <c r="A2452" s="120" t="s">
        <v>8223</v>
      </c>
      <c r="B2452" s="120" t="s">
        <v>928</v>
      </c>
      <c r="C2452" s="120">
        <v>0</v>
      </c>
      <c r="D2452" s="120" t="b">
        <v>1</v>
      </c>
      <c r="E2452" s="120" t="b">
        <v>0</v>
      </c>
      <c r="F2452" s="120" t="b">
        <v>1</v>
      </c>
      <c r="G2452" s="120" t="b">
        <v>0</v>
      </c>
      <c r="H2452" s="120" t="b">
        <v>1</v>
      </c>
      <c r="I2452" s="120" t="b">
        <v>0</v>
      </c>
      <c r="J2452" s="120" t="b">
        <v>0</v>
      </c>
      <c r="K2452" s="120" t="b">
        <v>0</v>
      </c>
      <c r="L2452" s="120" t="b">
        <v>0</v>
      </c>
      <c r="M2452" s="120" t="b">
        <v>0</v>
      </c>
    </row>
    <row r="2453" spans="1:32" x14ac:dyDescent="0.4">
      <c r="A2453" s="120" t="s">
        <v>8224</v>
      </c>
      <c r="B2453" s="120" t="s">
        <v>2118</v>
      </c>
      <c r="C2453" s="120">
        <v>0</v>
      </c>
      <c r="D2453" s="120" t="b">
        <v>0</v>
      </c>
      <c r="E2453" s="120" t="b">
        <v>0</v>
      </c>
      <c r="F2453" s="120" t="b">
        <v>0</v>
      </c>
      <c r="G2453" s="120" t="b">
        <v>0</v>
      </c>
      <c r="H2453" s="120" t="b">
        <v>0</v>
      </c>
      <c r="I2453" s="120" t="b">
        <v>0</v>
      </c>
      <c r="J2453" s="120" t="b">
        <v>0</v>
      </c>
      <c r="K2453" s="120" t="b">
        <v>0</v>
      </c>
      <c r="L2453" s="120" t="b">
        <v>0</v>
      </c>
      <c r="M2453" s="120" t="b">
        <v>0</v>
      </c>
    </row>
    <row r="2454" spans="1:32" x14ac:dyDescent="0.4">
      <c r="A2454" s="120" t="s">
        <v>8225</v>
      </c>
      <c r="B2454" s="120" t="s">
        <v>928</v>
      </c>
      <c r="C2454" s="120">
        <v>0</v>
      </c>
      <c r="D2454" s="120" t="b">
        <v>0</v>
      </c>
      <c r="E2454" s="120" t="b">
        <v>1</v>
      </c>
      <c r="F2454" s="120" t="b">
        <v>0</v>
      </c>
      <c r="G2454" s="120" t="b">
        <v>0</v>
      </c>
      <c r="H2454" s="120" t="b">
        <v>0</v>
      </c>
      <c r="I2454" s="120" t="b">
        <v>0</v>
      </c>
      <c r="J2454" s="120" t="b">
        <v>0</v>
      </c>
      <c r="K2454" s="120" t="b">
        <v>0</v>
      </c>
      <c r="L2454" s="120" t="b">
        <v>0</v>
      </c>
      <c r="M2454" s="120" t="b">
        <v>0</v>
      </c>
      <c r="N2454" s="120" t="s">
        <v>842</v>
      </c>
      <c r="O2454" s="120" t="s">
        <v>8226</v>
      </c>
      <c r="P2454" s="120" t="s">
        <v>8227</v>
      </c>
    </row>
    <row r="2455" spans="1:32" x14ac:dyDescent="0.4">
      <c r="A2455" s="120" t="s">
        <v>8228</v>
      </c>
      <c r="B2455" s="120" t="s">
        <v>928</v>
      </c>
      <c r="C2455" s="120">
        <v>0</v>
      </c>
      <c r="D2455" s="120" t="b">
        <v>1</v>
      </c>
      <c r="E2455" s="120" t="b">
        <v>1</v>
      </c>
      <c r="F2455" s="120" t="b">
        <v>0</v>
      </c>
      <c r="G2455" s="120" t="b">
        <v>0</v>
      </c>
      <c r="H2455" s="120" t="b">
        <v>0</v>
      </c>
      <c r="I2455" s="120" t="b">
        <v>0</v>
      </c>
      <c r="J2455" s="120" t="b">
        <v>0</v>
      </c>
      <c r="K2455" s="120" t="b">
        <v>0</v>
      </c>
      <c r="L2455" s="120" t="b">
        <v>0</v>
      </c>
      <c r="M2455" s="120" t="b">
        <v>0</v>
      </c>
      <c r="N2455" s="120" t="s">
        <v>842</v>
      </c>
      <c r="O2455" s="120" t="s">
        <v>8229</v>
      </c>
      <c r="P2455" s="120" t="s">
        <v>8230</v>
      </c>
    </row>
    <row r="2456" spans="1:32" x14ac:dyDescent="0.4">
      <c r="A2456" s="120" t="s">
        <v>8231</v>
      </c>
      <c r="B2456" s="120" t="s">
        <v>852</v>
      </c>
      <c r="C2456" s="120">
        <v>0</v>
      </c>
      <c r="D2456" s="120" t="b">
        <v>0</v>
      </c>
      <c r="E2456" s="120" t="b">
        <v>0</v>
      </c>
      <c r="F2456" s="120" t="b">
        <v>0</v>
      </c>
      <c r="G2456" s="120" t="b">
        <v>0</v>
      </c>
      <c r="H2456" s="120" t="b">
        <v>0</v>
      </c>
      <c r="I2456" s="120" t="b">
        <v>0</v>
      </c>
      <c r="J2456" s="120" t="b">
        <v>0</v>
      </c>
      <c r="K2456" s="120" t="b">
        <v>0</v>
      </c>
      <c r="L2456" s="120" t="b">
        <v>0</v>
      </c>
      <c r="M2456" s="120" t="b">
        <v>0</v>
      </c>
    </row>
    <row r="2457" spans="1:32" x14ac:dyDescent="0.4">
      <c r="A2457" s="120" t="s">
        <v>8232</v>
      </c>
      <c r="B2457" s="120" t="s">
        <v>935</v>
      </c>
      <c r="C2457" s="120">
        <v>0</v>
      </c>
      <c r="D2457" s="120" t="b">
        <v>0</v>
      </c>
      <c r="E2457" s="120" t="b">
        <v>0</v>
      </c>
      <c r="F2457" s="120" t="b">
        <v>1</v>
      </c>
      <c r="G2457" s="120" t="b">
        <v>0</v>
      </c>
      <c r="H2457" s="120" t="b">
        <v>0</v>
      </c>
      <c r="I2457" s="120" t="b">
        <v>0</v>
      </c>
      <c r="J2457" s="120" t="b">
        <v>0</v>
      </c>
      <c r="K2457" s="120" t="b">
        <v>0</v>
      </c>
      <c r="L2457" s="120" t="b">
        <v>0</v>
      </c>
      <c r="M2457" s="120" t="b">
        <v>1</v>
      </c>
    </row>
    <row r="2458" spans="1:32" x14ac:dyDescent="0.4">
      <c r="A2458" s="120" t="s">
        <v>8233</v>
      </c>
      <c r="B2458" s="120" t="s">
        <v>928</v>
      </c>
      <c r="C2458" s="120">
        <v>0</v>
      </c>
      <c r="D2458" s="120" t="b">
        <v>1</v>
      </c>
      <c r="E2458" s="120" t="b">
        <v>0</v>
      </c>
      <c r="F2458" s="120" t="b">
        <v>0</v>
      </c>
      <c r="G2458" s="120" t="b">
        <v>0</v>
      </c>
      <c r="H2458" s="120" t="b">
        <v>1</v>
      </c>
      <c r="I2458" s="120" t="b">
        <v>0</v>
      </c>
      <c r="J2458" s="120" t="b">
        <v>0</v>
      </c>
      <c r="K2458" s="120" t="b">
        <v>0</v>
      </c>
      <c r="L2458" s="120" t="b">
        <v>0</v>
      </c>
      <c r="M2458" s="120" t="b">
        <v>0</v>
      </c>
      <c r="N2458" s="120" t="s">
        <v>842</v>
      </c>
      <c r="O2458" s="120" t="s">
        <v>8234</v>
      </c>
      <c r="P2458" s="120" t="s">
        <v>8235</v>
      </c>
      <c r="Q2458" s="121">
        <v>1</v>
      </c>
      <c r="R2458" s="120" t="s">
        <v>8236</v>
      </c>
    </row>
    <row r="2459" spans="1:32" x14ac:dyDescent="0.4">
      <c r="A2459" s="120" t="s">
        <v>8237</v>
      </c>
      <c r="B2459" s="120" t="s">
        <v>963</v>
      </c>
      <c r="C2459" s="120">
        <v>0</v>
      </c>
      <c r="D2459" s="120" t="b">
        <v>0</v>
      </c>
      <c r="E2459" s="120" t="b">
        <v>0</v>
      </c>
      <c r="F2459" s="120" t="b">
        <v>0</v>
      </c>
      <c r="G2459" s="120" t="b">
        <v>0</v>
      </c>
      <c r="H2459" s="120" t="b">
        <v>0</v>
      </c>
      <c r="I2459" s="120" t="b">
        <v>0</v>
      </c>
      <c r="J2459" s="120" t="b">
        <v>0</v>
      </c>
      <c r="K2459" s="120" t="b">
        <v>0</v>
      </c>
      <c r="L2459" s="120" t="b">
        <v>0</v>
      </c>
      <c r="M2459" s="120" t="b">
        <v>0</v>
      </c>
      <c r="N2459" s="120" t="s">
        <v>8238</v>
      </c>
      <c r="O2459" s="120" t="s">
        <v>3409</v>
      </c>
      <c r="P2459" s="120" t="s">
        <v>3410</v>
      </c>
      <c r="Q2459" s="120" t="s">
        <v>8239</v>
      </c>
      <c r="R2459" s="120" t="s">
        <v>8240</v>
      </c>
      <c r="S2459" s="120" t="s">
        <v>8241</v>
      </c>
      <c r="T2459" s="120" t="s">
        <v>8242</v>
      </c>
      <c r="U2459" s="120" t="s">
        <v>5962</v>
      </c>
      <c r="V2459" s="120" t="s">
        <v>8243</v>
      </c>
      <c r="W2459" s="120" t="s">
        <v>8244</v>
      </c>
      <c r="X2459" s="120" t="s">
        <v>8245</v>
      </c>
      <c r="Y2459" s="120" t="s">
        <v>3981</v>
      </c>
      <c r="Z2459" s="120" t="s">
        <v>3982</v>
      </c>
      <c r="AA2459" s="120" t="s">
        <v>4837</v>
      </c>
      <c r="AB2459" s="120" t="s">
        <v>8246</v>
      </c>
      <c r="AC2459" s="120" t="s">
        <v>3460</v>
      </c>
      <c r="AD2459" s="120" t="s">
        <v>3461</v>
      </c>
      <c r="AE2459" s="120" t="s">
        <v>4854</v>
      </c>
      <c r="AF2459" s="120" t="s">
        <v>4855</v>
      </c>
    </row>
    <row r="2460" spans="1:32" x14ac:dyDescent="0.4">
      <c r="A2460" s="120" t="s">
        <v>8247</v>
      </c>
      <c r="B2460" s="120" t="s">
        <v>928</v>
      </c>
      <c r="C2460" s="120">
        <v>0</v>
      </c>
      <c r="D2460" s="120" t="b">
        <v>0</v>
      </c>
      <c r="E2460" s="120" t="b">
        <v>0</v>
      </c>
      <c r="F2460" s="120" t="b">
        <v>0</v>
      </c>
      <c r="G2460" s="120" t="b">
        <v>0</v>
      </c>
      <c r="H2460" s="120" t="b">
        <v>0</v>
      </c>
      <c r="I2460" s="120" t="b">
        <v>0</v>
      </c>
      <c r="J2460" s="120" t="b">
        <v>0</v>
      </c>
      <c r="K2460" s="120" t="b">
        <v>0</v>
      </c>
      <c r="L2460" s="120" t="b">
        <v>0</v>
      </c>
      <c r="M2460" s="120" t="b">
        <v>0</v>
      </c>
      <c r="N2460" s="120" t="s">
        <v>842</v>
      </c>
      <c r="O2460" s="120" t="s">
        <v>8248</v>
      </c>
      <c r="P2460" s="120" t="s">
        <v>8249</v>
      </c>
    </row>
    <row r="2461" spans="1:32" x14ac:dyDescent="0.4">
      <c r="A2461" s="120" t="s">
        <v>8250</v>
      </c>
      <c r="B2461" s="120" t="s">
        <v>928</v>
      </c>
      <c r="C2461" s="120">
        <v>0</v>
      </c>
      <c r="D2461" s="120" t="b">
        <v>0</v>
      </c>
      <c r="E2461" s="120" t="b">
        <v>0</v>
      </c>
      <c r="F2461" s="120" t="b">
        <v>0</v>
      </c>
      <c r="G2461" s="120" t="b">
        <v>0</v>
      </c>
      <c r="H2461" s="120" t="b">
        <v>0</v>
      </c>
      <c r="I2461" s="120" t="b">
        <v>0</v>
      </c>
      <c r="J2461" s="120" t="b">
        <v>0</v>
      </c>
      <c r="K2461" s="120" t="b">
        <v>0</v>
      </c>
      <c r="L2461" s="120" t="b">
        <v>0</v>
      </c>
      <c r="M2461" s="120" t="b">
        <v>0</v>
      </c>
    </row>
    <row r="2462" spans="1:32" x14ac:dyDescent="0.4">
      <c r="A2462" s="120" t="s">
        <v>704</v>
      </c>
      <c r="B2462" s="120" t="s">
        <v>935</v>
      </c>
      <c r="C2462" s="120">
        <v>0</v>
      </c>
      <c r="D2462" s="120" t="b">
        <v>0</v>
      </c>
      <c r="E2462" s="120" t="b">
        <v>1</v>
      </c>
      <c r="F2462" s="120" t="b">
        <v>1</v>
      </c>
      <c r="G2462" s="120" t="b">
        <v>0</v>
      </c>
      <c r="H2462" s="120" t="b">
        <v>0</v>
      </c>
      <c r="I2462" s="120" t="b">
        <v>0</v>
      </c>
      <c r="J2462" s="120" t="b">
        <v>0</v>
      </c>
      <c r="K2462" s="120" t="b">
        <v>0</v>
      </c>
      <c r="L2462" s="120" t="b">
        <v>0</v>
      </c>
      <c r="M2462" s="120" t="b">
        <v>0</v>
      </c>
      <c r="N2462" s="120" t="s">
        <v>8251</v>
      </c>
      <c r="O2462" s="120" t="s">
        <v>703</v>
      </c>
      <c r="P2462" s="120" t="s">
        <v>7357</v>
      </c>
      <c r="Q2462" s="120" t="s">
        <v>7259</v>
      </c>
      <c r="R2462" s="120" t="s">
        <v>7260</v>
      </c>
      <c r="S2462" s="120" t="s">
        <v>407</v>
      </c>
      <c r="T2462" s="120" t="s">
        <v>1968</v>
      </c>
    </row>
    <row r="2463" spans="1:32" x14ac:dyDescent="0.4">
      <c r="A2463" s="120" t="s">
        <v>336</v>
      </c>
      <c r="B2463" s="120" t="s">
        <v>935</v>
      </c>
      <c r="C2463" s="120">
        <v>0</v>
      </c>
      <c r="D2463" s="120" t="b">
        <v>0</v>
      </c>
      <c r="E2463" s="120" t="b">
        <v>0</v>
      </c>
      <c r="F2463" s="120" t="b">
        <v>0</v>
      </c>
      <c r="G2463" s="120" t="b">
        <v>0</v>
      </c>
      <c r="H2463" s="120" t="b">
        <v>0</v>
      </c>
      <c r="I2463" s="120" t="b">
        <v>0</v>
      </c>
      <c r="J2463" s="120" t="b">
        <v>1</v>
      </c>
      <c r="K2463" s="120" t="b">
        <v>0</v>
      </c>
      <c r="L2463" s="120" t="b">
        <v>0</v>
      </c>
      <c r="M2463" s="120" t="b">
        <v>0</v>
      </c>
      <c r="N2463" s="120" t="s">
        <v>8252</v>
      </c>
      <c r="O2463" s="120" t="s">
        <v>516</v>
      </c>
      <c r="P2463" s="120" t="s">
        <v>4409</v>
      </c>
      <c r="Q2463" s="120" t="s">
        <v>517</v>
      </c>
      <c r="R2463" s="120" t="s">
        <v>2469</v>
      </c>
      <c r="S2463" s="120" t="s">
        <v>641</v>
      </c>
      <c r="T2463" s="120" t="s">
        <v>2473</v>
      </c>
      <c r="U2463" s="120" t="s">
        <v>640</v>
      </c>
      <c r="V2463" s="120" t="s">
        <v>2474</v>
      </c>
      <c r="W2463" s="120" t="s">
        <v>596</v>
      </c>
      <c r="X2463" s="120" t="s">
        <v>2470</v>
      </c>
      <c r="Y2463" s="120" t="s">
        <v>220</v>
      </c>
      <c r="Z2463" s="120" t="s">
        <v>8253</v>
      </c>
      <c r="AA2463" s="120" t="s">
        <v>8254</v>
      </c>
      <c r="AB2463" s="120" t="s">
        <v>8255</v>
      </c>
    </row>
    <row r="2464" spans="1:32" x14ac:dyDescent="0.4">
      <c r="A2464" s="120" t="s">
        <v>8256</v>
      </c>
      <c r="B2464" s="120" t="s">
        <v>928</v>
      </c>
      <c r="C2464" s="120">
        <v>0</v>
      </c>
      <c r="D2464" s="120" t="b">
        <v>0</v>
      </c>
      <c r="E2464" s="120" t="b">
        <v>0</v>
      </c>
      <c r="F2464" s="120" t="b">
        <v>0</v>
      </c>
      <c r="G2464" s="120" t="b">
        <v>0</v>
      </c>
      <c r="H2464" s="120" t="b">
        <v>0</v>
      </c>
      <c r="I2464" s="120" t="b">
        <v>0</v>
      </c>
      <c r="J2464" s="120" t="b">
        <v>0</v>
      </c>
      <c r="K2464" s="120" t="b">
        <v>0</v>
      </c>
      <c r="L2464" s="120" t="b">
        <v>0</v>
      </c>
      <c r="M2464" s="120" t="b">
        <v>0</v>
      </c>
    </row>
    <row r="2465" spans="1:32" x14ac:dyDescent="0.4">
      <c r="A2465" s="120" t="s">
        <v>8257</v>
      </c>
      <c r="B2465" s="120" t="s">
        <v>852</v>
      </c>
      <c r="C2465" s="120">
        <v>0</v>
      </c>
      <c r="D2465" s="120" t="b">
        <v>0</v>
      </c>
      <c r="E2465" s="120" t="b">
        <v>0</v>
      </c>
      <c r="F2465" s="120" t="b">
        <v>0</v>
      </c>
      <c r="G2465" s="120" t="b">
        <v>0</v>
      </c>
      <c r="H2465" s="120" t="b">
        <v>0</v>
      </c>
      <c r="I2465" s="120" t="b">
        <v>0</v>
      </c>
      <c r="J2465" s="120" t="b">
        <v>0</v>
      </c>
      <c r="K2465" s="120" t="b">
        <v>0</v>
      </c>
      <c r="L2465" s="120" t="b">
        <v>0</v>
      </c>
      <c r="M2465" s="120" t="b">
        <v>0</v>
      </c>
    </row>
    <row r="2466" spans="1:32" x14ac:dyDescent="0.4">
      <c r="A2466" s="120" t="s">
        <v>7536</v>
      </c>
      <c r="B2466" s="120" t="s">
        <v>963</v>
      </c>
      <c r="C2466" s="120">
        <v>0</v>
      </c>
      <c r="D2466" s="120" t="b">
        <v>1</v>
      </c>
      <c r="E2466" s="120" t="b">
        <v>0</v>
      </c>
      <c r="F2466" s="120" t="b">
        <v>0</v>
      </c>
      <c r="G2466" s="120" t="b">
        <v>0</v>
      </c>
      <c r="H2466" s="120" t="b">
        <v>0</v>
      </c>
      <c r="I2466" s="120" t="b">
        <v>0</v>
      </c>
      <c r="J2466" s="120" t="b">
        <v>0</v>
      </c>
      <c r="K2466" s="120" t="b">
        <v>1</v>
      </c>
      <c r="L2466" s="120" t="b">
        <v>0</v>
      </c>
      <c r="M2466" s="120" t="b">
        <v>1</v>
      </c>
      <c r="N2466" s="120" t="s">
        <v>8258</v>
      </c>
      <c r="O2466" s="120" t="s">
        <v>8259</v>
      </c>
      <c r="P2466" s="120" t="s">
        <v>8260</v>
      </c>
    </row>
    <row r="2467" spans="1:32" x14ac:dyDescent="0.4">
      <c r="A2467" s="120" t="s">
        <v>8261</v>
      </c>
      <c r="B2467" s="120" t="s">
        <v>928</v>
      </c>
      <c r="C2467" s="120">
        <v>0</v>
      </c>
      <c r="D2467" s="120" t="b">
        <v>1</v>
      </c>
      <c r="E2467" s="120" t="b">
        <v>1</v>
      </c>
      <c r="F2467" s="120" t="b">
        <v>1</v>
      </c>
      <c r="G2467" s="120" t="b">
        <v>0</v>
      </c>
      <c r="H2467" s="120" t="b">
        <v>1</v>
      </c>
      <c r="I2467" s="120" t="b">
        <v>0</v>
      </c>
      <c r="J2467" s="120" t="b">
        <v>0</v>
      </c>
      <c r="K2467" s="120" t="b">
        <v>0</v>
      </c>
      <c r="L2467" s="120" t="b">
        <v>0</v>
      </c>
      <c r="M2467" s="120" t="b">
        <v>1</v>
      </c>
      <c r="N2467" s="120" t="s">
        <v>842</v>
      </c>
      <c r="O2467" s="120" t="s">
        <v>3052</v>
      </c>
      <c r="P2467" s="120" t="s">
        <v>3053</v>
      </c>
      <c r="Q2467" s="120" t="s">
        <v>1659</v>
      </c>
      <c r="R2467" s="120" t="s">
        <v>3124</v>
      </c>
      <c r="S2467" s="120" t="s">
        <v>8262</v>
      </c>
      <c r="T2467" s="120" t="s">
        <v>8263</v>
      </c>
      <c r="U2467" s="120" t="s">
        <v>1659</v>
      </c>
      <c r="V2467" s="120" t="s">
        <v>4367</v>
      </c>
      <c r="W2467" s="120" t="s">
        <v>8264</v>
      </c>
      <c r="X2467" s="120" t="s">
        <v>8265</v>
      </c>
      <c r="Y2467" s="120" t="s">
        <v>8266</v>
      </c>
      <c r="Z2467" s="120" t="s">
        <v>8267</v>
      </c>
      <c r="AA2467" s="120" t="s">
        <v>8268</v>
      </c>
      <c r="AB2467" s="120" t="s">
        <v>8269</v>
      </c>
      <c r="AC2467" s="120" t="s">
        <v>8270</v>
      </c>
      <c r="AD2467" s="120" t="s">
        <v>8271</v>
      </c>
      <c r="AE2467" s="120" t="s">
        <v>8272</v>
      </c>
      <c r="AF2467" s="120" t="s">
        <v>8273</v>
      </c>
    </row>
    <row r="2468" spans="1:32" x14ac:dyDescent="0.4">
      <c r="A2468" s="120" t="s">
        <v>595</v>
      </c>
      <c r="B2468" s="120" t="s">
        <v>935</v>
      </c>
      <c r="C2468" s="120">
        <v>0</v>
      </c>
      <c r="D2468" s="120" t="b">
        <v>0</v>
      </c>
      <c r="E2468" s="120" t="b">
        <v>1</v>
      </c>
      <c r="F2468" s="120" t="b">
        <v>1</v>
      </c>
      <c r="G2468" s="120" t="b">
        <v>0</v>
      </c>
      <c r="H2468" s="120" t="b">
        <v>0</v>
      </c>
      <c r="I2468" s="120" t="b">
        <v>0</v>
      </c>
      <c r="J2468" s="120" t="b">
        <v>0</v>
      </c>
      <c r="K2468" s="120" t="b">
        <v>0</v>
      </c>
      <c r="L2468" s="120" t="b">
        <v>0</v>
      </c>
      <c r="M2468" s="120" t="b">
        <v>1</v>
      </c>
      <c r="N2468" s="120" t="s">
        <v>8274</v>
      </c>
      <c r="O2468" s="120" t="s">
        <v>4229</v>
      </c>
      <c r="P2468" s="120" t="s">
        <v>4230</v>
      </c>
      <c r="Q2468" s="120" t="s">
        <v>594</v>
      </c>
      <c r="R2468" s="120" t="s">
        <v>5830</v>
      </c>
      <c r="S2468" s="120" t="s">
        <v>391</v>
      </c>
      <c r="T2468" s="120" t="s">
        <v>1642</v>
      </c>
      <c r="U2468" s="120" t="s">
        <v>8275</v>
      </c>
      <c r="V2468" s="120" t="s">
        <v>8276</v>
      </c>
      <c r="W2468" s="120" t="s">
        <v>7740</v>
      </c>
      <c r="X2468" s="120" t="s">
        <v>8277</v>
      </c>
    </row>
    <row r="2469" spans="1:32" x14ac:dyDescent="0.4">
      <c r="A2469" s="120" t="s">
        <v>8278</v>
      </c>
      <c r="B2469" s="120" t="s">
        <v>852</v>
      </c>
      <c r="C2469" s="120">
        <v>0</v>
      </c>
      <c r="D2469" s="120" t="b">
        <v>0</v>
      </c>
      <c r="E2469" s="120" t="b">
        <v>0</v>
      </c>
      <c r="F2469" s="120" t="b">
        <v>1</v>
      </c>
      <c r="G2469" s="120" t="b">
        <v>0</v>
      </c>
      <c r="H2469" s="120" t="b">
        <v>0</v>
      </c>
      <c r="I2469" s="120" t="b">
        <v>0</v>
      </c>
      <c r="J2469" s="120" t="b">
        <v>0</v>
      </c>
      <c r="K2469" s="120" t="b">
        <v>0</v>
      </c>
      <c r="L2469" s="120" t="b">
        <v>0</v>
      </c>
      <c r="M2469" s="120" t="b">
        <v>0</v>
      </c>
    </row>
    <row r="2470" spans="1:32" x14ac:dyDescent="0.4">
      <c r="A2470" s="120" t="s">
        <v>732</v>
      </c>
      <c r="B2470" s="120" t="s">
        <v>924</v>
      </c>
      <c r="C2470" s="120">
        <v>0</v>
      </c>
      <c r="D2470" s="120" t="b">
        <v>0</v>
      </c>
      <c r="E2470" s="120" t="b">
        <v>1</v>
      </c>
      <c r="F2470" s="120" t="b">
        <v>0</v>
      </c>
      <c r="G2470" s="120" t="b">
        <v>0</v>
      </c>
      <c r="H2470" s="120" t="b">
        <v>0</v>
      </c>
      <c r="I2470" s="120" t="b">
        <v>0</v>
      </c>
      <c r="J2470" s="120" t="b">
        <v>0</v>
      </c>
      <c r="K2470" s="120" t="b">
        <v>0</v>
      </c>
      <c r="L2470" s="120" t="b">
        <v>0</v>
      </c>
      <c r="M2470" s="120" t="b">
        <v>0</v>
      </c>
      <c r="N2470" s="120" t="s">
        <v>842</v>
      </c>
      <c r="O2470" s="120" t="s">
        <v>242</v>
      </c>
      <c r="P2470" s="120" t="s">
        <v>1554</v>
      </c>
      <c r="Q2470" s="120" t="s">
        <v>243</v>
      </c>
      <c r="R2470" s="120" t="s">
        <v>1584</v>
      </c>
      <c r="S2470" s="120" t="s">
        <v>1585</v>
      </c>
      <c r="T2470" s="120" t="s">
        <v>1586</v>
      </c>
      <c r="U2470" s="120" t="s">
        <v>773</v>
      </c>
      <c r="V2470" s="120" t="s">
        <v>8279</v>
      </c>
    </row>
    <row r="2471" spans="1:32" x14ac:dyDescent="0.4">
      <c r="A2471" s="120" t="s">
        <v>8280</v>
      </c>
      <c r="B2471" s="120" t="s">
        <v>1784</v>
      </c>
      <c r="C2471" s="120">
        <v>0</v>
      </c>
      <c r="D2471" s="120" t="b">
        <v>0</v>
      </c>
      <c r="E2471" s="120" t="b">
        <v>0</v>
      </c>
      <c r="F2471" s="120" t="b">
        <v>0</v>
      </c>
      <c r="G2471" s="120" t="b">
        <v>0</v>
      </c>
      <c r="H2471" s="120" t="b">
        <v>0</v>
      </c>
      <c r="I2471" s="120" t="b">
        <v>0</v>
      </c>
      <c r="J2471" s="120" t="b">
        <v>0</v>
      </c>
      <c r="K2471" s="120" t="b">
        <v>0</v>
      </c>
      <c r="L2471" s="120" t="b">
        <v>0</v>
      </c>
      <c r="M2471" s="120" t="b">
        <v>1</v>
      </c>
      <c r="N2471" s="120" t="s">
        <v>8281</v>
      </c>
      <c r="O2471" s="120" t="s">
        <v>8282</v>
      </c>
      <c r="P2471" s="120" t="s">
        <v>8283</v>
      </c>
    </row>
    <row r="2472" spans="1:32" x14ac:dyDescent="0.4">
      <c r="A2472" s="120" t="s">
        <v>8284</v>
      </c>
      <c r="B2472" s="120" t="s">
        <v>1115</v>
      </c>
      <c r="C2472" s="120">
        <v>0</v>
      </c>
      <c r="D2472" s="120" t="b">
        <v>0</v>
      </c>
      <c r="E2472" s="120" t="b">
        <v>0</v>
      </c>
      <c r="F2472" s="120" t="b">
        <v>0</v>
      </c>
      <c r="G2472" s="120" t="b">
        <v>0</v>
      </c>
      <c r="H2472" s="120" t="b">
        <v>0</v>
      </c>
      <c r="I2472" s="120" t="b">
        <v>0</v>
      </c>
      <c r="J2472" s="120" t="b">
        <v>0</v>
      </c>
      <c r="K2472" s="120" t="b">
        <v>0</v>
      </c>
      <c r="L2472" s="120" t="b">
        <v>0</v>
      </c>
      <c r="M2472" s="120" t="b">
        <v>0</v>
      </c>
    </row>
    <row r="2473" spans="1:32" x14ac:dyDescent="0.4">
      <c r="A2473" s="120" t="s">
        <v>8285</v>
      </c>
      <c r="B2473" s="120" t="s">
        <v>843</v>
      </c>
      <c r="C2473" s="120">
        <v>0</v>
      </c>
      <c r="D2473" s="120" t="b">
        <v>1</v>
      </c>
      <c r="E2473" s="120" t="b">
        <v>1</v>
      </c>
      <c r="F2473" s="120" t="b">
        <v>1</v>
      </c>
      <c r="G2473" s="120" t="b">
        <v>0</v>
      </c>
      <c r="H2473" s="120" t="b">
        <v>1</v>
      </c>
      <c r="I2473" s="120" t="b">
        <v>0</v>
      </c>
      <c r="J2473" s="120" t="b">
        <v>0</v>
      </c>
      <c r="K2473" s="120" t="b">
        <v>0</v>
      </c>
      <c r="L2473" s="120" t="b">
        <v>0</v>
      </c>
      <c r="M2473" s="120" t="b">
        <v>1</v>
      </c>
      <c r="N2473" s="120" t="s">
        <v>842</v>
      </c>
      <c r="O2473" s="120" t="s">
        <v>8286</v>
      </c>
      <c r="P2473" s="120" t="s">
        <v>8287</v>
      </c>
      <c r="Q2473" s="120" t="s">
        <v>6679</v>
      </c>
      <c r="R2473" s="120" t="s">
        <v>6680</v>
      </c>
    </row>
    <row r="2474" spans="1:32" x14ac:dyDescent="0.4">
      <c r="A2474" s="120" t="s">
        <v>8288</v>
      </c>
      <c r="B2474" s="120" t="s">
        <v>928</v>
      </c>
      <c r="C2474" s="120">
        <v>0</v>
      </c>
      <c r="D2474" s="120" t="b">
        <v>0</v>
      </c>
      <c r="E2474" s="120" t="b">
        <v>0</v>
      </c>
      <c r="F2474" s="120" t="b">
        <v>0</v>
      </c>
      <c r="G2474" s="120" t="b">
        <v>0</v>
      </c>
      <c r="H2474" s="120" t="b">
        <v>0</v>
      </c>
      <c r="I2474" s="120" t="b">
        <v>0</v>
      </c>
      <c r="J2474" s="120" t="b">
        <v>0</v>
      </c>
      <c r="K2474" s="120" t="b">
        <v>0</v>
      </c>
      <c r="L2474" s="120" t="b">
        <v>0</v>
      </c>
      <c r="M2474" s="120" t="b">
        <v>0</v>
      </c>
    </row>
    <row r="2475" spans="1:32" x14ac:dyDescent="0.4">
      <c r="A2475" s="120" t="s">
        <v>8289</v>
      </c>
      <c r="B2475" s="120" t="s">
        <v>928</v>
      </c>
      <c r="C2475" s="120">
        <v>0</v>
      </c>
      <c r="D2475" s="120" t="b">
        <v>0</v>
      </c>
      <c r="E2475" s="120" t="b">
        <v>0</v>
      </c>
      <c r="F2475" s="120" t="b">
        <v>1</v>
      </c>
      <c r="G2475" s="120" t="b">
        <v>0</v>
      </c>
      <c r="H2475" s="120" t="b">
        <v>0</v>
      </c>
      <c r="I2475" s="120" t="b">
        <v>0</v>
      </c>
      <c r="J2475" s="120" t="b">
        <v>0</v>
      </c>
      <c r="K2475" s="120" t="b">
        <v>0</v>
      </c>
      <c r="L2475" s="120" t="b">
        <v>0</v>
      </c>
      <c r="M2475" s="120" t="b">
        <v>0</v>
      </c>
    </row>
    <row r="2476" spans="1:32" x14ac:dyDescent="0.4">
      <c r="A2476" s="120" t="s">
        <v>8290</v>
      </c>
      <c r="B2476" s="120" t="s">
        <v>852</v>
      </c>
      <c r="C2476" s="120">
        <v>0</v>
      </c>
      <c r="D2476" s="120" t="b">
        <v>0</v>
      </c>
      <c r="E2476" s="120" t="b">
        <v>0</v>
      </c>
      <c r="F2476" s="120" t="b">
        <v>0</v>
      </c>
      <c r="G2476" s="120" t="b">
        <v>0</v>
      </c>
      <c r="H2476" s="120" t="b">
        <v>0</v>
      </c>
      <c r="I2476" s="120" t="b">
        <v>0</v>
      </c>
      <c r="J2476" s="120" t="b">
        <v>0</v>
      </c>
      <c r="K2476" s="120" t="b">
        <v>0</v>
      </c>
      <c r="L2476" s="120" t="b">
        <v>0</v>
      </c>
      <c r="M2476" s="120" t="b">
        <v>0</v>
      </c>
    </row>
    <row r="2477" spans="1:32" x14ac:dyDescent="0.4">
      <c r="A2477" s="120" t="s">
        <v>8291</v>
      </c>
      <c r="B2477" s="120" t="s">
        <v>852</v>
      </c>
      <c r="C2477" s="120">
        <v>0</v>
      </c>
      <c r="D2477" s="120" t="b">
        <v>0</v>
      </c>
      <c r="E2477" s="120" t="b">
        <v>1</v>
      </c>
      <c r="F2477" s="120" t="b">
        <v>0</v>
      </c>
      <c r="G2477" s="120" t="b">
        <v>0</v>
      </c>
      <c r="H2477" s="120" t="b">
        <v>0</v>
      </c>
      <c r="I2477" s="120" t="b">
        <v>0</v>
      </c>
      <c r="J2477" s="120" t="b">
        <v>0</v>
      </c>
      <c r="K2477" s="120" t="b">
        <v>0</v>
      </c>
      <c r="L2477" s="120" t="b">
        <v>0</v>
      </c>
      <c r="M2477" s="120" t="b">
        <v>0</v>
      </c>
    </row>
    <row r="2478" spans="1:32" x14ac:dyDescent="0.4">
      <c r="A2478" s="120" t="s">
        <v>8292</v>
      </c>
      <c r="B2478" s="120" t="s">
        <v>928</v>
      </c>
      <c r="C2478" s="120">
        <v>0</v>
      </c>
      <c r="D2478" s="120" t="b">
        <v>0</v>
      </c>
      <c r="E2478" s="120" t="b">
        <v>0</v>
      </c>
      <c r="F2478" s="120" t="b">
        <v>1</v>
      </c>
      <c r="G2478" s="120" t="b">
        <v>0</v>
      </c>
      <c r="H2478" s="120" t="b">
        <v>0</v>
      </c>
      <c r="I2478" s="120" t="b">
        <v>0</v>
      </c>
      <c r="J2478" s="120" t="b">
        <v>0</v>
      </c>
      <c r="K2478" s="120" t="b">
        <v>0</v>
      </c>
      <c r="L2478" s="120" t="b">
        <v>0</v>
      </c>
      <c r="M2478" s="120" t="b">
        <v>0</v>
      </c>
    </row>
    <row r="2479" spans="1:32" x14ac:dyDescent="0.4">
      <c r="A2479" s="120" t="s">
        <v>682</v>
      </c>
      <c r="B2479" s="120" t="s">
        <v>900</v>
      </c>
      <c r="C2479" s="120">
        <v>0</v>
      </c>
      <c r="D2479" s="120" t="b">
        <v>1</v>
      </c>
      <c r="E2479" s="120" t="b">
        <v>0</v>
      </c>
      <c r="F2479" s="120" t="b">
        <v>1</v>
      </c>
      <c r="G2479" s="120" t="b">
        <v>0</v>
      </c>
      <c r="H2479" s="120" t="b">
        <v>0</v>
      </c>
      <c r="I2479" s="120" t="b">
        <v>0</v>
      </c>
      <c r="J2479" s="120" t="b">
        <v>0</v>
      </c>
      <c r="K2479" s="120" t="b">
        <v>0</v>
      </c>
      <c r="L2479" s="120" t="b">
        <v>0</v>
      </c>
      <c r="M2479" s="120" t="b">
        <v>0</v>
      </c>
      <c r="N2479" s="120" t="s">
        <v>6387</v>
      </c>
      <c r="O2479" s="120" t="s">
        <v>681</v>
      </c>
      <c r="P2479" s="120" t="s">
        <v>8293</v>
      </c>
      <c r="Q2479" s="120" t="s">
        <v>6389</v>
      </c>
      <c r="R2479" s="120" t="s">
        <v>6390</v>
      </c>
    </row>
    <row r="2480" spans="1:32" x14ac:dyDescent="0.4">
      <c r="A2480" s="120" t="s">
        <v>8294</v>
      </c>
      <c r="B2480" s="120" t="s">
        <v>1727</v>
      </c>
      <c r="C2480" s="120">
        <v>0</v>
      </c>
      <c r="D2480" s="120" t="b">
        <v>0</v>
      </c>
      <c r="E2480" s="120" t="b">
        <v>0</v>
      </c>
      <c r="F2480" s="120" t="b">
        <v>0</v>
      </c>
      <c r="G2480" s="120" t="b">
        <v>0</v>
      </c>
      <c r="H2480" s="120" t="b">
        <v>0</v>
      </c>
      <c r="I2480" s="120" t="b">
        <v>0</v>
      </c>
      <c r="J2480" s="120" t="b">
        <v>0</v>
      </c>
      <c r="K2480" s="120" t="b">
        <v>0</v>
      </c>
      <c r="L2480" s="120" t="b">
        <v>0</v>
      </c>
      <c r="M2480" s="120" t="b">
        <v>0</v>
      </c>
    </row>
    <row r="2481" spans="1:18" x14ac:dyDescent="0.4">
      <c r="A2481" s="120" t="s">
        <v>8295</v>
      </c>
      <c r="B2481" s="120" t="s">
        <v>2118</v>
      </c>
      <c r="C2481" s="120">
        <v>0</v>
      </c>
      <c r="D2481" s="120" t="b">
        <v>0</v>
      </c>
      <c r="E2481" s="120" t="b">
        <v>0</v>
      </c>
      <c r="F2481" s="120" t="b">
        <v>0</v>
      </c>
      <c r="G2481" s="120" t="b">
        <v>0</v>
      </c>
      <c r="H2481" s="120" t="b">
        <v>0</v>
      </c>
      <c r="I2481" s="120" t="b">
        <v>0</v>
      </c>
      <c r="J2481" s="120" t="b">
        <v>0</v>
      </c>
      <c r="K2481" s="120" t="b">
        <v>0</v>
      </c>
      <c r="L2481" s="120" t="b">
        <v>0</v>
      </c>
      <c r="M2481" s="120" t="b">
        <v>0</v>
      </c>
    </row>
    <row r="2482" spans="1:18" x14ac:dyDescent="0.4">
      <c r="A2482" s="120" t="s">
        <v>8296</v>
      </c>
      <c r="B2482" s="120" t="s">
        <v>2118</v>
      </c>
      <c r="C2482" s="120">
        <v>0</v>
      </c>
      <c r="D2482" s="120" t="b">
        <v>0</v>
      </c>
      <c r="E2482" s="120" t="b">
        <v>0</v>
      </c>
      <c r="F2482" s="120" t="b">
        <v>0</v>
      </c>
      <c r="G2482" s="120" t="b">
        <v>0</v>
      </c>
      <c r="H2482" s="120" t="b">
        <v>0</v>
      </c>
      <c r="I2482" s="120" t="b">
        <v>0</v>
      </c>
      <c r="J2482" s="120" t="b">
        <v>0</v>
      </c>
      <c r="K2482" s="120" t="b">
        <v>0</v>
      </c>
      <c r="L2482" s="120" t="b">
        <v>0</v>
      </c>
      <c r="M2482" s="120" t="b">
        <v>0</v>
      </c>
    </row>
    <row r="2483" spans="1:18" x14ac:dyDescent="0.4">
      <c r="A2483" s="120" t="s">
        <v>8297</v>
      </c>
      <c r="B2483" s="120" t="s">
        <v>935</v>
      </c>
      <c r="C2483" s="120">
        <v>0</v>
      </c>
      <c r="D2483" s="120" t="b">
        <v>0</v>
      </c>
      <c r="E2483" s="120" t="b">
        <v>0</v>
      </c>
      <c r="F2483" s="120" t="b">
        <v>0</v>
      </c>
      <c r="G2483" s="120" t="b">
        <v>0</v>
      </c>
      <c r="H2483" s="120" t="b">
        <v>0</v>
      </c>
      <c r="I2483" s="120" t="b">
        <v>0</v>
      </c>
      <c r="J2483" s="120" t="b">
        <v>0</v>
      </c>
      <c r="K2483" s="120" t="b">
        <v>0</v>
      </c>
      <c r="L2483" s="120" t="b">
        <v>0</v>
      </c>
      <c r="M2483" s="120" t="b">
        <v>0</v>
      </c>
    </row>
    <row r="2484" spans="1:18" x14ac:dyDescent="0.4">
      <c r="A2484" s="120" t="s">
        <v>8298</v>
      </c>
      <c r="B2484" s="120" t="s">
        <v>852</v>
      </c>
      <c r="C2484" s="120">
        <v>0</v>
      </c>
      <c r="D2484" s="120" t="b">
        <v>0</v>
      </c>
      <c r="E2484" s="120" t="b">
        <v>0</v>
      </c>
      <c r="F2484" s="120" t="b">
        <v>1</v>
      </c>
      <c r="G2484" s="120" t="b">
        <v>0</v>
      </c>
      <c r="H2484" s="120" t="b">
        <v>0</v>
      </c>
      <c r="I2484" s="120" t="b">
        <v>0</v>
      </c>
      <c r="J2484" s="120" t="b">
        <v>0</v>
      </c>
      <c r="K2484" s="120" t="b">
        <v>0</v>
      </c>
      <c r="L2484" s="120" t="b">
        <v>0</v>
      </c>
      <c r="M2484" s="120" t="b">
        <v>0</v>
      </c>
    </row>
    <row r="2485" spans="1:18" x14ac:dyDescent="0.4">
      <c r="A2485" s="120" t="s">
        <v>8299</v>
      </c>
      <c r="B2485" s="120" t="s">
        <v>852</v>
      </c>
      <c r="C2485" s="120">
        <v>0</v>
      </c>
      <c r="D2485" s="120" t="b">
        <v>0</v>
      </c>
      <c r="E2485" s="120" t="b">
        <v>0</v>
      </c>
      <c r="F2485" s="120" t="b">
        <v>0</v>
      </c>
      <c r="G2485" s="120" t="b">
        <v>0</v>
      </c>
      <c r="H2485" s="120" t="b">
        <v>0</v>
      </c>
      <c r="I2485" s="120" t="b">
        <v>0</v>
      </c>
      <c r="J2485" s="120" t="b">
        <v>0</v>
      </c>
      <c r="K2485" s="120" t="b">
        <v>0</v>
      </c>
      <c r="L2485" s="120" t="b">
        <v>0</v>
      </c>
      <c r="M2485" s="120" t="b">
        <v>0</v>
      </c>
    </row>
    <row r="2486" spans="1:18" x14ac:dyDescent="0.4">
      <c r="A2486" s="120" t="s">
        <v>8300</v>
      </c>
      <c r="B2486" s="120" t="s">
        <v>1446</v>
      </c>
      <c r="C2486" s="120">
        <v>0</v>
      </c>
      <c r="D2486" s="120" t="b">
        <v>0</v>
      </c>
      <c r="E2486" s="120" t="b">
        <v>0</v>
      </c>
      <c r="F2486" s="120" t="b">
        <v>0</v>
      </c>
      <c r="G2486" s="120" t="b">
        <v>0</v>
      </c>
      <c r="H2486" s="120" t="b">
        <v>0</v>
      </c>
      <c r="I2486" s="120" t="b">
        <v>0</v>
      </c>
      <c r="J2486" s="120" t="b">
        <v>0</v>
      </c>
      <c r="K2486" s="120" t="b">
        <v>0</v>
      </c>
      <c r="L2486" s="120" t="b">
        <v>0</v>
      </c>
      <c r="M2486" s="120" t="b">
        <v>0</v>
      </c>
    </row>
    <row r="2487" spans="1:18" x14ac:dyDescent="0.4">
      <c r="A2487" s="120" t="s">
        <v>8301</v>
      </c>
      <c r="B2487" s="120" t="s">
        <v>852</v>
      </c>
      <c r="C2487" s="120">
        <v>0</v>
      </c>
      <c r="D2487" s="120" t="b">
        <v>0</v>
      </c>
      <c r="E2487" s="120" t="b">
        <v>0</v>
      </c>
      <c r="F2487" s="120" t="b">
        <v>0</v>
      </c>
      <c r="G2487" s="120" t="b">
        <v>0</v>
      </c>
      <c r="H2487" s="120" t="b">
        <v>0</v>
      </c>
      <c r="I2487" s="120" t="b">
        <v>0</v>
      </c>
      <c r="J2487" s="120" t="b">
        <v>0</v>
      </c>
      <c r="K2487" s="120" t="b">
        <v>0</v>
      </c>
      <c r="L2487" s="120" t="b">
        <v>0</v>
      </c>
      <c r="M2487" s="120" t="b">
        <v>0</v>
      </c>
    </row>
    <row r="2488" spans="1:18" x14ac:dyDescent="0.4">
      <c r="A2488" s="120" t="s">
        <v>8302</v>
      </c>
      <c r="B2488" s="120" t="s">
        <v>852</v>
      </c>
      <c r="C2488" s="120">
        <v>0</v>
      </c>
      <c r="D2488" s="120" t="b">
        <v>0</v>
      </c>
      <c r="E2488" s="120" t="b">
        <v>0</v>
      </c>
      <c r="F2488" s="120" t="b">
        <v>0</v>
      </c>
      <c r="G2488" s="120" t="b">
        <v>0</v>
      </c>
      <c r="H2488" s="120" t="b">
        <v>0</v>
      </c>
      <c r="I2488" s="120" t="b">
        <v>0</v>
      </c>
      <c r="J2488" s="120" t="b">
        <v>0</v>
      </c>
      <c r="K2488" s="120" t="b">
        <v>0</v>
      </c>
      <c r="L2488" s="120" t="b">
        <v>0</v>
      </c>
      <c r="M2488" s="120" t="b">
        <v>1</v>
      </c>
    </row>
    <row r="2489" spans="1:18" x14ac:dyDescent="0.4">
      <c r="A2489" s="120" t="s">
        <v>8303</v>
      </c>
      <c r="B2489" s="120" t="s">
        <v>900</v>
      </c>
      <c r="C2489" s="120">
        <v>0</v>
      </c>
      <c r="D2489" s="120" t="b">
        <v>0</v>
      </c>
      <c r="E2489" s="120" t="b">
        <v>1</v>
      </c>
      <c r="F2489" s="120" t="b">
        <v>0</v>
      </c>
      <c r="G2489" s="120" t="b">
        <v>0</v>
      </c>
      <c r="H2489" s="120" t="b">
        <v>0</v>
      </c>
      <c r="I2489" s="120" t="b">
        <v>0</v>
      </c>
      <c r="J2489" s="120" t="b">
        <v>0</v>
      </c>
      <c r="K2489" s="120" t="b">
        <v>1</v>
      </c>
      <c r="L2489" s="120" t="b">
        <v>0</v>
      </c>
      <c r="M2489" s="120" t="b">
        <v>1</v>
      </c>
      <c r="N2489" s="120" t="s">
        <v>8304</v>
      </c>
      <c r="O2489" s="120" t="s">
        <v>8305</v>
      </c>
      <c r="P2489" s="120" t="s">
        <v>8306</v>
      </c>
      <c r="Q2489" s="120" t="s">
        <v>8307</v>
      </c>
      <c r="R2489" s="120" t="s">
        <v>8308</v>
      </c>
    </row>
    <row r="2490" spans="1:18" x14ac:dyDescent="0.4">
      <c r="A2490" s="120" t="s">
        <v>8309</v>
      </c>
      <c r="B2490" s="120" t="s">
        <v>852</v>
      </c>
      <c r="C2490" s="120">
        <v>0</v>
      </c>
      <c r="D2490" s="120" t="b">
        <v>0</v>
      </c>
      <c r="E2490" s="120" t="b">
        <v>0</v>
      </c>
      <c r="F2490" s="120" t="b">
        <v>1</v>
      </c>
      <c r="G2490" s="120" t="b">
        <v>0</v>
      </c>
      <c r="H2490" s="120" t="b">
        <v>0</v>
      </c>
      <c r="I2490" s="120" t="b">
        <v>0</v>
      </c>
      <c r="J2490" s="120" t="b">
        <v>0</v>
      </c>
      <c r="K2490" s="120" t="b">
        <v>0</v>
      </c>
      <c r="L2490" s="120" t="b">
        <v>0</v>
      </c>
      <c r="M2490" s="120" t="b">
        <v>0</v>
      </c>
    </row>
    <row r="2491" spans="1:18" x14ac:dyDescent="0.4">
      <c r="A2491" s="120" t="s">
        <v>7235</v>
      </c>
      <c r="B2491" s="120" t="s">
        <v>935</v>
      </c>
      <c r="C2491" s="120">
        <v>0</v>
      </c>
      <c r="D2491" s="120" t="b">
        <v>0</v>
      </c>
      <c r="E2491" s="120" t="b">
        <v>0</v>
      </c>
      <c r="F2491" s="120" t="b">
        <v>0</v>
      </c>
      <c r="G2491" s="120" t="b">
        <v>0</v>
      </c>
      <c r="H2491" s="120" t="b">
        <v>0</v>
      </c>
      <c r="I2491" s="120" t="b">
        <v>0</v>
      </c>
      <c r="J2491" s="120" t="b">
        <v>0</v>
      </c>
      <c r="K2491" s="120" t="b">
        <v>0</v>
      </c>
      <c r="L2491" s="120" t="b">
        <v>0</v>
      </c>
      <c r="M2491" s="120" t="b">
        <v>0</v>
      </c>
    </row>
    <row r="2492" spans="1:18" x14ac:dyDescent="0.4">
      <c r="A2492" s="120" t="s">
        <v>688</v>
      </c>
      <c r="B2492" s="120" t="s">
        <v>852</v>
      </c>
      <c r="C2492" s="120">
        <v>0</v>
      </c>
      <c r="D2492" s="120" t="b">
        <v>1</v>
      </c>
      <c r="E2492" s="120" t="b">
        <v>0</v>
      </c>
      <c r="F2492" s="120" t="b">
        <v>0</v>
      </c>
      <c r="G2492" s="120" t="b">
        <v>0</v>
      </c>
      <c r="H2492" s="120" t="b">
        <v>0</v>
      </c>
      <c r="I2492" s="120" t="b">
        <v>0</v>
      </c>
      <c r="J2492" s="120" t="b">
        <v>0</v>
      </c>
      <c r="K2492" s="120" t="b">
        <v>0</v>
      </c>
      <c r="L2492" s="120" t="b">
        <v>0</v>
      </c>
      <c r="M2492" s="120" t="b">
        <v>0</v>
      </c>
      <c r="N2492" s="120" t="s">
        <v>6660</v>
      </c>
      <c r="O2492" s="120" t="s">
        <v>687</v>
      </c>
      <c r="P2492" s="120" t="s">
        <v>8310</v>
      </c>
    </row>
    <row r="2493" spans="1:18" x14ac:dyDescent="0.4">
      <c r="A2493" s="120" t="s">
        <v>5362</v>
      </c>
      <c r="B2493" s="120" t="s">
        <v>872</v>
      </c>
      <c r="C2493" s="120">
        <v>0</v>
      </c>
      <c r="D2493" s="120" t="b">
        <v>0</v>
      </c>
      <c r="E2493" s="120" t="b">
        <v>1</v>
      </c>
      <c r="F2493" s="120" t="b">
        <v>0</v>
      </c>
      <c r="G2493" s="120" t="b">
        <v>0</v>
      </c>
      <c r="H2493" s="120" t="b">
        <v>1</v>
      </c>
      <c r="I2493" s="120" t="b">
        <v>0</v>
      </c>
      <c r="J2493" s="120" t="b">
        <v>0</v>
      </c>
      <c r="K2493" s="120" t="b">
        <v>0</v>
      </c>
      <c r="L2493" s="120" t="b">
        <v>0</v>
      </c>
      <c r="M2493" s="120" t="b">
        <v>1</v>
      </c>
    </row>
    <row r="2494" spans="1:18" x14ac:dyDescent="0.4">
      <c r="A2494" s="120" t="s">
        <v>8311</v>
      </c>
      <c r="B2494" s="120" t="s">
        <v>852</v>
      </c>
      <c r="C2494" s="120">
        <v>0</v>
      </c>
      <c r="D2494" s="120" t="b">
        <v>0</v>
      </c>
      <c r="E2494" s="120" t="b">
        <v>1</v>
      </c>
      <c r="F2494" s="120" t="b">
        <v>0</v>
      </c>
      <c r="G2494" s="120" t="b">
        <v>0</v>
      </c>
      <c r="H2494" s="120" t="b">
        <v>0</v>
      </c>
      <c r="I2494" s="120" t="b">
        <v>0</v>
      </c>
      <c r="J2494" s="120" t="b">
        <v>0</v>
      </c>
      <c r="K2494" s="120" t="b">
        <v>0</v>
      </c>
      <c r="L2494" s="120" t="b">
        <v>0</v>
      </c>
      <c r="M2494" s="120" t="b">
        <v>1</v>
      </c>
      <c r="N2494" s="120" t="s">
        <v>842</v>
      </c>
      <c r="O2494" s="120" t="s">
        <v>8312</v>
      </c>
      <c r="P2494" s="120" t="s">
        <v>8313</v>
      </c>
      <c r="Q2494" s="120" t="s">
        <v>2671</v>
      </c>
      <c r="R2494" s="120" t="s">
        <v>2672</v>
      </c>
    </row>
    <row r="2495" spans="1:18" x14ac:dyDescent="0.4">
      <c r="A2495" s="120" t="s">
        <v>8314</v>
      </c>
      <c r="B2495" s="120" t="s">
        <v>1334</v>
      </c>
      <c r="C2495" s="120">
        <v>0</v>
      </c>
      <c r="D2495" s="120" t="b">
        <v>0</v>
      </c>
      <c r="E2495" s="120" t="b">
        <v>0</v>
      </c>
      <c r="F2495" s="120" t="b">
        <v>0</v>
      </c>
      <c r="G2495" s="120" t="b">
        <v>0</v>
      </c>
      <c r="H2495" s="120" t="b">
        <v>0</v>
      </c>
      <c r="I2495" s="120" t="b">
        <v>0</v>
      </c>
      <c r="J2495" s="120" t="b">
        <v>0</v>
      </c>
      <c r="K2495" s="120" t="b">
        <v>0</v>
      </c>
      <c r="L2495" s="120" t="b">
        <v>0</v>
      </c>
      <c r="M2495" s="120" t="b">
        <v>1</v>
      </c>
      <c r="N2495" s="120" t="s">
        <v>842</v>
      </c>
      <c r="O2495" s="120" t="s">
        <v>8315</v>
      </c>
      <c r="P2495" s="120" t="s">
        <v>8316</v>
      </c>
    </row>
    <row r="2496" spans="1:18" x14ac:dyDescent="0.4">
      <c r="A2496" s="120" t="s">
        <v>2676</v>
      </c>
      <c r="B2496" s="120" t="s">
        <v>872</v>
      </c>
      <c r="C2496" s="120">
        <v>0</v>
      </c>
      <c r="D2496" s="120" t="b">
        <v>0</v>
      </c>
      <c r="E2496" s="120" t="b">
        <v>1</v>
      </c>
      <c r="F2496" s="120" t="b">
        <v>0</v>
      </c>
      <c r="G2496" s="120" t="b">
        <v>0</v>
      </c>
      <c r="H2496" s="120" t="b">
        <v>0</v>
      </c>
      <c r="I2496" s="120" t="b">
        <v>0</v>
      </c>
      <c r="J2496" s="120" t="b">
        <v>0</v>
      </c>
      <c r="K2496" s="120" t="b">
        <v>0</v>
      </c>
      <c r="L2496" s="120" t="b">
        <v>0</v>
      </c>
      <c r="M2496" s="120" t="b">
        <v>1</v>
      </c>
    </row>
    <row r="2497" spans="1:34" x14ac:dyDescent="0.4">
      <c r="A2497" s="120" t="s">
        <v>8317</v>
      </c>
      <c r="B2497" s="120" t="s">
        <v>924</v>
      </c>
      <c r="C2497" s="120">
        <v>0</v>
      </c>
      <c r="D2497" s="120" t="b">
        <v>1</v>
      </c>
      <c r="E2497" s="120" t="b">
        <v>0</v>
      </c>
      <c r="F2497" s="120" t="b">
        <v>0</v>
      </c>
      <c r="G2497" s="120" t="b">
        <v>0</v>
      </c>
      <c r="H2497" s="120" t="b">
        <v>0</v>
      </c>
      <c r="I2497" s="120" t="b">
        <v>0</v>
      </c>
      <c r="J2497" s="120" t="b">
        <v>0</v>
      </c>
      <c r="K2497" s="120" t="b">
        <v>0</v>
      </c>
      <c r="L2497" s="120" t="b">
        <v>0</v>
      </c>
      <c r="M2497" s="120" t="b">
        <v>1</v>
      </c>
    </row>
    <row r="2498" spans="1:34" x14ac:dyDescent="0.4">
      <c r="A2498" s="120" t="s">
        <v>690</v>
      </c>
      <c r="B2498" s="120" t="s">
        <v>935</v>
      </c>
      <c r="C2498" s="120">
        <v>0</v>
      </c>
      <c r="D2498" s="120" t="b">
        <v>1</v>
      </c>
      <c r="E2498" s="120" t="b">
        <v>1</v>
      </c>
      <c r="F2498" s="120" t="b">
        <v>0</v>
      </c>
      <c r="G2498" s="120" t="b">
        <v>1</v>
      </c>
      <c r="H2498" s="120" t="b">
        <v>0</v>
      </c>
      <c r="I2498" s="120" t="b">
        <v>0</v>
      </c>
      <c r="J2498" s="120" t="b">
        <v>0</v>
      </c>
      <c r="K2498" s="120" t="b">
        <v>1</v>
      </c>
      <c r="L2498" s="120" t="b">
        <v>0</v>
      </c>
      <c r="M2498" s="120" t="b">
        <v>1</v>
      </c>
      <c r="N2498" s="120" t="s">
        <v>842</v>
      </c>
      <c r="O2498" s="120" t="s">
        <v>451</v>
      </c>
      <c r="P2498" s="120" t="s">
        <v>1710</v>
      </c>
      <c r="Q2498" s="120" t="s">
        <v>8318</v>
      </c>
      <c r="R2498" s="120" t="s">
        <v>8319</v>
      </c>
      <c r="S2498" s="120" t="s">
        <v>4257</v>
      </c>
      <c r="T2498" s="120" t="s">
        <v>4258</v>
      </c>
      <c r="U2498" s="120" t="s">
        <v>8320</v>
      </c>
      <c r="V2498" s="120" t="s">
        <v>8321</v>
      </c>
      <c r="W2498" s="120" t="s">
        <v>8322</v>
      </c>
      <c r="X2498" s="120" t="s">
        <v>8323</v>
      </c>
      <c r="Y2498" s="120" t="s">
        <v>8324</v>
      </c>
      <c r="Z2498" s="120" t="s">
        <v>8325</v>
      </c>
      <c r="AA2498" s="120" t="s">
        <v>689</v>
      </c>
      <c r="AB2498" s="120" t="s">
        <v>8326</v>
      </c>
      <c r="AC2498" s="120" t="s">
        <v>561</v>
      </c>
      <c r="AD2498" s="120" t="s">
        <v>3577</v>
      </c>
      <c r="AE2498" s="120" t="s">
        <v>8327</v>
      </c>
      <c r="AF2498" s="120" t="s">
        <v>8328</v>
      </c>
      <c r="AG2498" s="120" t="s">
        <v>4010</v>
      </c>
      <c r="AH2498" s="120" t="s">
        <v>4011</v>
      </c>
    </row>
    <row r="2499" spans="1:34" x14ac:dyDescent="0.4">
      <c r="A2499" s="120" t="s">
        <v>8329</v>
      </c>
      <c r="B2499" s="120" t="s">
        <v>872</v>
      </c>
      <c r="C2499" s="120">
        <v>0</v>
      </c>
      <c r="D2499" s="120" t="b">
        <v>0</v>
      </c>
      <c r="E2499" s="120" t="b">
        <v>0</v>
      </c>
      <c r="F2499" s="120" t="b">
        <v>0</v>
      </c>
      <c r="G2499" s="120" t="b">
        <v>0</v>
      </c>
      <c r="H2499" s="120" t="b">
        <v>0</v>
      </c>
      <c r="I2499" s="120" t="b">
        <v>0</v>
      </c>
      <c r="J2499" s="120" t="b">
        <v>0</v>
      </c>
      <c r="K2499" s="120" t="b">
        <v>0</v>
      </c>
      <c r="L2499" s="120" t="b">
        <v>0</v>
      </c>
      <c r="M2499" s="120" t="b">
        <v>0</v>
      </c>
    </row>
    <row r="2500" spans="1:34" x14ac:dyDescent="0.4">
      <c r="A2500" s="120" t="s">
        <v>8330</v>
      </c>
      <c r="B2500" s="120" t="s">
        <v>900</v>
      </c>
      <c r="C2500" s="120">
        <v>0</v>
      </c>
      <c r="D2500" s="120" t="b">
        <v>0</v>
      </c>
      <c r="E2500" s="120" t="b">
        <v>0</v>
      </c>
      <c r="F2500" s="120" t="b">
        <v>0</v>
      </c>
      <c r="G2500" s="120" t="b">
        <v>0</v>
      </c>
      <c r="H2500" s="120" t="b">
        <v>0</v>
      </c>
      <c r="I2500" s="120" t="b">
        <v>0</v>
      </c>
      <c r="J2500" s="120" t="b">
        <v>0</v>
      </c>
      <c r="K2500" s="120" t="b">
        <v>0</v>
      </c>
      <c r="L2500" s="120" t="b">
        <v>0</v>
      </c>
      <c r="M2500" s="120" t="b">
        <v>0</v>
      </c>
    </row>
    <row r="2501" spans="1:34" x14ac:dyDescent="0.4">
      <c r="A2501" s="120" t="s">
        <v>8331</v>
      </c>
      <c r="B2501" s="120" t="s">
        <v>928</v>
      </c>
      <c r="C2501" s="120">
        <v>0</v>
      </c>
      <c r="D2501" s="120" t="b">
        <v>0</v>
      </c>
      <c r="E2501" s="120" t="b">
        <v>0</v>
      </c>
      <c r="F2501" s="120" t="b">
        <v>0</v>
      </c>
      <c r="G2501" s="120" t="b">
        <v>0</v>
      </c>
      <c r="H2501" s="120" t="b">
        <v>0</v>
      </c>
      <c r="I2501" s="120" t="b">
        <v>0</v>
      </c>
      <c r="J2501" s="120" t="b">
        <v>0</v>
      </c>
      <c r="K2501" s="120" t="b">
        <v>0</v>
      </c>
      <c r="L2501" s="120" t="b">
        <v>0</v>
      </c>
      <c r="M2501" s="120" t="b">
        <v>0</v>
      </c>
    </row>
    <row r="2502" spans="1:34" x14ac:dyDescent="0.4">
      <c r="A2502" s="120" t="s">
        <v>8332</v>
      </c>
      <c r="B2502" s="120" t="s">
        <v>935</v>
      </c>
      <c r="C2502" s="120">
        <v>0</v>
      </c>
      <c r="D2502" s="120" t="b">
        <v>0</v>
      </c>
      <c r="E2502" s="120" t="b">
        <v>0</v>
      </c>
      <c r="F2502" s="120" t="b">
        <v>0</v>
      </c>
      <c r="G2502" s="120" t="b">
        <v>0</v>
      </c>
      <c r="H2502" s="120" t="b">
        <v>0</v>
      </c>
      <c r="I2502" s="120" t="b">
        <v>0</v>
      </c>
      <c r="J2502" s="120" t="b">
        <v>0</v>
      </c>
      <c r="K2502" s="120" t="b">
        <v>0</v>
      </c>
      <c r="L2502" s="120" t="b">
        <v>0</v>
      </c>
      <c r="M2502" s="120" t="b">
        <v>0</v>
      </c>
    </row>
    <row r="2503" spans="1:34" x14ac:dyDescent="0.4">
      <c r="A2503" s="120" t="s">
        <v>8333</v>
      </c>
      <c r="B2503" s="120" t="s">
        <v>928</v>
      </c>
      <c r="C2503" s="120">
        <v>0</v>
      </c>
      <c r="D2503" s="120" t="b">
        <v>0</v>
      </c>
      <c r="E2503" s="120" t="b">
        <v>0</v>
      </c>
      <c r="F2503" s="120" t="b">
        <v>0</v>
      </c>
      <c r="G2503" s="120" t="b">
        <v>0</v>
      </c>
      <c r="H2503" s="120" t="b">
        <v>1</v>
      </c>
      <c r="I2503" s="120" t="b">
        <v>0</v>
      </c>
      <c r="J2503" s="120" t="b">
        <v>0</v>
      </c>
      <c r="K2503" s="120" t="b">
        <v>0</v>
      </c>
      <c r="L2503" s="120" t="b">
        <v>0</v>
      </c>
      <c r="M2503" s="120" t="b">
        <v>1</v>
      </c>
    </row>
    <row r="2504" spans="1:34" x14ac:dyDescent="0.4">
      <c r="A2504" s="120" t="s">
        <v>8334</v>
      </c>
      <c r="B2504" s="120" t="s">
        <v>872</v>
      </c>
      <c r="C2504" s="120">
        <v>0</v>
      </c>
      <c r="D2504" s="120" t="b">
        <v>0</v>
      </c>
      <c r="E2504" s="120" t="b">
        <v>0</v>
      </c>
      <c r="F2504" s="120" t="b">
        <v>0</v>
      </c>
      <c r="G2504" s="120" t="b">
        <v>0</v>
      </c>
      <c r="H2504" s="120" t="b">
        <v>0</v>
      </c>
      <c r="I2504" s="120" t="b">
        <v>0</v>
      </c>
      <c r="J2504" s="120" t="b">
        <v>0</v>
      </c>
      <c r="K2504" s="120" t="b">
        <v>0</v>
      </c>
      <c r="L2504" s="120" t="b">
        <v>0</v>
      </c>
      <c r="M2504" s="120" t="b">
        <v>0</v>
      </c>
    </row>
    <row r="2505" spans="1:34" x14ac:dyDescent="0.4">
      <c r="A2505" s="120" t="s">
        <v>8335</v>
      </c>
      <c r="B2505" s="120" t="s">
        <v>852</v>
      </c>
      <c r="C2505" s="120">
        <v>0</v>
      </c>
      <c r="D2505" s="120" t="b">
        <v>1</v>
      </c>
      <c r="E2505" s="120" t="b">
        <v>1</v>
      </c>
      <c r="F2505" s="120" t="b">
        <v>0</v>
      </c>
      <c r="G2505" s="120" t="b">
        <v>0</v>
      </c>
      <c r="H2505" s="120" t="b">
        <v>1</v>
      </c>
      <c r="I2505" s="120" t="b">
        <v>0</v>
      </c>
      <c r="J2505" s="120" t="b">
        <v>0</v>
      </c>
      <c r="K2505" s="120" t="b">
        <v>0</v>
      </c>
      <c r="L2505" s="120" t="b">
        <v>0</v>
      </c>
      <c r="M2505" s="120" t="b">
        <v>0</v>
      </c>
    </row>
    <row r="2506" spans="1:34" x14ac:dyDescent="0.4">
      <c r="A2506" s="120" t="s">
        <v>8336</v>
      </c>
      <c r="B2506" s="120" t="s">
        <v>928</v>
      </c>
      <c r="C2506" s="120">
        <v>0</v>
      </c>
      <c r="D2506" s="120" t="b">
        <v>0</v>
      </c>
      <c r="E2506" s="120" t="b">
        <v>1</v>
      </c>
      <c r="F2506" s="120" t="b">
        <v>0</v>
      </c>
      <c r="G2506" s="120" t="b">
        <v>1</v>
      </c>
      <c r="H2506" s="120" t="b">
        <v>0</v>
      </c>
      <c r="I2506" s="120" t="b">
        <v>0</v>
      </c>
      <c r="J2506" s="120" t="b">
        <v>0</v>
      </c>
      <c r="K2506" s="120" t="b">
        <v>0</v>
      </c>
      <c r="L2506" s="120" t="b">
        <v>0</v>
      </c>
      <c r="M2506" s="120" t="b">
        <v>0</v>
      </c>
      <c r="N2506" s="120" t="s">
        <v>8337</v>
      </c>
      <c r="O2506" s="120" t="s">
        <v>8338</v>
      </c>
      <c r="P2506" s="120" t="s">
        <v>8339</v>
      </c>
      <c r="Q2506" s="120" t="s">
        <v>8340</v>
      </c>
      <c r="R2506" s="120" t="s">
        <v>8341</v>
      </c>
      <c r="S2506" s="120" t="s">
        <v>8342</v>
      </c>
      <c r="T2506" s="120" t="s">
        <v>8343</v>
      </c>
      <c r="U2506" s="120" t="s">
        <v>8344</v>
      </c>
      <c r="V2506" s="120" t="s">
        <v>8345</v>
      </c>
    </row>
    <row r="2507" spans="1:34" x14ac:dyDescent="0.4">
      <c r="A2507" s="120" t="s">
        <v>8346</v>
      </c>
      <c r="B2507" s="120" t="s">
        <v>852</v>
      </c>
      <c r="C2507" s="120">
        <v>0</v>
      </c>
      <c r="D2507" s="120" t="b">
        <v>0</v>
      </c>
      <c r="E2507" s="120" t="b">
        <v>0</v>
      </c>
      <c r="F2507" s="120" t="b">
        <v>0</v>
      </c>
      <c r="G2507" s="120" t="b">
        <v>0</v>
      </c>
      <c r="H2507" s="120" t="b">
        <v>0</v>
      </c>
      <c r="I2507" s="120" t="b">
        <v>0</v>
      </c>
      <c r="J2507" s="120" t="b">
        <v>0</v>
      </c>
      <c r="K2507" s="120" t="b">
        <v>0</v>
      </c>
      <c r="L2507" s="120" t="b">
        <v>0</v>
      </c>
      <c r="M2507" s="120" t="b">
        <v>0</v>
      </c>
    </row>
    <row r="2508" spans="1:34" x14ac:dyDescent="0.4">
      <c r="A2508" s="120" t="s">
        <v>8347</v>
      </c>
      <c r="B2508" s="120" t="s">
        <v>2118</v>
      </c>
      <c r="C2508" s="120">
        <v>0</v>
      </c>
      <c r="D2508" s="120" t="b">
        <v>0</v>
      </c>
      <c r="E2508" s="120" t="b">
        <v>0</v>
      </c>
      <c r="F2508" s="120" t="b">
        <v>0</v>
      </c>
      <c r="G2508" s="120" t="b">
        <v>0</v>
      </c>
      <c r="H2508" s="120" t="b">
        <v>0</v>
      </c>
      <c r="I2508" s="120" t="b">
        <v>0</v>
      </c>
      <c r="J2508" s="120" t="b">
        <v>0</v>
      </c>
      <c r="K2508" s="120" t="b">
        <v>0</v>
      </c>
      <c r="L2508" s="120" t="b">
        <v>0</v>
      </c>
      <c r="M2508" s="120" t="b">
        <v>0</v>
      </c>
      <c r="N2508" s="120" t="s">
        <v>842</v>
      </c>
      <c r="O2508" s="120" t="s">
        <v>8348</v>
      </c>
      <c r="P2508" s="120" t="s">
        <v>8349</v>
      </c>
    </row>
    <row r="2509" spans="1:34" x14ac:dyDescent="0.4">
      <c r="A2509" s="120" t="s">
        <v>8350</v>
      </c>
      <c r="B2509" s="120" t="s">
        <v>872</v>
      </c>
      <c r="C2509" s="120">
        <v>0</v>
      </c>
      <c r="D2509" s="120" t="b">
        <v>0</v>
      </c>
      <c r="E2509" s="120" t="b">
        <v>0</v>
      </c>
      <c r="F2509" s="120" t="b">
        <v>0</v>
      </c>
      <c r="G2509" s="120" t="b">
        <v>0</v>
      </c>
      <c r="H2509" s="120" t="b">
        <v>0</v>
      </c>
      <c r="I2509" s="120" t="b">
        <v>0</v>
      </c>
      <c r="J2509" s="120" t="b">
        <v>0</v>
      </c>
      <c r="K2509" s="120" t="b">
        <v>0</v>
      </c>
      <c r="L2509" s="120" t="b">
        <v>0</v>
      </c>
      <c r="M2509" s="120" t="b">
        <v>0</v>
      </c>
      <c r="N2509" s="120" t="s">
        <v>842</v>
      </c>
      <c r="O2509" s="120" t="s">
        <v>6214</v>
      </c>
      <c r="P2509" s="120" t="s">
        <v>8351</v>
      </c>
    </row>
    <row r="2510" spans="1:34" x14ac:dyDescent="0.4">
      <c r="A2510" s="120" t="s">
        <v>8352</v>
      </c>
      <c r="B2510" s="120" t="s">
        <v>1278</v>
      </c>
      <c r="C2510" s="120">
        <v>0</v>
      </c>
      <c r="D2510" s="120" t="b">
        <v>0</v>
      </c>
      <c r="E2510" s="120" t="b">
        <v>0</v>
      </c>
      <c r="F2510" s="120" t="b">
        <v>1</v>
      </c>
      <c r="G2510" s="120" t="b">
        <v>0</v>
      </c>
      <c r="H2510" s="120" t="b">
        <v>0</v>
      </c>
      <c r="I2510" s="120" t="b">
        <v>0</v>
      </c>
      <c r="J2510" s="120" t="b">
        <v>1</v>
      </c>
      <c r="K2510" s="120" t="b">
        <v>0</v>
      </c>
      <c r="L2510" s="120" t="b">
        <v>0</v>
      </c>
      <c r="M2510" s="120" t="b">
        <v>1</v>
      </c>
      <c r="N2510" s="120" t="s">
        <v>8353</v>
      </c>
      <c r="O2510" s="120" t="s">
        <v>8354</v>
      </c>
      <c r="P2510" s="120" t="s">
        <v>8355</v>
      </c>
      <c r="Q2510" s="120" t="s">
        <v>8356</v>
      </c>
      <c r="R2510" s="120" t="s">
        <v>8357</v>
      </c>
    </row>
    <row r="2511" spans="1:34" x14ac:dyDescent="0.4">
      <c r="A2511" s="120" t="s">
        <v>8358</v>
      </c>
      <c r="B2511" s="120" t="s">
        <v>963</v>
      </c>
      <c r="C2511" s="120">
        <v>0</v>
      </c>
      <c r="D2511" s="120" t="b">
        <v>0</v>
      </c>
      <c r="E2511" s="120" t="b">
        <v>0</v>
      </c>
      <c r="F2511" s="120" t="b">
        <v>0</v>
      </c>
      <c r="G2511" s="120" t="b">
        <v>0</v>
      </c>
      <c r="H2511" s="120" t="b">
        <v>0</v>
      </c>
      <c r="I2511" s="120" t="b">
        <v>0</v>
      </c>
      <c r="J2511" s="120" t="b">
        <v>0</v>
      </c>
      <c r="K2511" s="120" t="b">
        <v>0</v>
      </c>
      <c r="L2511" s="120" t="b">
        <v>0</v>
      </c>
      <c r="M2511" s="120" t="b">
        <v>0</v>
      </c>
    </row>
    <row r="2512" spans="1:34" x14ac:dyDescent="0.4">
      <c r="A2512" s="120" t="s">
        <v>8359</v>
      </c>
      <c r="B2512" s="120" t="s">
        <v>1278</v>
      </c>
      <c r="C2512" s="120">
        <v>0</v>
      </c>
      <c r="D2512" s="120" t="b">
        <v>1</v>
      </c>
      <c r="E2512" s="120" t="b">
        <v>1</v>
      </c>
      <c r="F2512" s="120" t="b">
        <v>1</v>
      </c>
      <c r="G2512" s="120" t="b">
        <v>0</v>
      </c>
      <c r="H2512" s="120" t="b">
        <v>0</v>
      </c>
      <c r="I2512" s="120" t="b">
        <v>0</v>
      </c>
      <c r="J2512" s="120" t="b">
        <v>0</v>
      </c>
      <c r="K2512" s="120" t="b">
        <v>0</v>
      </c>
      <c r="L2512" s="120" t="b">
        <v>0</v>
      </c>
      <c r="M2512" s="120" t="b">
        <v>1</v>
      </c>
    </row>
    <row r="2513" spans="1:30" x14ac:dyDescent="0.4">
      <c r="A2513" s="120" t="s">
        <v>799</v>
      </c>
      <c r="B2513" s="120" t="s">
        <v>963</v>
      </c>
      <c r="C2513" s="120">
        <v>0</v>
      </c>
      <c r="D2513" s="120" t="b">
        <v>0</v>
      </c>
      <c r="E2513" s="120" t="b">
        <v>0</v>
      </c>
      <c r="F2513" s="120" t="b">
        <v>0</v>
      </c>
      <c r="G2513" s="120" t="b">
        <v>1</v>
      </c>
      <c r="H2513" s="120" t="b">
        <v>0</v>
      </c>
      <c r="I2513" s="120" t="b">
        <v>0</v>
      </c>
      <c r="J2513" s="120" t="b">
        <v>0</v>
      </c>
      <c r="K2513" s="120" t="b">
        <v>0</v>
      </c>
      <c r="L2513" s="120" t="b">
        <v>0</v>
      </c>
      <c r="M2513" s="120" t="b">
        <v>0</v>
      </c>
      <c r="N2513" s="120" t="s">
        <v>8360</v>
      </c>
      <c r="O2513" s="120" t="s">
        <v>8361</v>
      </c>
      <c r="P2513" s="120" t="s">
        <v>8362</v>
      </c>
      <c r="Q2513" s="120" t="s">
        <v>8363</v>
      </c>
      <c r="R2513" s="120" t="s">
        <v>8364</v>
      </c>
      <c r="S2513" s="120" t="s">
        <v>498</v>
      </c>
      <c r="T2513" s="120" t="s">
        <v>2011</v>
      </c>
    </row>
    <row r="2514" spans="1:30" x14ac:dyDescent="0.4">
      <c r="A2514" s="120" t="s">
        <v>8365</v>
      </c>
      <c r="B2514" s="120" t="s">
        <v>852</v>
      </c>
      <c r="C2514" s="120">
        <v>0</v>
      </c>
      <c r="D2514" s="120" t="b">
        <v>0</v>
      </c>
      <c r="E2514" s="120" t="b">
        <v>0</v>
      </c>
      <c r="F2514" s="120" t="b">
        <v>0</v>
      </c>
      <c r="G2514" s="120" t="b">
        <v>0</v>
      </c>
      <c r="H2514" s="120" t="b">
        <v>0</v>
      </c>
      <c r="I2514" s="120" t="b">
        <v>0</v>
      </c>
      <c r="J2514" s="120" t="b">
        <v>0</v>
      </c>
      <c r="K2514" s="120" t="b">
        <v>0</v>
      </c>
      <c r="L2514" s="120" t="b">
        <v>0</v>
      </c>
      <c r="M2514" s="120" t="b">
        <v>0</v>
      </c>
    </row>
    <row r="2515" spans="1:30" x14ac:dyDescent="0.4">
      <c r="A2515" s="120" t="s">
        <v>8366</v>
      </c>
      <c r="B2515" s="120" t="s">
        <v>1727</v>
      </c>
      <c r="C2515" s="120">
        <v>0</v>
      </c>
      <c r="D2515" s="120" t="b">
        <v>0</v>
      </c>
      <c r="E2515" s="120" t="b">
        <v>1</v>
      </c>
      <c r="F2515" s="120" t="b">
        <v>0</v>
      </c>
      <c r="G2515" s="120" t="b">
        <v>0</v>
      </c>
      <c r="H2515" s="120" t="b">
        <v>0</v>
      </c>
      <c r="I2515" s="120" t="b">
        <v>0</v>
      </c>
      <c r="J2515" s="120" t="b">
        <v>0</v>
      </c>
      <c r="K2515" s="120" t="b">
        <v>1</v>
      </c>
      <c r="L2515" s="120" t="b">
        <v>0</v>
      </c>
      <c r="M2515" s="120" t="b">
        <v>0</v>
      </c>
      <c r="N2515" s="120" t="s">
        <v>8367</v>
      </c>
      <c r="O2515" s="120" t="s">
        <v>8368</v>
      </c>
      <c r="P2515" s="120" t="s">
        <v>8369</v>
      </c>
      <c r="Q2515" s="120" t="s">
        <v>8370</v>
      </c>
      <c r="R2515" s="120" t="s">
        <v>8371</v>
      </c>
    </row>
    <row r="2516" spans="1:30" x14ac:dyDescent="0.4">
      <c r="A2516" s="120" t="s">
        <v>8275</v>
      </c>
      <c r="B2516" s="120" t="s">
        <v>928</v>
      </c>
      <c r="C2516" s="120">
        <v>0</v>
      </c>
      <c r="D2516" s="120" t="b">
        <v>1</v>
      </c>
      <c r="E2516" s="120" t="b">
        <v>1</v>
      </c>
      <c r="F2516" s="120" t="b">
        <v>0</v>
      </c>
      <c r="G2516" s="120" t="b">
        <v>0</v>
      </c>
      <c r="H2516" s="120" t="b">
        <v>0</v>
      </c>
      <c r="I2516" s="120" t="b">
        <v>0</v>
      </c>
      <c r="J2516" s="120" t="b">
        <v>1</v>
      </c>
      <c r="K2516" s="120" t="b">
        <v>0</v>
      </c>
      <c r="L2516" s="120" t="b">
        <v>0</v>
      </c>
      <c r="M2516" s="120" t="b">
        <v>0</v>
      </c>
    </row>
    <row r="2517" spans="1:30" x14ac:dyDescent="0.4">
      <c r="A2517" s="120" t="s">
        <v>733</v>
      </c>
      <c r="B2517" s="120" t="s">
        <v>935</v>
      </c>
      <c r="C2517" s="120">
        <v>0</v>
      </c>
      <c r="D2517" s="120" t="b">
        <v>1</v>
      </c>
      <c r="E2517" s="120" t="b">
        <v>1</v>
      </c>
      <c r="F2517" s="120" t="b">
        <v>0</v>
      </c>
      <c r="G2517" s="120" t="b">
        <v>1</v>
      </c>
      <c r="H2517" s="120" t="b">
        <v>1</v>
      </c>
      <c r="I2517" s="120" t="b">
        <v>0</v>
      </c>
      <c r="J2517" s="120" t="b">
        <v>0</v>
      </c>
      <c r="K2517" s="120" t="b">
        <v>1</v>
      </c>
      <c r="L2517" s="120" t="b">
        <v>0</v>
      </c>
      <c r="M2517" s="120" t="b">
        <v>1</v>
      </c>
      <c r="N2517" s="120" t="s">
        <v>842</v>
      </c>
      <c r="O2517" s="120" t="s">
        <v>609</v>
      </c>
      <c r="P2517" s="120" t="s">
        <v>4741</v>
      </c>
      <c r="Q2517" s="120" t="s">
        <v>608</v>
      </c>
      <c r="R2517" s="120" t="s">
        <v>4042</v>
      </c>
      <c r="S2517" s="120" t="s">
        <v>620</v>
      </c>
      <c r="T2517" s="120" t="s">
        <v>4743</v>
      </c>
      <c r="U2517" s="120" t="s">
        <v>4750</v>
      </c>
      <c r="V2517" s="120" t="s">
        <v>4751</v>
      </c>
      <c r="W2517" s="120" t="s">
        <v>4748</v>
      </c>
      <c r="X2517" s="120" t="s">
        <v>4749</v>
      </c>
      <c r="Y2517" s="120" t="s">
        <v>4744</v>
      </c>
      <c r="Z2517" s="120" t="s">
        <v>4745</v>
      </c>
      <c r="AA2517" s="120" t="s">
        <v>4746</v>
      </c>
      <c r="AB2517" s="120" t="s">
        <v>4747</v>
      </c>
    </row>
    <row r="2518" spans="1:30" x14ac:dyDescent="0.4">
      <c r="A2518" s="120" t="s">
        <v>8372</v>
      </c>
      <c r="B2518" s="120" t="s">
        <v>928</v>
      </c>
      <c r="C2518" s="120">
        <v>0</v>
      </c>
      <c r="D2518" s="120" t="b">
        <v>0</v>
      </c>
      <c r="E2518" s="120" t="b">
        <v>0</v>
      </c>
      <c r="F2518" s="120" t="b">
        <v>1</v>
      </c>
      <c r="G2518" s="120" t="b">
        <v>0</v>
      </c>
      <c r="H2518" s="120" t="b">
        <v>0</v>
      </c>
      <c r="I2518" s="120" t="b">
        <v>0</v>
      </c>
      <c r="J2518" s="120" t="b">
        <v>0</v>
      </c>
      <c r="K2518" s="120" t="b">
        <v>0</v>
      </c>
      <c r="L2518" s="120" t="b">
        <v>0</v>
      </c>
      <c r="M2518" s="120" t="b">
        <v>1</v>
      </c>
    </row>
    <row r="2519" spans="1:30" x14ac:dyDescent="0.4">
      <c r="A2519" s="120" t="s">
        <v>734</v>
      </c>
      <c r="B2519" s="120" t="s">
        <v>928</v>
      </c>
      <c r="C2519" s="120">
        <v>0</v>
      </c>
      <c r="D2519" s="120" t="b">
        <v>0</v>
      </c>
      <c r="E2519" s="120" t="b">
        <v>1</v>
      </c>
      <c r="F2519" s="120" t="b">
        <v>0</v>
      </c>
      <c r="G2519" s="120" t="b">
        <v>0</v>
      </c>
      <c r="H2519" s="120" t="b">
        <v>0</v>
      </c>
      <c r="I2519" s="120" t="b">
        <v>0</v>
      </c>
      <c r="J2519" s="120" t="b">
        <v>0</v>
      </c>
      <c r="K2519" s="120" t="b">
        <v>1</v>
      </c>
      <c r="L2519" s="120" t="b">
        <v>0</v>
      </c>
      <c r="M2519" s="120" t="b">
        <v>1</v>
      </c>
      <c r="N2519" s="120" t="s">
        <v>8373</v>
      </c>
      <c r="O2519" s="120" t="s">
        <v>668</v>
      </c>
      <c r="P2519" s="120" t="s">
        <v>5013</v>
      </c>
      <c r="Q2519" s="120" t="s">
        <v>535</v>
      </c>
      <c r="R2519" s="120" t="s">
        <v>2927</v>
      </c>
      <c r="S2519" s="120" t="s">
        <v>6111</v>
      </c>
      <c r="T2519" s="120" t="s">
        <v>6112</v>
      </c>
      <c r="U2519" s="120" t="s">
        <v>619</v>
      </c>
      <c r="V2519" s="120" t="s">
        <v>8374</v>
      </c>
      <c r="W2519" s="120" t="s">
        <v>8375</v>
      </c>
      <c r="X2519" s="120" t="s">
        <v>8376</v>
      </c>
      <c r="Y2519" s="120" t="s">
        <v>5236</v>
      </c>
      <c r="Z2519" s="120" t="s">
        <v>5237</v>
      </c>
      <c r="AA2519" s="120" t="s">
        <v>8377</v>
      </c>
      <c r="AB2519" s="120" t="s">
        <v>8378</v>
      </c>
    </row>
    <row r="2520" spans="1:30" x14ac:dyDescent="0.4">
      <c r="A2520" s="120" t="s">
        <v>8379</v>
      </c>
      <c r="B2520" s="120" t="s">
        <v>1334</v>
      </c>
      <c r="C2520" s="120">
        <v>0</v>
      </c>
      <c r="D2520" s="120" t="b">
        <v>1</v>
      </c>
      <c r="E2520" s="120" t="b">
        <v>0</v>
      </c>
      <c r="F2520" s="120" t="b">
        <v>0</v>
      </c>
      <c r="G2520" s="120" t="b">
        <v>0</v>
      </c>
      <c r="H2520" s="120" t="b">
        <v>0</v>
      </c>
      <c r="I2520" s="120" t="b">
        <v>0</v>
      </c>
      <c r="J2520" s="120" t="b">
        <v>0</v>
      </c>
      <c r="K2520" s="120" t="b">
        <v>0</v>
      </c>
      <c r="L2520" s="120" t="b">
        <v>0</v>
      </c>
      <c r="M2520" s="120" t="b">
        <v>1</v>
      </c>
      <c r="N2520" s="120" t="s">
        <v>8380</v>
      </c>
      <c r="O2520" s="120" t="s">
        <v>8381</v>
      </c>
      <c r="P2520" s="120" t="s">
        <v>8382</v>
      </c>
    </row>
    <row r="2521" spans="1:30" x14ac:dyDescent="0.4">
      <c r="A2521" s="120" t="s">
        <v>8383</v>
      </c>
      <c r="B2521" s="120" t="s">
        <v>935</v>
      </c>
      <c r="C2521" s="120">
        <v>0</v>
      </c>
      <c r="D2521" s="120" t="b">
        <v>0</v>
      </c>
      <c r="E2521" s="120" t="b">
        <v>0</v>
      </c>
      <c r="F2521" s="120" t="b">
        <v>1</v>
      </c>
      <c r="G2521" s="120" t="b">
        <v>0</v>
      </c>
      <c r="H2521" s="120" t="b">
        <v>0</v>
      </c>
      <c r="I2521" s="120" t="b">
        <v>0</v>
      </c>
      <c r="J2521" s="120" t="b">
        <v>1</v>
      </c>
      <c r="K2521" s="120" t="b">
        <v>0</v>
      </c>
      <c r="L2521" s="120" t="b">
        <v>0</v>
      </c>
      <c r="M2521" s="120" t="b">
        <v>1</v>
      </c>
      <c r="N2521" s="120" t="s">
        <v>842</v>
      </c>
      <c r="O2521" s="120" t="s">
        <v>1659</v>
      </c>
      <c r="P2521" s="120" t="s">
        <v>3124</v>
      </c>
    </row>
    <row r="2522" spans="1:30" x14ac:dyDescent="0.4">
      <c r="A2522" s="120" t="s">
        <v>611</v>
      </c>
      <c r="B2522" s="120" t="s">
        <v>963</v>
      </c>
      <c r="C2522" s="120">
        <v>0</v>
      </c>
      <c r="D2522" s="120" t="b">
        <v>0</v>
      </c>
      <c r="E2522" s="120" t="b">
        <v>0</v>
      </c>
      <c r="F2522" s="120" t="b">
        <v>0</v>
      </c>
      <c r="G2522" s="120" t="b">
        <v>0</v>
      </c>
      <c r="H2522" s="120" t="b">
        <v>0</v>
      </c>
      <c r="I2522" s="120" t="b">
        <v>0</v>
      </c>
      <c r="J2522" s="120" t="b">
        <v>0</v>
      </c>
      <c r="K2522" s="120" t="b">
        <v>0</v>
      </c>
      <c r="L2522" s="120" t="b">
        <v>0</v>
      </c>
      <c r="M2522" s="120" t="b">
        <v>1</v>
      </c>
      <c r="N2522" s="120" t="s">
        <v>842</v>
      </c>
      <c r="O2522" s="120" t="s">
        <v>610</v>
      </c>
      <c r="P2522" s="120" t="s">
        <v>3238</v>
      </c>
      <c r="Q2522" s="120" t="s">
        <v>638</v>
      </c>
      <c r="R2522" s="120" t="s">
        <v>4824</v>
      </c>
      <c r="S2522" s="120" t="s">
        <v>715</v>
      </c>
      <c r="T2522" s="120" t="s">
        <v>3731</v>
      </c>
      <c r="U2522" s="120" t="s">
        <v>805</v>
      </c>
      <c r="V2522" s="120" t="s">
        <v>3584</v>
      </c>
      <c r="W2522" s="120" t="s">
        <v>6697</v>
      </c>
      <c r="X2522" s="120" t="s">
        <v>6698</v>
      </c>
      <c r="Y2522" s="120" t="s">
        <v>3587</v>
      </c>
      <c r="Z2522" s="120" t="s">
        <v>3588</v>
      </c>
      <c r="AA2522" s="120" t="s">
        <v>560</v>
      </c>
      <c r="AB2522" s="120" t="s">
        <v>4646</v>
      </c>
      <c r="AC2522" s="120" t="s">
        <v>3582</v>
      </c>
      <c r="AD2522" s="120" t="s">
        <v>3583</v>
      </c>
    </row>
    <row r="2523" spans="1:30" x14ac:dyDescent="0.4">
      <c r="A2523" s="120" t="s">
        <v>8384</v>
      </c>
      <c r="B2523" s="120" t="s">
        <v>928</v>
      </c>
      <c r="C2523" s="120">
        <v>0</v>
      </c>
      <c r="D2523" s="120" t="b">
        <v>0</v>
      </c>
      <c r="E2523" s="120" t="b">
        <v>0</v>
      </c>
      <c r="F2523" s="120" t="b">
        <v>0</v>
      </c>
      <c r="G2523" s="120" t="b">
        <v>0</v>
      </c>
      <c r="H2523" s="120" t="b">
        <v>0</v>
      </c>
      <c r="I2523" s="120" t="b">
        <v>0</v>
      </c>
      <c r="J2523" s="120" t="b">
        <v>0</v>
      </c>
      <c r="K2523" s="120" t="b">
        <v>0</v>
      </c>
      <c r="L2523" s="120" t="b">
        <v>0</v>
      </c>
      <c r="M2523" s="120" t="b">
        <v>0</v>
      </c>
    </row>
    <row r="2524" spans="1:30" x14ac:dyDescent="0.4">
      <c r="A2524" s="120" t="s">
        <v>186</v>
      </c>
      <c r="B2524" s="120" t="s">
        <v>843</v>
      </c>
      <c r="C2524" s="120">
        <v>0</v>
      </c>
      <c r="D2524" s="120" t="b">
        <v>0</v>
      </c>
      <c r="E2524" s="120" t="b">
        <v>0</v>
      </c>
      <c r="F2524" s="120" t="b">
        <v>1</v>
      </c>
      <c r="G2524" s="120" t="b">
        <v>0</v>
      </c>
      <c r="H2524" s="120" t="b">
        <v>0</v>
      </c>
      <c r="I2524" s="120" t="b">
        <v>0</v>
      </c>
      <c r="J2524" s="120" t="b">
        <v>0</v>
      </c>
      <c r="K2524" s="120" t="b">
        <v>0</v>
      </c>
      <c r="L2524" s="120" t="b">
        <v>0</v>
      </c>
      <c r="M2524" s="120" t="b">
        <v>0</v>
      </c>
      <c r="N2524" s="120" t="s">
        <v>8385</v>
      </c>
      <c r="O2524" s="120" t="s">
        <v>8386</v>
      </c>
      <c r="P2524" s="120" t="s">
        <v>8387</v>
      </c>
      <c r="Q2524" s="120" t="s">
        <v>8388</v>
      </c>
      <c r="R2524" s="120" t="s">
        <v>8389</v>
      </c>
      <c r="S2524" s="120" t="s">
        <v>8390</v>
      </c>
      <c r="T2524" s="120" t="s">
        <v>8391</v>
      </c>
      <c r="U2524" s="120" t="s">
        <v>8392</v>
      </c>
      <c r="V2524" s="120" t="s">
        <v>8393</v>
      </c>
    </row>
    <row r="2525" spans="1:30" x14ac:dyDescent="0.4">
      <c r="A2525" s="120" t="s">
        <v>8394</v>
      </c>
      <c r="B2525" s="120" t="s">
        <v>843</v>
      </c>
      <c r="C2525" s="120">
        <v>0</v>
      </c>
      <c r="D2525" s="120" t="b">
        <v>0</v>
      </c>
      <c r="E2525" s="120" t="b">
        <v>1</v>
      </c>
      <c r="F2525" s="120" t="b">
        <v>0</v>
      </c>
      <c r="G2525" s="120" t="b">
        <v>0</v>
      </c>
      <c r="H2525" s="120" t="b">
        <v>0</v>
      </c>
      <c r="I2525" s="120" t="b">
        <v>0</v>
      </c>
      <c r="J2525" s="120" t="b">
        <v>0</v>
      </c>
      <c r="K2525" s="120" t="b">
        <v>0</v>
      </c>
      <c r="L2525" s="120" t="b">
        <v>0</v>
      </c>
      <c r="M2525" s="120" t="b">
        <v>0</v>
      </c>
    </row>
    <row r="2526" spans="1:30" x14ac:dyDescent="0.4">
      <c r="A2526" s="120" t="s">
        <v>8395</v>
      </c>
      <c r="B2526" s="120" t="s">
        <v>900</v>
      </c>
      <c r="C2526" s="120">
        <v>0</v>
      </c>
      <c r="D2526" s="120" t="b">
        <v>1</v>
      </c>
      <c r="E2526" s="120" t="b">
        <v>0</v>
      </c>
      <c r="F2526" s="120" t="b">
        <v>0</v>
      </c>
      <c r="G2526" s="120" t="b">
        <v>0</v>
      </c>
      <c r="H2526" s="120" t="b">
        <v>1</v>
      </c>
      <c r="I2526" s="120" t="b">
        <v>0</v>
      </c>
      <c r="J2526" s="120" t="b">
        <v>0</v>
      </c>
      <c r="K2526" s="120" t="b">
        <v>0</v>
      </c>
      <c r="L2526" s="120" t="b">
        <v>0</v>
      </c>
      <c r="M2526" s="120" t="b">
        <v>1</v>
      </c>
      <c r="N2526" s="120" t="s">
        <v>2796</v>
      </c>
      <c r="O2526" s="120" t="s">
        <v>8396</v>
      </c>
      <c r="P2526" s="120" t="s">
        <v>8397</v>
      </c>
      <c r="Q2526" s="120" t="s">
        <v>8398</v>
      </c>
      <c r="R2526" s="120" t="s">
        <v>8399</v>
      </c>
      <c r="S2526" s="120" t="s">
        <v>8400</v>
      </c>
      <c r="T2526" s="120" t="s">
        <v>8401</v>
      </c>
    </row>
    <row r="2527" spans="1:30" x14ac:dyDescent="0.4">
      <c r="A2527" s="120" t="s">
        <v>8402</v>
      </c>
      <c r="B2527" s="120" t="s">
        <v>1784</v>
      </c>
      <c r="C2527" s="120">
        <v>0</v>
      </c>
      <c r="D2527" s="120" t="b">
        <v>1</v>
      </c>
      <c r="E2527" s="120" t="b">
        <v>0</v>
      </c>
      <c r="F2527" s="120" t="b">
        <v>0</v>
      </c>
      <c r="G2527" s="120" t="b">
        <v>0</v>
      </c>
      <c r="H2527" s="120" t="b">
        <v>0</v>
      </c>
      <c r="I2527" s="120" t="b">
        <v>0</v>
      </c>
      <c r="J2527" s="120" t="b">
        <v>0</v>
      </c>
      <c r="K2527" s="120" t="b">
        <v>0</v>
      </c>
      <c r="L2527" s="120" t="b">
        <v>0</v>
      </c>
      <c r="M2527" s="120" t="b">
        <v>1</v>
      </c>
      <c r="N2527" s="120" t="s">
        <v>8403</v>
      </c>
      <c r="O2527" s="120" t="s">
        <v>8404</v>
      </c>
      <c r="P2527" s="120" t="s">
        <v>8405</v>
      </c>
    </row>
    <row r="2528" spans="1:30" x14ac:dyDescent="0.4">
      <c r="A2528" s="120" t="s">
        <v>8406</v>
      </c>
      <c r="B2528" s="120" t="s">
        <v>928</v>
      </c>
      <c r="C2528" s="120">
        <v>0</v>
      </c>
      <c r="D2528" s="120" t="b">
        <v>0</v>
      </c>
      <c r="E2528" s="120" t="b">
        <v>0</v>
      </c>
      <c r="F2528" s="120" t="b">
        <v>1</v>
      </c>
      <c r="G2528" s="120" t="b">
        <v>0</v>
      </c>
      <c r="H2528" s="120" t="b">
        <v>0</v>
      </c>
      <c r="I2528" s="120" t="b">
        <v>0</v>
      </c>
      <c r="J2528" s="120" t="b">
        <v>0</v>
      </c>
      <c r="K2528" s="120" t="b">
        <v>0</v>
      </c>
      <c r="L2528" s="120" t="b">
        <v>0</v>
      </c>
      <c r="M2528" s="120" t="b">
        <v>0</v>
      </c>
    </row>
    <row r="2529" spans="1:24" x14ac:dyDescent="0.4">
      <c r="A2529" s="120" t="s">
        <v>8407</v>
      </c>
      <c r="B2529" s="120" t="s">
        <v>1784</v>
      </c>
      <c r="C2529" s="120">
        <v>0</v>
      </c>
      <c r="D2529" s="120" t="b">
        <v>0</v>
      </c>
      <c r="E2529" s="120" t="b">
        <v>0</v>
      </c>
      <c r="F2529" s="120" t="b">
        <v>0</v>
      </c>
      <c r="G2529" s="120" t="b">
        <v>0</v>
      </c>
      <c r="H2529" s="120" t="b">
        <v>0</v>
      </c>
      <c r="I2529" s="120" t="b">
        <v>0</v>
      </c>
      <c r="J2529" s="120" t="b">
        <v>0</v>
      </c>
      <c r="K2529" s="120" t="b">
        <v>1</v>
      </c>
      <c r="L2529" s="120" t="b">
        <v>0</v>
      </c>
      <c r="M2529" s="120" t="b">
        <v>1</v>
      </c>
      <c r="N2529" s="120" t="s">
        <v>8408</v>
      </c>
      <c r="O2529" s="120" t="s">
        <v>8409</v>
      </c>
      <c r="P2529" s="120" t="s">
        <v>8410</v>
      </c>
    </row>
    <row r="2530" spans="1:24" x14ac:dyDescent="0.4">
      <c r="A2530" s="120" t="s">
        <v>8411</v>
      </c>
      <c r="B2530" s="120" t="s">
        <v>900</v>
      </c>
      <c r="C2530" s="120">
        <v>0</v>
      </c>
      <c r="D2530" s="120" t="b">
        <v>1</v>
      </c>
      <c r="E2530" s="120" t="b">
        <v>0</v>
      </c>
      <c r="F2530" s="120" t="b">
        <v>0</v>
      </c>
      <c r="G2530" s="120" t="b">
        <v>0</v>
      </c>
      <c r="H2530" s="120" t="b">
        <v>0</v>
      </c>
      <c r="I2530" s="120" t="b">
        <v>0</v>
      </c>
      <c r="J2530" s="120" t="b">
        <v>0</v>
      </c>
      <c r="K2530" s="120" t="b">
        <v>0</v>
      </c>
      <c r="L2530" s="120" t="b">
        <v>0</v>
      </c>
      <c r="M2530" s="120" t="b">
        <v>0</v>
      </c>
    </row>
    <row r="2531" spans="1:24" x14ac:dyDescent="0.4">
      <c r="A2531" s="120" t="s">
        <v>8412</v>
      </c>
      <c r="B2531" s="120" t="s">
        <v>872</v>
      </c>
      <c r="C2531" s="120">
        <v>0</v>
      </c>
      <c r="D2531" s="120" t="b">
        <v>0</v>
      </c>
      <c r="E2531" s="120" t="b">
        <v>0</v>
      </c>
      <c r="F2531" s="120" t="b">
        <v>1</v>
      </c>
      <c r="G2531" s="120" t="b">
        <v>0</v>
      </c>
      <c r="H2531" s="120" t="b">
        <v>0</v>
      </c>
      <c r="I2531" s="120" t="b">
        <v>0</v>
      </c>
      <c r="J2531" s="120" t="b">
        <v>0</v>
      </c>
      <c r="K2531" s="120" t="b">
        <v>1</v>
      </c>
      <c r="L2531" s="120" t="b">
        <v>0</v>
      </c>
      <c r="M2531" s="120" t="b">
        <v>1</v>
      </c>
      <c r="N2531" s="120" t="s">
        <v>842</v>
      </c>
      <c r="O2531" s="120" t="s">
        <v>8413</v>
      </c>
      <c r="P2531" s="120" t="s">
        <v>8414</v>
      </c>
      <c r="Q2531" s="120" t="s">
        <v>8415</v>
      </c>
      <c r="R2531" s="120" t="s">
        <v>8416</v>
      </c>
    </row>
    <row r="2532" spans="1:24" x14ac:dyDescent="0.4">
      <c r="A2532" s="120" t="s">
        <v>8417</v>
      </c>
      <c r="B2532" s="120" t="s">
        <v>928</v>
      </c>
      <c r="C2532" s="120">
        <v>0</v>
      </c>
      <c r="D2532" s="120" t="b">
        <v>1</v>
      </c>
      <c r="E2532" s="120" t="b">
        <v>1</v>
      </c>
      <c r="F2532" s="120" t="b">
        <v>0</v>
      </c>
      <c r="G2532" s="120" t="b">
        <v>1</v>
      </c>
      <c r="H2532" s="120" t="b">
        <v>0</v>
      </c>
      <c r="I2532" s="120" t="b">
        <v>0</v>
      </c>
      <c r="J2532" s="120" t="b">
        <v>0</v>
      </c>
      <c r="K2532" s="120" t="b">
        <v>0</v>
      </c>
      <c r="L2532" s="120" t="b">
        <v>0</v>
      </c>
      <c r="M2532" s="120" t="b">
        <v>1</v>
      </c>
      <c r="N2532" s="120" t="s">
        <v>1251</v>
      </c>
      <c r="O2532" s="120" t="s">
        <v>8418</v>
      </c>
      <c r="P2532" s="120" t="s">
        <v>8419</v>
      </c>
    </row>
    <row r="2533" spans="1:24" x14ac:dyDescent="0.4">
      <c r="A2533" s="120" t="s">
        <v>8420</v>
      </c>
      <c r="B2533" s="120" t="s">
        <v>872</v>
      </c>
      <c r="C2533" s="120">
        <v>0</v>
      </c>
      <c r="D2533" s="120" t="b">
        <v>0</v>
      </c>
      <c r="E2533" s="120" t="b">
        <v>0</v>
      </c>
      <c r="F2533" s="120" t="b">
        <v>0</v>
      </c>
      <c r="G2533" s="120" t="b">
        <v>0</v>
      </c>
      <c r="H2533" s="120" t="b">
        <v>0</v>
      </c>
      <c r="I2533" s="120" t="b">
        <v>0</v>
      </c>
      <c r="J2533" s="120" t="b">
        <v>0</v>
      </c>
      <c r="K2533" s="120" t="b">
        <v>0</v>
      </c>
      <c r="L2533" s="120" t="b">
        <v>0</v>
      </c>
      <c r="M2533" s="120" t="b">
        <v>0</v>
      </c>
      <c r="N2533" s="120" t="s">
        <v>8421</v>
      </c>
      <c r="O2533" s="120" t="s">
        <v>8422</v>
      </c>
      <c r="P2533" s="120" t="s">
        <v>8423</v>
      </c>
      <c r="Q2533" s="120" t="s">
        <v>8424</v>
      </c>
      <c r="R2533" s="120" t="s">
        <v>8425</v>
      </c>
    </row>
    <row r="2534" spans="1:24" x14ac:dyDescent="0.4">
      <c r="A2534" s="120" t="s">
        <v>8426</v>
      </c>
      <c r="B2534" s="120" t="s">
        <v>872</v>
      </c>
      <c r="C2534" s="120">
        <v>0</v>
      </c>
      <c r="D2534" s="120" t="b">
        <v>0</v>
      </c>
      <c r="E2534" s="120" t="b">
        <v>0</v>
      </c>
      <c r="F2534" s="120" t="b">
        <v>0</v>
      </c>
      <c r="G2534" s="120" t="b">
        <v>0</v>
      </c>
      <c r="H2534" s="120" t="b">
        <v>0</v>
      </c>
      <c r="I2534" s="120" t="b">
        <v>0</v>
      </c>
      <c r="J2534" s="120" t="b">
        <v>0</v>
      </c>
      <c r="K2534" s="120" t="b">
        <v>0</v>
      </c>
      <c r="L2534" s="120" t="b">
        <v>0</v>
      </c>
      <c r="M2534" s="120" t="b">
        <v>0</v>
      </c>
    </row>
    <row r="2535" spans="1:24" x14ac:dyDescent="0.4">
      <c r="A2535" s="120" t="s">
        <v>8427</v>
      </c>
      <c r="B2535" s="120" t="s">
        <v>935</v>
      </c>
      <c r="C2535" s="120">
        <v>0</v>
      </c>
      <c r="D2535" s="120" t="b">
        <v>0</v>
      </c>
      <c r="E2535" s="120" t="b">
        <v>1</v>
      </c>
      <c r="F2535" s="120" t="b">
        <v>0</v>
      </c>
      <c r="G2535" s="120" t="b">
        <v>0</v>
      </c>
      <c r="H2535" s="120" t="b">
        <v>0</v>
      </c>
      <c r="I2535" s="120" t="b">
        <v>0</v>
      </c>
      <c r="J2535" s="120" t="b">
        <v>0</v>
      </c>
      <c r="K2535" s="120" t="b">
        <v>0</v>
      </c>
      <c r="L2535" s="120" t="b">
        <v>0</v>
      </c>
      <c r="M2535" s="120" t="b">
        <v>1</v>
      </c>
    </row>
    <row r="2536" spans="1:24" x14ac:dyDescent="0.4">
      <c r="A2536" s="120" t="s">
        <v>8428</v>
      </c>
      <c r="B2536" s="120" t="s">
        <v>1727</v>
      </c>
      <c r="C2536" s="120">
        <v>0</v>
      </c>
      <c r="D2536" s="120" t="b">
        <v>1</v>
      </c>
      <c r="E2536" s="120" t="b">
        <v>1</v>
      </c>
      <c r="F2536" s="120" t="b">
        <v>0</v>
      </c>
      <c r="G2536" s="120" t="b">
        <v>0</v>
      </c>
      <c r="H2536" s="120" t="b">
        <v>0</v>
      </c>
      <c r="I2536" s="120" t="b">
        <v>0</v>
      </c>
      <c r="J2536" s="120" t="b">
        <v>0</v>
      </c>
      <c r="K2536" s="120" t="b">
        <v>1</v>
      </c>
      <c r="L2536" s="120" t="b">
        <v>0</v>
      </c>
      <c r="M2536" s="120" t="b">
        <v>1</v>
      </c>
      <c r="N2536" s="120" t="s">
        <v>8429</v>
      </c>
      <c r="O2536" s="120" t="s">
        <v>8430</v>
      </c>
      <c r="P2536" s="120" t="s">
        <v>8431</v>
      </c>
      <c r="Q2536" s="120" t="s">
        <v>8432</v>
      </c>
      <c r="R2536" s="120" t="s">
        <v>8433</v>
      </c>
    </row>
    <row r="2537" spans="1:24" x14ac:dyDescent="0.4">
      <c r="A2537" s="120" t="s">
        <v>8434</v>
      </c>
      <c r="B2537" s="120" t="s">
        <v>928</v>
      </c>
      <c r="C2537" s="120">
        <v>0</v>
      </c>
      <c r="D2537" s="120" t="b">
        <v>0</v>
      </c>
      <c r="E2537" s="120" t="b">
        <v>0</v>
      </c>
      <c r="F2537" s="120" t="b">
        <v>0</v>
      </c>
      <c r="G2537" s="120" t="b">
        <v>0</v>
      </c>
      <c r="H2537" s="120" t="b">
        <v>0</v>
      </c>
      <c r="I2537" s="120" t="b">
        <v>0</v>
      </c>
      <c r="J2537" s="120" t="b">
        <v>0</v>
      </c>
      <c r="K2537" s="120" t="b">
        <v>0</v>
      </c>
      <c r="L2537" s="120" t="b">
        <v>0</v>
      </c>
      <c r="M2537" s="120" t="b">
        <v>0</v>
      </c>
    </row>
    <row r="2538" spans="1:24" x14ac:dyDescent="0.4">
      <c r="A2538" s="120" t="s">
        <v>735</v>
      </c>
      <c r="B2538" s="120" t="s">
        <v>1334</v>
      </c>
      <c r="C2538" s="120">
        <v>0</v>
      </c>
      <c r="D2538" s="120" t="b">
        <v>0</v>
      </c>
      <c r="E2538" s="120" t="b">
        <v>0</v>
      </c>
      <c r="F2538" s="120" t="b">
        <v>1</v>
      </c>
      <c r="G2538" s="120" t="b">
        <v>0</v>
      </c>
      <c r="H2538" s="120" t="b">
        <v>0</v>
      </c>
      <c r="I2538" s="120" t="b">
        <v>0</v>
      </c>
      <c r="J2538" s="120" t="b">
        <v>0</v>
      </c>
      <c r="K2538" s="120" t="b">
        <v>0</v>
      </c>
      <c r="L2538" s="120" t="b">
        <v>0</v>
      </c>
      <c r="M2538" s="120" t="b">
        <v>1</v>
      </c>
      <c r="N2538" s="120" t="s">
        <v>842</v>
      </c>
      <c r="O2538" s="120" t="s">
        <v>337</v>
      </c>
      <c r="P2538" s="120" t="s">
        <v>8435</v>
      </c>
      <c r="Q2538" s="120" t="s">
        <v>4365</v>
      </c>
      <c r="R2538" s="120" t="s">
        <v>4366</v>
      </c>
      <c r="S2538" s="120" t="s">
        <v>1659</v>
      </c>
      <c r="T2538" s="120" t="s">
        <v>4367</v>
      </c>
      <c r="U2538" s="120" t="s">
        <v>219</v>
      </c>
      <c r="V2538" s="120" t="s">
        <v>1408</v>
      </c>
      <c r="W2538" s="120" t="s">
        <v>4268</v>
      </c>
      <c r="X2538" s="120" t="s">
        <v>8436</v>
      </c>
    </row>
    <row r="2539" spans="1:24" x14ac:dyDescent="0.4">
      <c r="A2539" s="120" t="s">
        <v>8437</v>
      </c>
      <c r="B2539" s="120" t="s">
        <v>900</v>
      </c>
      <c r="C2539" s="120">
        <v>0</v>
      </c>
      <c r="D2539" s="120" t="b">
        <v>1</v>
      </c>
      <c r="E2539" s="120" t="b">
        <v>0</v>
      </c>
      <c r="F2539" s="120" t="b">
        <v>1</v>
      </c>
      <c r="G2539" s="120" t="b">
        <v>0</v>
      </c>
      <c r="H2539" s="120" t="b">
        <v>0</v>
      </c>
      <c r="I2539" s="120" t="b">
        <v>0</v>
      </c>
      <c r="J2539" s="120" t="b">
        <v>0</v>
      </c>
      <c r="K2539" s="120" t="b">
        <v>0</v>
      </c>
      <c r="L2539" s="120" t="b">
        <v>0</v>
      </c>
      <c r="M2539" s="120" t="b">
        <v>0</v>
      </c>
      <c r="N2539" s="120" t="s">
        <v>3486</v>
      </c>
      <c r="O2539" s="120" t="s">
        <v>8438</v>
      </c>
      <c r="P2539" s="120" t="s">
        <v>8439</v>
      </c>
      <c r="Q2539" s="120" t="s">
        <v>8440</v>
      </c>
      <c r="R2539" s="120" t="s">
        <v>8441</v>
      </c>
      <c r="S2539" s="120" t="s">
        <v>8442</v>
      </c>
      <c r="T2539" s="120" t="s">
        <v>8443</v>
      </c>
      <c r="U2539" s="120" t="s">
        <v>8444</v>
      </c>
      <c r="V2539" s="120" t="s">
        <v>8445</v>
      </c>
    </row>
    <row r="2540" spans="1:24" x14ac:dyDescent="0.4">
      <c r="A2540" s="120" t="s">
        <v>721</v>
      </c>
      <c r="B2540" s="120" t="s">
        <v>872</v>
      </c>
      <c r="C2540" s="120">
        <v>0</v>
      </c>
      <c r="D2540" s="120" t="b">
        <v>0</v>
      </c>
      <c r="E2540" s="120" t="b">
        <v>0</v>
      </c>
      <c r="F2540" s="120" t="b">
        <v>1</v>
      </c>
      <c r="G2540" s="120" t="b">
        <v>0</v>
      </c>
      <c r="H2540" s="120" t="b">
        <v>0</v>
      </c>
      <c r="I2540" s="120" t="b">
        <v>0</v>
      </c>
      <c r="J2540" s="120" t="b">
        <v>0</v>
      </c>
      <c r="K2540" s="120" t="b">
        <v>0</v>
      </c>
      <c r="L2540" s="120" t="b">
        <v>0</v>
      </c>
      <c r="M2540" s="120" t="b">
        <v>0</v>
      </c>
      <c r="N2540" s="120" t="s">
        <v>842</v>
      </c>
      <c r="O2540" s="120" t="s">
        <v>720</v>
      </c>
      <c r="P2540" s="120" t="s">
        <v>8446</v>
      </c>
    </row>
  </sheetData>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1616"/>
  <sheetViews>
    <sheetView workbookViewId="0">
      <pane xSplit="2" ySplit="2" topLeftCell="C1392" activePane="bottomRight" state="frozen"/>
      <selection pane="topRight" activeCell="C1" sqref="C1"/>
      <selection pane="bottomLeft" activeCell="A3" sqref="A3"/>
      <selection pane="bottomRight" activeCell="A1397" sqref="A1397:N1397 A1334:N1334 A1287:N1287 A1188:N1188 A1136:N1136 A1128:N1128 A801:N801 A648:N648 A528:N528 A269:N269 A258:N258 A255:N255 A227:N227 A224:N224 A205:N205 A200:N200 A186:N186 A184:N184 A178:N178 A120:N121 A118:N118 A113:N113 A76:N76 A66:N66 A12:N13 A5:N5"/>
    </sheetView>
  </sheetViews>
  <sheetFormatPr defaultRowHeight="17.399999999999999" x14ac:dyDescent="0.4"/>
  <cols>
    <col min="1" max="2" width="10.3984375" style="1" customWidth="1"/>
    <col min="3" max="3" width="7.8984375" style="3" bestFit="1" customWidth="1"/>
    <col min="4" max="4" width="8.69921875" style="2" bestFit="1" customWidth="1"/>
    <col min="5" max="5" width="7.69921875" style="2" bestFit="1" customWidth="1"/>
    <col min="6" max="6" width="9.8984375" style="2" bestFit="1" customWidth="1"/>
    <col min="7" max="7" width="11" style="3" bestFit="1" customWidth="1"/>
    <col min="8" max="8" width="8" style="1" bestFit="1" customWidth="1"/>
    <col min="9" max="9" width="12.296875" style="3" bestFit="1" customWidth="1"/>
    <col min="10" max="10" width="12.3984375" style="3" bestFit="1" customWidth="1"/>
    <col min="11" max="11" width="15.59765625" style="3" customWidth="1"/>
    <col min="12" max="12" width="11" hidden="1" customWidth="1"/>
    <col min="13" max="13" width="10.8984375" hidden="1" customWidth="1"/>
    <col min="14" max="14" width="16" bestFit="1" customWidth="1"/>
  </cols>
  <sheetData>
    <row r="1" spans="1:14" x14ac:dyDescent="0.4">
      <c r="C1" s="18" t="s">
        <v>37</v>
      </c>
      <c r="D1" s="19"/>
      <c r="E1" s="19"/>
      <c r="F1" s="19"/>
      <c r="G1" s="18"/>
      <c r="H1" s="16" t="s">
        <v>41</v>
      </c>
      <c r="I1" s="65"/>
      <c r="J1" s="65"/>
      <c r="K1" s="35" t="s">
        <v>40</v>
      </c>
      <c r="L1" s="20" t="s">
        <v>38</v>
      </c>
      <c r="M1" s="20"/>
      <c r="N1" s="17" t="s">
        <v>39</v>
      </c>
    </row>
    <row r="2" spans="1:14" ht="30" customHeight="1" x14ac:dyDescent="0.4">
      <c r="A2" s="11" t="s">
        <v>0</v>
      </c>
      <c r="B2" s="11" t="s">
        <v>1</v>
      </c>
      <c r="C2" s="13" t="s">
        <v>2</v>
      </c>
      <c r="D2" s="13" t="s">
        <v>3</v>
      </c>
      <c r="E2" s="13" t="s">
        <v>127</v>
      </c>
      <c r="F2" s="13" t="s">
        <v>4</v>
      </c>
      <c r="G2" s="13" t="s">
        <v>11</v>
      </c>
      <c r="H2" s="11" t="s">
        <v>44</v>
      </c>
      <c r="I2" s="13" t="s">
        <v>157</v>
      </c>
      <c r="J2" s="13" t="s">
        <v>158</v>
      </c>
      <c r="K2" s="13" t="s">
        <v>162</v>
      </c>
      <c r="L2" s="13" t="s">
        <v>12</v>
      </c>
      <c r="M2" s="13" t="s">
        <v>36</v>
      </c>
      <c r="N2" s="13" t="s">
        <v>25</v>
      </c>
    </row>
    <row r="3" spans="1:14" ht="15" customHeight="1" x14ac:dyDescent="0.4">
      <c r="A3" s="107" t="s">
        <v>171</v>
      </c>
      <c r="B3" s="107" t="s">
        <v>172</v>
      </c>
      <c r="C3" s="53"/>
      <c r="D3" s="54"/>
      <c r="E3" s="66"/>
      <c r="F3" s="55"/>
      <c r="G3" s="53"/>
      <c r="H3" s="57"/>
      <c r="I3" s="56"/>
      <c r="J3" s="56"/>
      <c r="K3" s="68"/>
      <c r="L3" s="62">
        <v>3</v>
      </c>
      <c r="M3" s="62"/>
      <c r="N3" s="63"/>
    </row>
    <row r="4" spans="1:14" ht="15" customHeight="1" x14ac:dyDescent="0.4">
      <c r="A4" s="107" t="s">
        <v>173</v>
      </c>
      <c r="B4" s="107" t="s">
        <v>174</v>
      </c>
      <c r="C4" s="53"/>
      <c r="D4" s="54"/>
      <c r="E4" s="83"/>
      <c r="F4" s="55"/>
      <c r="G4" s="53"/>
      <c r="H4" s="57"/>
      <c r="I4" s="56"/>
      <c r="J4" s="56"/>
      <c r="K4" s="68"/>
      <c r="L4" s="85">
        <v>4</v>
      </c>
      <c r="M4" s="85"/>
      <c r="N4" s="63"/>
    </row>
    <row r="5" spans="1:14" x14ac:dyDescent="0.4">
      <c r="A5" s="107" t="s">
        <v>175</v>
      </c>
      <c r="B5" s="107" t="s">
        <v>176</v>
      </c>
      <c r="C5" s="53"/>
      <c r="D5" s="54"/>
      <c r="E5" s="83"/>
      <c r="F5" s="55"/>
      <c r="G5" s="53"/>
      <c r="H5" s="57"/>
      <c r="I5" s="56"/>
      <c r="J5" s="56"/>
      <c r="K5" s="68"/>
      <c r="L5" s="85">
        <v>5</v>
      </c>
      <c r="M5" s="85"/>
      <c r="N5" s="63"/>
    </row>
    <row r="6" spans="1:14" x14ac:dyDescent="0.4">
      <c r="A6" s="107" t="s">
        <v>177</v>
      </c>
      <c r="B6" s="107" t="s">
        <v>178</v>
      </c>
      <c r="C6" s="53"/>
      <c r="D6" s="54"/>
      <c r="E6" s="83"/>
      <c r="F6" s="55"/>
      <c r="G6" s="53"/>
      <c r="H6" s="57"/>
      <c r="I6" s="56"/>
      <c r="J6" s="56"/>
      <c r="K6" s="68"/>
      <c r="L6" s="85">
        <v>6</v>
      </c>
      <c r="M6" s="85"/>
      <c r="N6" s="63"/>
    </row>
    <row r="7" spans="1:14" x14ac:dyDescent="0.4">
      <c r="A7" s="107" t="s">
        <v>179</v>
      </c>
      <c r="B7" s="107" t="s">
        <v>180</v>
      </c>
      <c r="C7" s="53"/>
      <c r="D7" s="54"/>
      <c r="E7" s="83"/>
      <c r="F7" s="55"/>
      <c r="G7" s="53"/>
      <c r="H7" s="57"/>
      <c r="I7" s="56"/>
      <c r="J7" s="56"/>
      <c r="K7" s="68"/>
      <c r="L7" s="85">
        <v>7</v>
      </c>
      <c r="M7" s="85"/>
      <c r="N7" s="63"/>
    </row>
    <row r="8" spans="1:14" x14ac:dyDescent="0.4">
      <c r="A8" s="107" t="s">
        <v>181</v>
      </c>
      <c r="B8" s="107" t="s">
        <v>182</v>
      </c>
      <c r="C8" s="53"/>
      <c r="D8" s="54"/>
      <c r="E8" s="83"/>
      <c r="F8" s="55"/>
      <c r="G8" s="53"/>
      <c r="H8" s="57"/>
      <c r="I8" s="56"/>
      <c r="J8" s="56"/>
      <c r="K8" s="68"/>
      <c r="L8" s="85">
        <v>8</v>
      </c>
      <c r="M8" s="85"/>
      <c r="N8" s="63"/>
    </row>
    <row r="9" spans="1:14" x14ac:dyDescent="0.4">
      <c r="A9" s="107" t="s">
        <v>183</v>
      </c>
      <c r="B9" s="107" t="s">
        <v>184</v>
      </c>
      <c r="C9" s="53"/>
      <c r="D9" s="54"/>
      <c r="E9" s="83"/>
      <c r="F9" s="55"/>
      <c r="G9" s="53"/>
      <c r="H9" s="57"/>
      <c r="I9" s="56"/>
      <c r="J9" s="56"/>
      <c r="K9" s="68"/>
      <c r="L9" s="85">
        <v>9</v>
      </c>
      <c r="M9" s="85"/>
      <c r="N9" s="63"/>
    </row>
    <row r="10" spans="1:14" x14ac:dyDescent="0.4">
      <c r="A10" s="107" t="s">
        <v>187</v>
      </c>
      <c r="B10" s="107" t="s">
        <v>188</v>
      </c>
      <c r="C10" s="53"/>
      <c r="D10" s="54"/>
      <c r="E10" s="83"/>
      <c r="F10" s="55"/>
      <c r="G10" s="53"/>
      <c r="H10" s="57"/>
      <c r="I10" s="56"/>
      <c r="J10" s="56"/>
      <c r="K10" s="68"/>
      <c r="L10" s="85">
        <v>10</v>
      </c>
      <c r="M10" s="85"/>
      <c r="N10" s="63"/>
    </row>
    <row r="11" spans="1:14" x14ac:dyDescent="0.4">
      <c r="A11" s="107" t="s">
        <v>189</v>
      </c>
      <c r="B11" s="107" t="s">
        <v>190</v>
      </c>
      <c r="C11" s="53"/>
      <c r="D11" s="54"/>
      <c r="E11" s="83"/>
      <c r="F11" s="55"/>
      <c r="G11" s="53"/>
      <c r="H11" s="57"/>
      <c r="I11" s="56"/>
      <c r="J11" s="56"/>
      <c r="K11" s="68"/>
      <c r="L11" s="85">
        <v>11</v>
      </c>
      <c r="M11" s="85"/>
      <c r="N11" s="63"/>
    </row>
    <row r="12" spans="1:14" x14ac:dyDescent="0.4">
      <c r="A12" s="107" t="s">
        <v>178</v>
      </c>
      <c r="B12" s="107" t="s">
        <v>176</v>
      </c>
      <c r="C12" s="53"/>
      <c r="D12" s="54"/>
      <c r="E12" s="83"/>
      <c r="F12" s="55"/>
      <c r="G12" s="53"/>
      <c r="H12" s="57"/>
      <c r="I12" s="56"/>
      <c r="J12" s="56"/>
      <c r="K12" s="68"/>
      <c r="L12" s="85">
        <v>12</v>
      </c>
      <c r="M12" s="85"/>
      <c r="N12" s="63"/>
    </row>
    <row r="13" spans="1:14" x14ac:dyDescent="0.4">
      <c r="A13" s="107" t="s">
        <v>191</v>
      </c>
      <c r="B13" s="107" t="s">
        <v>176</v>
      </c>
      <c r="C13" s="53"/>
      <c r="D13" s="54"/>
      <c r="E13" s="83"/>
      <c r="F13" s="55"/>
      <c r="G13" s="53"/>
      <c r="H13" s="57"/>
      <c r="I13" s="56"/>
      <c r="J13" s="56"/>
      <c r="K13" s="68"/>
      <c r="L13" s="85">
        <v>13</v>
      </c>
      <c r="M13" s="85"/>
      <c r="N13" s="63"/>
    </row>
    <row r="14" spans="1:14" x14ac:dyDescent="0.4">
      <c r="A14" s="107" t="s">
        <v>192</v>
      </c>
      <c r="B14" s="107" t="s">
        <v>193</v>
      </c>
      <c r="C14" s="53"/>
      <c r="D14" s="54"/>
      <c r="E14" s="83"/>
      <c r="F14" s="55"/>
      <c r="G14" s="53"/>
      <c r="H14" s="57"/>
      <c r="I14" s="56"/>
      <c r="J14" s="56"/>
      <c r="K14" s="68"/>
      <c r="L14" s="85">
        <v>14</v>
      </c>
      <c r="M14" s="85"/>
      <c r="N14" s="63"/>
    </row>
    <row r="15" spans="1:14" x14ac:dyDescent="0.4">
      <c r="A15" s="107" t="s">
        <v>194</v>
      </c>
      <c r="B15" s="107" t="s">
        <v>195</v>
      </c>
      <c r="C15" s="53"/>
      <c r="D15" s="54"/>
      <c r="E15" s="83"/>
      <c r="F15" s="55"/>
      <c r="G15" s="53"/>
      <c r="H15" s="57"/>
      <c r="I15" s="56"/>
      <c r="J15" s="56"/>
      <c r="K15" s="68"/>
      <c r="L15" s="85">
        <v>15</v>
      </c>
      <c r="M15" s="85"/>
      <c r="N15" s="63"/>
    </row>
    <row r="16" spans="1:14" x14ac:dyDescent="0.4">
      <c r="A16" s="107" t="s">
        <v>196</v>
      </c>
      <c r="B16" s="107" t="s">
        <v>197</v>
      </c>
      <c r="C16" s="53"/>
      <c r="D16" s="54"/>
      <c r="E16" s="83"/>
      <c r="F16" s="55"/>
      <c r="G16" s="53"/>
      <c r="H16" s="57"/>
      <c r="I16" s="56"/>
      <c r="J16" s="56"/>
      <c r="K16" s="68"/>
      <c r="L16" s="85">
        <v>16</v>
      </c>
      <c r="M16" s="85"/>
      <c r="N16" s="63"/>
    </row>
    <row r="17" spans="1:14" x14ac:dyDescent="0.4">
      <c r="A17" s="107" t="s">
        <v>198</v>
      </c>
      <c r="B17" s="107" t="s">
        <v>199</v>
      </c>
      <c r="C17" s="53"/>
      <c r="D17" s="54"/>
      <c r="E17" s="83"/>
      <c r="F17" s="55"/>
      <c r="G17" s="53"/>
      <c r="H17" s="57"/>
      <c r="I17" s="56"/>
      <c r="J17" s="56"/>
      <c r="K17" s="68"/>
      <c r="L17" s="85">
        <v>17</v>
      </c>
      <c r="M17" s="85"/>
      <c r="N17" s="63"/>
    </row>
    <row r="18" spans="1:14" x14ac:dyDescent="0.4">
      <c r="A18" s="107" t="s">
        <v>200</v>
      </c>
      <c r="B18" s="107" t="s">
        <v>201</v>
      </c>
      <c r="C18" s="53"/>
      <c r="D18" s="54"/>
      <c r="E18" s="83"/>
      <c r="F18" s="55"/>
      <c r="G18" s="53"/>
      <c r="H18" s="57"/>
      <c r="I18" s="56"/>
      <c r="J18" s="56"/>
      <c r="K18" s="68"/>
      <c r="L18" s="85">
        <v>18</v>
      </c>
      <c r="M18" s="85"/>
      <c r="N18" s="63"/>
    </row>
    <row r="19" spans="1:14" x14ac:dyDescent="0.4">
      <c r="A19" s="107" t="s">
        <v>202</v>
      </c>
      <c r="B19" s="107" t="s">
        <v>203</v>
      </c>
      <c r="C19" s="53"/>
      <c r="D19" s="54"/>
      <c r="E19" s="83"/>
      <c r="F19" s="55"/>
      <c r="G19" s="53"/>
      <c r="H19" s="57"/>
      <c r="I19" s="56"/>
      <c r="J19" s="56"/>
      <c r="K19" s="68"/>
      <c r="L19" s="85">
        <v>19</v>
      </c>
      <c r="M19" s="85"/>
      <c r="N19" s="63"/>
    </row>
    <row r="20" spans="1:14" x14ac:dyDescent="0.4">
      <c r="A20" s="107" t="s">
        <v>204</v>
      </c>
      <c r="B20" s="107" t="s">
        <v>205</v>
      </c>
      <c r="C20" s="53"/>
      <c r="D20" s="54"/>
      <c r="E20" s="83"/>
      <c r="F20" s="55"/>
      <c r="G20" s="53"/>
      <c r="H20" s="57"/>
      <c r="I20" s="56"/>
      <c r="J20" s="56"/>
      <c r="K20" s="68"/>
      <c r="L20" s="85">
        <v>20</v>
      </c>
      <c r="M20" s="85"/>
      <c r="N20" s="63"/>
    </row>
    <row r="21" spans="1:14" x14ac:dyDescent="0.4">
      <c r="A21" s="107" t="s">
        <v>206</v>
      </c>
      <c r="B21" s="107" t="s">
        <v>207</v>
      </c>
      <c r="C21" s="53"/>
      <c r="D21" s="54"/>
      <c r="E21" s="83"/>
      <c r="F21" s="55"/>
      <c r="G21" s="53"/>
      <c r="H21" s="57"/>
      <c r="I21" s="56"/>
      <c r="J21" s="56"/>
      <c r="K21" s="68"/>
      <c r="L21" s="85">
        <v>21</v>
      </c>
      <c r="M21" s="85"/>
      <c r="N21" s="63"/>
    </row>
    <row r="22" spans="1:14" x14ac:dyDescent="0.4">
      <c r="A22" s="107" t="s">
        <v>208</v>
      </c>
      <c r="B22" s="107" t="s">
        <v>209</v>
      </c>
      <c r="C22" s="53"/>
      <c r="D22" s="54"/>
      <c r="E22" s="83"/>
      <c r="F22" s="55"/>
      <c r="G22" s="53"/>
      <c r="H22" s="57"/>
      <c r="I22" s="56"/>
      <c r="J22" s="56"/>
      <c r="K22" s="68"/>
      <c r="L22" s="85">
        <v>22</v>
      </c>
      <c r="M22" s="85"/>
      <c r="N22" s="63"/>
    </row>
    <row r="23" spans="1:14" x14ac:dyDescent="0.4">
      <c r="A23" s="107" t="s">
        <v>210</v>
      </c>
      <c r="B23" s="107" t="s">
        <v>211</v>
      </c>
      <c r="C23" s="53"/>
      <c r="D23" s="54"/>
      <c r="E23" s="83"/>
      <c r="F23" s="55"/>
      <c r="G23" s="53"/>
      <c r="H23" s="57"/>
      <c r="I23" s="56"/>
      <c r="J23" s="56"/>
      <c r="K23" s="68"/>
      <c r="L23" s="85">
        <v>23</v>
      </c>
      <c r="M23" s="85"/>
      <c r="N23" s="63"/>
    </row>
    <row r="24" spans="1:14" x14ac:dyDescent="0.4">
      <c r="A24" s="107" t="s">
        <v>212</v>
      </c>
      <c r="B24" s="107" t="s">
        <v>213</v>
      </c>
      <c r="C24" s="53"/>
      <c r="D24" s="54"/>
      <c r="E24" s="83"/>
      <c r="F24" s="55"/>
      <c r="G24" s="53"/>
      <c r="H24" s="57"/>
      <c r="I24" s="56"/>
      <c r="J24" s="56"/>
      <c r="K24" s="68"/>
      <c r="L24" s="85">
        <v>24</v>
      </c>
      <c r="M24" s="85"/>
      <c r="N24" s="63"/>
    </row>
    <row r="25" spans="1:14" x14ac:dyDescent="0.4">
      <c r="A25" s="107" t="s">
        <v>214</v>
      </c>
      <c r="B25" s="107" t="s">
        <v>215</v>
      </c>
      <c r="C25" s="53"/>
      <c r="D25" s="54"/>
      <c r="E25" s="83"/>
      <c r="F25" s="55"/>
      <c r="G25" s="53"/>
      <c r="H25" s="57"/>
      <c r="I25" s="56"/>
      <c r="J25" s="56"/>
      <c r="K25" s="68"/>
      <c r="L25" s="85">
        <v>25</v>
      </c>
      <c r="M25" s="85"/>
      <c r="N25" s="63"/>
    </row>
    <row r="26" spans="1:14" x14ac:dyDescent="0.4">
      <c r="A26" s="107" t="s">
        <v>184</v>
      </c>
      <c r="B26" s="107" t="s">
        <v>183</v>
      </c>
      <c r="C26" s="53"/>
      <c r="D26" s="54"/>
      <c r="E26" s="83"/>
      <c r="F26" s="55"/>
      <c r="G26" s="53"/>
      <c r="H26" s="57"/>
      <c r="I26" s="56"/>
      <c r="J26" s="56"/>
      <c r="K26" s="68"/>
      <c r="L26" s="85">
        <v>26</v>
      </c>
      <c r="M26" s="85"/>
      <c r="N26" s="63"/>
    </row>
    <row r="27" spans="1:14" x14ac:dyDescent="0.4">
      <c r="A27" s="107" t="s">
        <v>216</v>
      </c>
      <c r="B27" s="107" t="s">
        <v>217</v>
      </c>
      <c r="C27" s="53"/>
      <c r="D27" s="54"/>
      <c r="E27" s="83"/>
      <c r="F27" s="55"/>
      <c r="G27" s="53"/>
      <c r="H27" s="57"/>
      <c r="I27" s="56"/>
      <c r="J27" s="56"/>
      <c r="K27" s="68"/>
      <c r="L27" s="85">
        <v>27</v>
      </c>
      <c r="M27" s="85"/>
      <c r="N27" s="63"/>
    </row>
    <row r="28" spans="1:14" x14ac:dyDescent="0.4">
      <c r="A28" s="107" t="s">
        <v>190</v>
      </c>
      <c r="B28" s="107" t="s">
        <v>189</v>
      </c>
      <c r="C28" s="53"/>
      <c r="D28" s="54"/>
      <c r="E28" s="83"/>
      <c r="F28" s="55"/>
      <c r="G28" s="53"/>
      <c r="H28" s="57"/>
      <c r="I28" s="56"/>
      <c r="J28" s="56"/>
      <c r="K28" s="68"/>
      <c r="L28" s="85">
        <v>28</v>
      </c>
      <c r="M28" s="85"/>
      <c r="N28" s="63"/>
    </row>
    <row r="29" spans="1:14" x14ac:dyDescent="0.4">
      <c r="A29" s="107" t="s">
        <v>222</v>
      </c>
      <c r="B29" s="107" t="s">
        <v>223</v>
      </c>
      <c r="C29" s="53"/>
      <c r="D29" s="54"/>
      <c r="E29" s="83"/>
      <c r="F29" s="55"/>
      <c r="G29" s="53"/>
      <c r="H29" s="57"/>
      <c r="I29" s="56"/>
      <c r="J29" s="56"/>
      <c r="K29" s="68"/>
      <c r="L29" s="85">
        <v>29</v>
      </c>
      <c r="M29" s="85"/>
      <c r="N29" s="63"/>
    </row>
    <row r="30" spans="1:14" x14ac:dyDescent="0.4">
      <c r="A30" s="107" t="s">
        <v>224</v>
      </c>
      <c r="B30" s="107" t="s">
        <v>225</v>
      </c>
      <c r="C30" s="53"/>
      <c r="D30" s="54"/>
      <c r="E30" s="83"/>
      <c r="F30" s="55"/>
      <c r="G30" s="53"/>
      <c r="H30" s="57"/>
      <c r="I30" s="56"/>
      <c r="J30" s="56"/>
      <c r="K30" s="68"/>
      <c r="L30" s="85">
        <v>30</v>
      </c>
      <c r="M30" s="85"/>
      <c r="N30" s="63"/>
    </row>
    <row r="31" spans="1:14" x14ac:dyDescent="0.4">
      <c r="A31" s="107" t="s">
        <v>174</v>
      </c>
      <c r="B31" s="107" t="s">
        <v>173</v>
      </c>
      <c r="C31" s="53"/>
      <c r="D31" s="54"/>
      <c r="E31" s="83"/>
      <c r="F31" s="55"/>
      <c r="G31" s="53"/>
      <c r="H31" s="57"/>
      <c r="I31" s="56"/>
      <c r="J31" s="56"/>
      <c r="K31" s="68"/>
      <c r="L31" s="85">
        <v>31</v>
      </c>
      <c r="M31" s="85"/>
      <c r="N31" s="63"/>
    </row>
    <row r="32" spans="1:14" x14ac:dyDescent="0.4">
      <c r="A32" s="107" t="s">
        <v>226</v>
      </c>
      <c r="B32" s="107" t="s">
        <v>204</v>
      </c>
      <c r="C32" s="53"/>
      <c r="D32" s="54"/>
      <c r="E32" s="83"/>
      <c r="F32" s="55"/>
      <c r="G32" s="53"/>
      <c r="H32" s="57"/>
      <c r="I32" s="56"/>
      <c r="J32" s="56"/>
      <c r="K32" s="68"/>
      <c r="L32" s="85">
        <v>32</v>
      </c>
      <c r="M32" s="85"/>
      <c r="N32" s="63"/>
    </row>
    <row r="33" spans="1:14" x14ac:dyDescent="0.4">
      <c r="A33" s="107" t="s">
        <v>229</v>
      </c>
      <c r="B33" s="107" t="s">
        <v>230</v>
      </c>
      <c r="C33" s="53"/>
      <c r="D33" s="54"/>
      <c r="E33" s="83"/>
      <c r="F33" s="55"/>
      <c r="G33" s="53"/>
      <c r="H33" s="57"/>
      <c r="I33" s="56"/>
      <c r="J33" s="56"/>
      <c r="K33" s="68"/>
      <c r="L33" s="85">
        <v>33</v>
      </c>
      <c r="M33" s="85"/>
      <c r="N33" s="63"/>
    </row>
    <row r="34" spans="1:14" x14ac:dyDescent="0.4">
      <c r="A34" s="107" t="s">
        <v>215</v>
      </c>
      <c r="B34" s="107" t="s">
        <v>214</v>
      </c>
      <c r="C34" s="53"/>
      <c r="D34" s="54"/>
      <c r="E34" s="83"/>
      <c r="F34" s="55"/>
      <c r="G34" s="53"/>
      <c r="H34" s="57"/>
      <c r="I34" s="56"/>
      <c r="J34" s="56"/>
      <c r="K34" s="68"/>
      <c r="L34" s="85">
        <v>34</v>
      </c>
      <c r="M34" s="85"/>
      <c r="N34" s="63"/>
    </row>
    <row r="35" spans="1:14" x14ac:dyDescent="0.4">
      <c r="A35" s="107" t="s">
        <v>231</v>
      </c>
      <c r="B35" s="107" t="s">
        <v>232</v>
      </c>
      <c r="C35" s="53"/>
      <c r="D35" s="54"/>
      <c r="E35" s="83"/>
      <c r="F35" s="55"/>
      <c r="G35" s="53"/>
      <c r="H35" s="57"/>
      <c r="I35" s="56"/>
      <c r="J35" s="56"/>
      <c r="K35" s="68"/>
      <c r="L35" s="85">
        <v>35</v>
      </c>
      <c r="M35" s="85"/>
      <c r="N35" s="63"/>
    </row>
    <row r="36" spans="1:14" x14ac:dyDescent="0.4">
      <c r="A36" s="107" t="s">
        <v>233</v>
      </c>
      <c r="B36" s="107" t="s">
        <v>234</v>
      </c>
      <c r="C36" s="53"/>
      <c r="D36" s="54"/>
      <c r="E36" s="83"/>
      <c r="F36" s="55"/>
      <c r="G36" s="53"/>
      <c r="H36" s="57"/>
      <c r="I36" s="56"/>
      <c r="J36" s="56"/>
      <c r="K36" s="68"/>
      <c r="L36" s="85">
        <v>36</v>
      </c>
      <c r="M36" s="85"/>
      <c r="N36" s="63"/>
    </row>
    <row r="37" spans="1:14" x14ac:dyDescent="0.4">
      <c r="A37" s="107" t="s">
        <v>235</v>
      </c>
      <c r="B37" s="107" t="s">
        <v>236</v>
      </c>
      <c r="C37" s="53"/>
      <c r="D37" s="54"/>
      <c r="E37" s="83"/>
      <c r="F37" s="55"/>
      <c r="G37" s="53"/>
      <c r="H37" s="57"/>
      <c r="I37" s="56"/>
      <c r="J37" s="56"/>
      <c r="K37" s="68"/>
      <c r="L37" s="85">
        <v>37</v>
      </c>
      <c r="M37" s="85"/>
      <c r="N37" s="63"/>
    </row>
    <row r="38" spans="1:14" x14ac:dyDescent="0.4">
      <c r="A38" s="107" t="s">
        <v>237</v>
      </c>
      <c r="B38" s="107" t="s">
        <v>238</v>
      </c>
      <c r="C38" s="53"/>
      <c r="D38" s="54"/>
      <c r="E38" s="83"/>
      <c r="F38" s="55"/>
      <c r="G38" s="53"/>
      <c r="H38" s="57"/>
      <c r="I38" s="56"/>
      <c r="J38" s="56"/>
      <c r="K38" s="68"/>
      <c r="L38" s="85">
        <v>38</v>
      </c>
      <c r="M38" s="85"/>
      <c r="N38" s="63"/>
    </row>
    <row r="39" spans="1:14" x14ac:dyDescent="0.4">
      <c r="A39" s="107" t="s">
        <v>239</v>
      </c>
      <c r="B39" s="107" t="s">
        <v>240</v>
      </c>
      <c r="C39" s="53"/>
      <c r="D39" s="54"/>
      <c r="E39" s="83"/>
      <c r="F39" s="55"/>
      <c r="G39" s="53"/>
      <c r="H39" s="57"/>
      <c r="I39" s="56"/>
      <c r="J39" s="56"/>
      <c r="K39" s="68"/>
      <c r="L39" s="85">
        <v>39</v>
      </c>
      <c r="M39" s="85"/>
      <c r="N39" s="63"/>
    </row>
    <row r="40" spans="1:14" x14ac:dyDescent="0.4">
      <c r="A40" s="107" t="s">
        <v>241</v>
      </c>
      <c r="B40" s="107" t="s">
        <v>173</v>
      </c>
      <c r="C40" s="53"/>
      <c r="D40" s="54"/>
      <c r="E40" s="83"/>
      <c r="F40" s="55"/>
      <c r="G40" s="53"/>
      <c r="H40" s="57"/>
      <c r="I40" s="56"/>
      <c r="J40" s="56"/>
      <c r="K40" s="68"/>
      <c r="L40" s="85">
        <v>40</v>
      </c>
      <c r="M40" s="85"/>
      <c r="N40" s="63"/>
    </row>
    <row r="41" spans="1:14" x14ac:dyDescent="0.4">
      <c r="A41" s="107" t="s">
        <v>242</v>
      </c>
      <c r="B41" s="107" t="s">
        <v>243</v>
      </c>
      <c r="C41" s="53"/>
      <c r="D41" s="54"/>
      <c r="E41" s="83"/>
      <c r="F41" s="55"/>
      <c r="G41" s="53"/>
      <c r="H41" s="57"/>
      <c r="I41" s="56"/>
      <c r="J41" s="56"/>
      <c r="K41" s="68"/>
      <c r="L41" s="85">
        <v>41</v>
      </c>
      <c r="M41" s="85"/>
      <c r="N41" s="63"/>
    </row>
    <row r="42" spans="1:14" x14ac:dyDescent="0.4">
      <c r="A42" s="107" t="s">
        <v>246</v>
      </c>
      <c r="B42" s="107" t="s">
        <v>189</v>
      </c>
      <c r="C42" s="53"/>
      <c r="D42" s="54"/>
      <c r="E42" s="83"/>
      <c r="F42" s="55"/>
      <c r="G42" s="53"/>
      <c r="H42" s="57"/>
      <c r="I42" s="56"/>
      <c r="J42" s="56"/>
      <c r="K42" s="68"/>
      <c r="L42" s="85">
        <v>42</v>
      </c>
      <c r="M42" s="85"/>
      <c r="N42" s="63"/>
    </row>
    <row r="43" spans="1:14" x14ac:dyDescent="0.4">
      <c r="A43" s="107" t="s">
        <v>247</v>
      </c>
      <c r="B43" s="107" t="s">
        <v>187</v>
      </c>
      <c r="C43" s="53"/>
      <c r="D43" s="54"/>
      <c r="E43" s="83"/>
      <c r="F43" s="55"/>
      <c r="G43" s="53"/>
      <c r="H43" s="57"/>
      <c r="I43" s="56"/>
      <c r="J43" s="56"/>
      <c r="K43" s="68"/>
      <c r="L43" s="85">
        <v>43</v>
      </c>
      <c r="M43" s="85"/>
      <c r="N43" s="63"/>
    </row>
    <row r="44" spans="1:14" x14ac:dyDescent="0.4">
      <c r="A44" s="107" t="s">
        <v>248</v>
      </c>
      <c r="B44" s="107" t="s">
        <v>249</v>
      </c>
      <c r="C44" s="53"/>
      <c r="D44" s="54"/>
      <c r="E44" s="83"/>
      <c r="F44" s="55"/>
      <c r="G44" s="53"/>
      <c r="H44" s="57"/>
      <c r="I44" s="56"/>
      <c r="J44" s="56"/>
      <c r="K44" s="68"/>
      <c r="L44" s="85">
        <v>44</v>
      </c>
      <c r="M44" s="85"/>
      <c r="N44" s="63"/>
    </row>
    <row r="45" spans="1:14" x14ac:dyDescent="0.4">
      <c r="A45" s="107" t="s">
        <v>250</v>
      </c>
      <c r="B45" s="107" t="s">
        <v>187</v>
      </c>
      <c r="C45" s="53"/>
      <c r="D45" s="54"/>
      <c r="E45" s="83"/>
      <c r="F45" s="55"/>
      <c r="G45" s="53"/>
      <c r="H45" s="57"/>
      <c r="I45" s="56"/>
      <c r="J45" s="56"/>
      <c r="K45" s="68"/>
      <c r="L45" s="85">
        <v>45</v>
      </c>
      <c r="M45" s="85"/>
      <c r="N45" s="63"/>
    </row>
    <row r="46" spans="1:14" x14ac:dyDescent="0.4">
      <c r="A46" s="107" t="s">
        <v>253</v>
      </c>
      <c r="B46" s="107" t="s">
        <v>254</v>
      </c>
      <c r="C46" s="53"/>
      <c r="D46" s="54"/>
      <c r="E46" s="83"/>
      <c r="F46" s="55"/>
      <c r="G46" s="53"/>
      <c r="H46" s="57"/>
      <c r="I46" s="56"/>
      <c r="J46" s="56"/>
      <c r="K46" s="68"/>
      <c r="L46" s="85">
        <v>46</v>
      </c>
      <c r="M46" s="85"/>
      <c r="N46" s="63"/>
    </row>
    <row r="47" spans="1:14" x14ac:dyDescent="0.4">
      <c r="A47" s="107" t="s">
        <v>255</v>
      </c>
      <c r="B47" s="107" t="s">
        <v>214</v>
      </c>
      <c r="C47" s="53"/>
      <c r="D47" s="54"/>
      <c r="E47" s="83"/>
      <c r="F47" s="55"/>
      <c r="G47" s="53"/>
      <c r="H47" s="57"/>
      <c r="I47" s="56"/>
      <c r="J47" s="56"/>
      <c r="K47" s="68"/>
      <c r="L47" s="85">
        <v>47</v>
      </c>
      <c r="M47" s="85"/>
      <c r="N47" s="63"/>
    </row>
    <row r="48" spans="1:14" x14ac:dyDescent="0.4">
      <c r="A48" s="107" t="s">
        <v>256</v>
      </c>
      <c r="B48" s="107" t="s">
        <v>257</v>
      </c>
      <c r="C48" s="53"/>
      <c r="D48" s="54"/>
      <c r="E48" s="83"/>
      <c r="F48" s="55"/>
      <c r="G48" s="53"/>
      <c r="H48" s="57"/>
      <c r="I48" s="56"/>
      <c r="J48" s="56"/>
      <c r="K48" s="68"/>
      <c r="L48" s="85">
        <v>48</v>
      </c>
      <c r="M48" s="85"/>
      <c r="N48" s="63"/>
    </row>
    <row r="49" spans="1:14" x14ac:dyDescent="0.4">
      <c r="A49" s="107" t="s">
        <v>258</v>
      </c>
      <c r="B49" s="107" t="s">
        <v>259</v>
      </c>
      <c r="C49" s="53"/>
      <c r="D49" s="54"/>
      <c r="E49" s="83"/>
      <c r="F49" s="55"/>
      <c r="G49" s="53"/>
      <c r="H49" s="57"/>
      <c r="I49" s="56"/>
      <c r="J49" s="56"/>
      <c r="K49" s="68"/>
      <c r="L49" s="85">
        <v>49</v>
      </c>
      <c r="M49" s="85"/>
      <c r="N49" s="63"/>
    </row>
    <row r="50" spans="1:14" x14ac:dyDescent="0.4">
      <c r="A50" s="107" t="s">
        <v>223</v>
      </c>
      <c r="B50" s="107" t="s">
        <v>260</v>
      </c>
      <c r="C50" s="53"/>
      <c r="D50" s="54"/>
      <c r="E50" s="83"/>
      <c r="F50" s="55"/>
      <c r="G50" s="53"/>
      <c r="H50" s="57"/>
      <c r="I50" s="56"/>
      <c r="J50" s="56"/>
      <c r="K50" s="68"/>
      <c r="L50" s="85">
        <v>50</v>
      </c>
      <c r="M50" s="85"/>
      <c r="N50" s="63"/>
    </row>
    <row r="51" spans="1:14" x14ac:dyDescent="0.4">
      <c r="A51" s="107" t="s">
        <v>211</v>
      </c>
      <c r="B51" s="107" t="s">
        <v>210</v>
      </c>
      <c r="C51" s="53"/>
      <c r="D51" s="54"/>
      <c r="E51" s="83"/>
      <c r="F51" s="55"/>
      <c r="G51" s="53"/>
      <c r="H51" s="57"/>
      <c r="I51" s="56"/>
      <c r="J51" s="56"/>
      <c r="K51" s="68"/>
      <c r="L51" s="85">
        <v>51</v>
      </c>
      <c r="M51" s="85"/>
      <c r="N51" s="63"/>
    </row>
    <row r="52" spans="1:14" x14ac:dyDescent="0.4">
      <c r="A52" s="107" t="s">
        <v>263</v>
      </c>
      <c r="B52" s="107" t="s">
        <v>264</v>
      </c>
      <c r="C52" s="53"/>
      <c r="D52" s="54"/>
      <c r="E52" s="83"/>
      <c r="F52" s="55"/>
      <c r="G52" s="53"/>
      <c r="H52" s="57"/>
      <c r="I52" s="56"/>
      <c r="J52" s="56"/>
      <c r="K52" s="68"/>
      <c r="L52" s="85">
        <v>52</v>
      </c>
      <c r="M52" s="85"/>
      <c r="N52" s="63"/>
    </row>
    <row r="53" spans="1:14" x14ac:dyDescent="0.4">
      <c r="A53" s="107" t="s">
        <v>209</v>
      </c>
      <c r="B53" s="107" t="s">
        <v>208</v>
      </c>
      <c r="C53" s="53"/>
      <c r="D53" s="54"/>
      <c r="E53" s="83"/>
      <c r="F53" s="55"/>
      <c r="G53" s="53"/>
      <c r="H53" s="57"/>
      <c r="I53" s="56"/>
      <c r="J53" s="56"/>
      <c r="K53" s="68"/>
      <c r="L53" s="85">
        <v>53</v>
      </c>
      <c r="M53" s="85"/>
      <c r="N53" s="63"/>
    </row>
    <row r="54" spans="1:14" x14ac:dyDescent="0.4">
      <c r="A54" s="107" t="s">
        <v>265</v>
      </c>
      <c r="B54" s="107" t="s">
        <v>266</v>
      </c>
      <c r="C54" s="53"/>
      <c r="D54" s="54"/>
      <c r="E54" s="83"/>
      <c r="F54" s="55"/>
      <c r="G54" s="53"/>
      <c r="H54" s="57"/>
      <c r="I54" s="56"/>
      <c r="J54" s="56"/>
      <c r="K54" s="68"/>
      <c r="L54" s="85">
        <v>54</v>
      </c>
      <c r="M54" s="85"/>
      <c r="N54" s="63"/>
    </row>
    <row r="55" spans="1:14" x14ac:dyDescent="0.4">
      <c r="A55" s="107" t="s">
        <v>267</v>
      </c>
      <c r="B55" s="107" t="s">
        <v>268</v>
      </c>
      <c r="C55" s="53"/>
      <c r="D55" s="54"/>
      <c r="E55" s="83"/>
      <c r="F55" s="55"/>
      <c r="G55" s="53"/>
      <c r="H55" s="57"/>
      <c r="I55" s="56"/>
      <c r="J55" s="56"/>
      <c r="K55" s="68"/>
      <c r="L55" s="85">
        <v>55</v>
      </c>
      <c r="M55" s="85"/>
      <c r="N55" s="63"/>
    </row>
    <row r="56" spans="1:14" x14ac:dyDescent="0.4">
      <c r="A56" s="107" t="s">
        <v>269</v>
      </c>
      <c r="B56" s="107" t="s">
        <v>177</v>
      </c>
      <c r="C56" s="53"/>
      <c r="D56" s="54"/>
      <c r="E56" s="83"/>
      <c r="F56" s="55"/>
      <c r="G56" s="53"/>
      <c r="H56" s="57"/>
      <c r="I56" s="56"/>
      <c r="J56" s="56"/>
      <c r="K56" s="68"/>
      <c r="L56" s="85">
        <v>56</v>
      </c>
      <c r="M56" s="85"/>
      <c r="N56" s="63"/>
    </row>
    <row r="57" spans="1:14" x14ac:dyDescent="0.4">
      <c r="A57" s="107" t="s">
        <v>270</v>
      </c>
      <c r="B57" s="107" t="s">
        <v>271</v>
      </c>
      <c r="C57" s="53"/>
      <c r="D57" s="54"/>
      <c r="E57" s="83"/>
      <c r="F57" s="55"/>
      <c r="G57" s="53"/>
      <c r="H57" s="57"/>
      <c r="I57" s="56"/>
      <c r="J57" s="56"/>
      <c r="K57" s="68"/>
      <c r="L57" s="85">
        <v>57</v>
      </c>
      <c r="M57" s="85"/>
      <c r="N57" s="63"/>
    </row>
    <row r="58" spans="1:14" x14ac:dyDescent="0.4">
      <c r="A58" s="107" t="s">
        <v>272</v>
      </c>
      <c r="B58" s="107" t="s">
        <v>223</v>
      </c>
      <c r="C58" s="53"/>
      <c r="D58" s="54"/>
      <c r="E58" s="83"/>
      <c r="F58" s="55"/>
      <c r="G58" s="53"/>
      <c r="H58" s="57"/>
      <c r="I58" s="56"/>
      <c r="J58" s="56"/>
      <c r="K58" s="68"/>
      <c r="L58" s="85">
        <v>58</v>
      </c>
      <c r="M58" s="85"/>
      <c r="N58" s="63"/>
    </row>
    <row r="59" spans="1:14" x14ac:dyDescent="0.4">
      <c r="A59" s="107" t="s">
        <v>243</v>
      </c>
      <c r="B59" s="107" t="s">
        <v>242</v>
      </c>
      <c r="C59" s="53"/>
      <c r="D59" s="54"/>
      <c r="E59" s="83"/>
      <c r="F59" s="55"/>
      <c r="G59" s="53"/>
      <c r="H59" s="57"/>
      <c r="I59" s="56"/>
      <c r="J59" s="56"/>
      <c r="K59" s="68"/>
      <c r="L59" s="85">
        <v>59</v>
      </c>
      <c r="M59" s="85"/>
      <c r="N59" s="63"/>
    </row>
    <row r="60" spans="1:14" x14ac:dyDescent="0.4">
      <c r="A60" s="107" t="s">
        <v>273</v>
      </c>
      <c r="B60" s="107" t="s">
        <v>274</v>
      </c>
      <c r="C60" s="53"/>
      <c r="D60" s="54"/>
      <c r="E60" s="83"/>
      <c r="F60" s="55"/>
      <c r="G60" s="53"/>
      <c r="H60" s="57"/>
      <c r="I60" s="56"/>
      <c r="J60" s="56"/>
      <c r="K60" s="68"/>
      <c r="L60" s="85">
        <v>60</v>
      </c>
      <c r="M60" s="85"/>
      <c r="N60" s="63"/>
    </row>
    <row r="61" spans="1:14" x14ac:dyDescent="0.4">
      <c r="A61" s="107" t="s">
        <v>249</v>
      </c>
      <c r="B61" s="107" t="s">
        <v>248</v>
      </c>
      <c r="C61" s="53"/>
      <c r="D61" s="54"/>
      <c r="E61" s="83"/>
      <c r="F61" s="55"/>
      <c r="G61" s="53"/>
      <c r="H61" s="57"/>
      <c r="I61" s="56"/>
      <c r="J61" s="56"/>
      <c r="K61" s="68"/>
      <c r="L61" s="85">
        <v>61</v>
      </c>
      <c r="M61" s="85"/>
      <c r="N61" s="63"/>
    </row>
    <row r="62" spans="1:14" x14ac:dyDescent="0.4">
      <c r="A62" s="107" t="s">
        <v>277</v>
      </c>
      <c r="B62" s="107" t="s">
        <v>278</v>
      </c>
      <c r="C62" s="53"/>
      <c r="D62" s="54"/>
      <c r="E62" s="83"/>
      <c r="F62" s="55"/>
      <c r="G62" s="53"/>
      <c r="H62" s="57"/>
      <c r="I62" s="56"/>
      <c r="J62" s="56"/>
      <c r="K62" s="68"/>
      <c r="L62" s="85">
        <v>62</v>
      </c>
      <c r="M62" s="85"/>
      <c r="N62" s="63"/>
    </row>
    <row r="63" spans="1:14" x14ac:dyDescent="0.4">
      <c r="A63" s="107" t="s">
        <v>279</v>
      </c>
      <c r="B63" s="107" t="s">
        <v>189</v>
      </c>
      <c r="C63" s="53"/>
      <c r="D63" s="54"/>
      <c r="E63" s="83"/>
      <c r="F63" s="55"/>
      <c r="G63" s="53"/>
      <c r="H63" s="57"/>
      <c r="I63" s="56"/>
      <c r="J63" s="56"/>
      <c r="K63" s="68"/>
      <c r="L63" s="85">
        <v>63</v>
      </c>
      <c r="M63" s="85"/>
      <c r="N63" s="63"/>
    </row>
    <row r="64" spans="1:14" x14ac:dyDescent="0.4">
      <c r="A64" s="107" t="s">
        <v>213</v>
      </c>
      <c r="B64" s="107" t="s">
        <v>178</v>
      </c>
      <c r="C64" s="53"/>
      <c r="D64" s="54"/>
      <c r="E64" s="83"/>
      <c r="F64" s="55"/>
      <c r="G64" s="53"/>
      <c r="H64" s="57"/>
      <c r="I64" s="56"/>
      <c r="J64" s="56"/>
      <c r="K64" s="68"/>
      <c r="L64" s="85">
        <v>64</v>
      </c>
      <c r="M64" s="85"/>
      <c r="N64" s="63"/>
    </row>
    <row r="65" spans="1:14" x14ac:dyDescent="0.4">
      <c r="A65" s="107" t="s">
        <v>280</v>
      </c>
      <c r="B65" s="107" t="s">
        <v>281</v>
      </c>
      <c r="C65" s="53"/>
      <c r="D65" s="54"/>
      <c r="E65" s="83"/>
      <c r="F65" s="55"/>
      <c r="G65" s="53"/>
      <c r="H65" s="57"/>
      <c r="I65" s="56"/>
      <c r="J65" s="56"/>
      <c r="K65" s="68"/>
      <c r="L65" s="85">
        <v>65</v>
      </c>
      <c r="M65" s="85"/>
      <c r="N65" s="63"/>
    </row>
    <row r="66" spans="1:14" x14ac:dyDescent="0.4">
      <c r="A66" s="107" t="s">
        <v>257</v>
      </c>
      <c r="B66" s="107" t="s">
        <v>176</v>
      </c>
      <c r="C66" s="53"/>
      <c r="D66" s="54"/>
      <c r="E66" s="83"/>
      <c r="F66" s="55"/>
      <c r="G66" s="53"/>
      <c r="H66" s="57"/>
      <c r="I66" s="56"/>
      <c r="J66" s="56"/>
      <c r="K66" s="68"/>
      <c r="L66" s="85">
        <v>66</v>
      </c>
      <c r="M66" s="85"/>
      <c r="N66" s="63"/>
    </row>
    <row r="67" spans="1:14" x14ac:dyDescent="0.4">
      <c r="A67" s="107" t="s">
        <v>282</v>
      </c>
      <c r="B67" s="107" t="s">
        <v>198</v>
      </c>
      <c r="C67" s="53"/>
      <c r="D67" s="54"/>
      <c r="E67" s="83"/>
      <c r="F67" s="55"/>
      <c r="G67" s="53"/>
      <c r="H67" s="57"/>
      <c r="I67" s="56"/>
      <c r="J67" s="56"/>
      <c r="K67" s="68"/>
      <c r="L67" s="85">
        <v>67</v>
      </c>
      <c r="M67" s="85"/>
      <c r="N67" s="63"/>
    </row>
    <row r="68" spans="1:14" x14ac:dyDescent="0.4">
      <c r="A68" s="107" t="s">
        <v>283</v>
      </c>
      <c r="B68" s="107" t="s">
        <v>284</v>
      </c>
      <c r="C68" s="53"/>
      <c r="D68" s="54"/>
      <c r="E68" s="83"/>
      <c r="F68" s="55"/>
      <c r="G68" s="53"/>
      <c r="H68" s="57"/>
      <c r="I68" s="56"/>
      <c r="J68" s="56"/>
      <c r="K68" s="68"/>
      <c r="L68" s="85">
        <v>68</v>
      </c>
      <c r="M68" s="85"/>
      <c r="N68" s="63"/>
    </row>
    <row r="69" spans="1:14" x14ac:dyDescent="0.4">
      <c r="A69" s="107" t="s">
        <v>285</v>
      </c>
      <c r="B69" s="107" t="s">
        <v>202</v>
      </c>
      <c r="C69" s="53"/>
      <c r="D69" s="54"/>
      <c r="E69" s="83"/>
      <c r="F69" s="55"/>
      <c r="G69" s="53"/>
      <c r="H69" s="57"/>
      <c r="I69" s="56"/>
      <c r="J69" s="56"/>
      <c r="K69" s="68"/>
      <c r="L69" s="85">
        <v>69</v>
      </c>
      <c r="M69" s="85"/>
      <c r="N69" s="63"/>
    </row>
    <row r="70" spans="1:14" x14ac:dyDescent="0.4">
      <c r="A70" s="107" t="s">
        <v>286</v>
      </c>
      <c r="B70" s="107" t="s">
        <v>287</v>
      </c>
      <c r="C70" s="53"/>
      <c r="D70" s="54"/>
      <c r="E70" s="83"/>
      <c r="F70" s="55"/>
      <c r="G70" s="53"/>
      <c r="H70" s="57"/>
      <c r="I70" s="56"/>
      <c r="J70" s="56"/>
      <c r="K70" s="68"/>
      <c r="L70" s="85">
        <v>70</v>
      </c>
      <c r="M70" s="85"/>
      <c r="N70" s="63"/>
    </row>
    <row r="71" spans="1:14" x14ac:dyDescent="0.4">
      <c r="A71" s="107" t="s">
        <v>288</v>
      </c>
      <c r="B71" s="107" t="s">
        <v>187</v>
      </c>
      <c r="C71" s="53"/>
      <c r="D71" s="54"/>
      <c r="E71" s="83"/>
      <c r="F71" s="55"/>
      <c r="G71" s="53"/>
      <c r="H71" s="57"/>
      <c r="I71" s="56"/>
      <c r="J71" s="56"/>
      <c r="K71" s="68"/>
      <c r="L71" s="85">
        <v>71</v>
      </c>
      <c r="M71" s="85"/>
      <c r="N71" s="63"/>
    </row>
    <row r="72" spans="1:14" x14ac:dyDescent="0.4">
      <c r="A72" s="107" t="s">
        <v>289</v>
      </c>
      <c r="B72" s="107" t="s">
        <v>290</v>
      </c>
      <c r="C72" s="53"/>
      <c r="D72" s="54"/>
      <c r="E72" s="83"/>
      <c r="F72" s="55"/>
      <c r="G72" s="53"/>
      <c r="H72" s="57"/>
      <c r="I72" s="56"/>
      <c r="J72" s="56"/>
      <c r="K72" s="68"/>
      <c r="L72" s="85">
        <v>72</v>
      </c>
      <c r="M72" s="85"/>
      <c r="N72" s="63"/>
    </row>
    <row r="73" spans="1:14" x14ac:dyDescent="0.4">
      <c r="A73" s="107" t="s">
        <v>291</v>
      </c>
      <c r="B73" s="107" t="s">
        <v>198</v>
      </c>
      <c r="C73" s="53"/>
      <c r="D73" s="54"/>
      <c r="E73" s="83"/>
      <c r="F73" s="55"/>
      <c r="G73" s="53"/>
      <c r="H73" s="57"/>
      <c r="I73" s="56"/>
      <c r="J73" s="56"/>
      <c r="K73" s="68"/>
      <c r="L73" s="85">
        <v>73</v>
      </c>
      <c r="M73" s="85"/>
      <c r="N73" s="63"/>
    </row>
    <row r="74" spans="1:14" x14ac:dyDescent="0.4">
      <c r="A74" s="107" t="s">
        <v>292</v>
      </c>
      <c r="B74" s="107" t="s">
        <v>293</v>
      </c>
      <c r="C74" s="53"/>
      <c r="D74" s="54"/>
      <c r="E74" s="83"/>
      <c r="F74" s="55"/>
      <c r="G74" s="53"/>
      <c r="H74" s="57"/>
      <c r="I74" s="56"/>
      <c r="J74" s="56"/>
      <c r="K74" s="68"/>
      <c r="L74" s="85">
        <v>74</v>
      </c>
      <c r="M74" s="85"/>
      <c r="N74" s="63"/>
    </row>
    <row r="75" spans="1:14" x14ac:dyDescent="0.4">
      <c r="A75" s="107" t="s">
        <v>207</v>
      </c>
      <c r="B75" s="107" t="s">
        <v>206</v>
      </c>
      <c r="C75" s="53"/>
      <c r="D75" s="54"/>
      <c r="E75" s="83"/>
      <c r="F75" s="55"/>
      <c r="G75" s="53"/>
      <c r="H75" s="57"/>
      <c r="I75" s="56"/>
      <c r="J75" s="56"/>
      <c r="K75" s="68"/>
      <c r="L75" s="85">
        <v>75</v>
      </c>
      <c r="M75" s="85"/>
      <c r="N75" s="63"/>
    </row>
    <row r="76" spans="1:14" x14ac:dyDescent="0.4">
      <c r="A76" s="107" t="s">
        <v>294</v>
      </c>
      <c r="B76" s="107" t="s">
        <v>176</v>
      </c>
      <c r="C76" s="53"/>
      <c r="D76" s="54"/>
      <c r="E76" s="83"/>
      <c r="F76" s="55"/>
      <c r="G76" s="53"/>
      <c r="H76" s="57"/>
      <c r="I76" s="56"/>
      <c r="J76" s="56"/>
      <c r="K76" s="68"/>
      <c r="L76" s="85">
        <v>76</v>
      </c>
      <c r="M76" s="85"/>
      <c r="N76" s="63"/>
    </row>
    <row r="77" spans="1:14" x14ac:dyDescent="0.4">
      <c r="A77" s="107" t="s">
        <v>295</v>
      </c>
      <c r="B77" s="107" t="s">
        <v>296</v>
      </c>
      <c r="C77" s="53"/>
      <c r="D77" s="54"/>
      <c r="E77" s="83"/>
      <c r="F77" s="55"/>
      <c r="G77" s="53"/>
      <c r="H77" s="57"/>
      <c r="I77" s="56"/>
      <c r="J77" s="56"/>
      <c r="K77" s="68"/>
      <c r="L77" s="85">
        <v>77</v>
      </c>
      <c r="M77" s="85"/>
      <c r="N77" s="63"/>
    </row>
    <row r="78" spans="1:14" x14ac:dyDescent="0.4">
      <c r="A78" s="107" t="s">
        <v>297</v>
      </c>
      <c r="B78" s="107" t="s">
        <v>298</v>
      </c>
      <c r="C78" s="53"/>
      <c r="D78" s="54"/>
      <c r="E78" s="83"/>
      <c r="F78" s="55"/>
      <c r="G78" s="53"/>
      <c r="H78" s="57"/>
      <c r="I78" s="56"/>
      <c r="J78" s="56"/>
      <c r="K78" s="68"/>
      <c r="L78" s="85">
        <v>78</v>
      </c>
      <c r="M78" s="85"/>
      <c r="N78" s="63"/>
    </row>
    <row r="79" spans="1:14" x14ac:dyDescent="0.4">
      <c r="A79" s="107" t="s">
        <v>299</v>
      </c>
      <c r="B79" s="107" t="s">
        <v>300</v>
      </c>
      <c r="C79" s="53"/>
      <c r="D79" s="54"/>
      <c r="E79" s="83"/>
      <c r="F79" s="55"/>
      <c r="G79" s="53"/>
      <c r="H79" s="57"/>
      <c r="I79" s="56"/>
      <c r="J79" s="56"/>
      <c r="K79" s="68"/>
      <c r="L79" s="85">
        <v>79</v>
      </c>
      <c r="M79" s="85"/>
      <c r="N79" s="63"/>
    </row>
    <row r="80" spans="1:14" x14ac:dyDescent="0.4">
      <c r="A80" s="107" t="s">
        <v>301</v>
      </c>
      <c r="B80" s="107" t="s">
        <v>302</v>
      </c>
      <c r="C80" s="53"/>
      <c r="D80" s="54"/>
      <c r="E80" s="83"/>
      <c r="F80" s="55"/>
      <c r="G80" s="53"/>
      <c r="H80" s="57"/>
      <c r="I80" s="56"/>
      <c r="J80" s="56"/>
      <c r="K80" s="68"/>
      <c r="L80" s="85">
        <v>80</v>
      </c>
      <c r="M80" s="85"/>
      <c r="N80" s="63"/>
    </row>
    <row r="81" spans="1:14" x14ac:dyDescent="0.4">
      <c r="A81" s="107" t="s">
        <v>307</v>
      </c>
      <c r="B81" s="107" t="s">
        <v>308</v>
      </c>
      <c r="C81" s="53"/>
      <c r="D81" s="54"/>
      <c r="E81" s="83"/>
      <c r="F81" s="55"/>
      <c r="G81" s="53"/>
      <c r="H81" s="57"/>
      <c r="I81" s="56"/>
      <c r="J81" s="56"/>
      <c r="K81" s="68"/>
      <c r="L81" s="85">
        <v>81</v>
      </c>
      <c r="M81" s="85"/>
      <c r="N81" s="63"/>
    </row>
    <row r="82" spans="1:14" x14ac:dyDescent="0.4">
      <c r="A82" s="107" t="s">
        <v>309</v>
      </c>
      <c r="B82" s="107" t="s">
        <v>187</v>
      </c>
      <c r="C82" s="53"/>
      <c r="D82" s="54"/>
      <c r="E82" s="83"/>
      <c r="F82" s="55"/>
      <c r="G82" s="53"/>
      <c r="H82" s="57"/>
      <c r="I82" s="56"/>
      <c r="J82" s="56"/>
      <c r="K82" s="68"/>
      <c r="L82" s="85">
        <v>82</v>
      </c>
      <c r="M82" s="85"/>
      <c r="N82" s="63"/>
    </row>
    <row r="83" spans="1:14" x14ac:dyDescent="0.4">
      <c r="A83" s="107" t="s">
        <v>310</v>
      </c>
      <c r="B83" s="107" t="s">
        <v>311</v>
      </c>
      <c r="C83" s="53"/>
      <c r="D83" s="54"/>
      <c r="E83" s="83"/>
      <c r="F83" s="55"/>
      <c r="G83" s="53"/>
      <c r="H83" s="57"/>
      <c r="I83" s="56"/>
      <c r="J83" s="56"/>
      <c r="K83" s="68"/>
      <c r="L83" s="85">
        <v>83</v>
      </c>
      <c r="M83" s="85"/>
      <c r="N83" s="63"/>
    </row>
    <row r="84" spans="1:14" x14ac:dyDescent="0.4">
      <c r="A84" s="107" t="s">
        <v>312</v>
      </c>
      <c r="B84" s="107" t="s">
        <v>198</v>
      </c>
      <c r="C84" s="53"/>
      <c r="D84" s="54"/>
      <c r="E84" s="83"/>
      <c r="F84" s="55"/>
      <c r="G84" s="53"/>
      <c r="H84" s="57"/>
      <c r="I84" s="56"/>
      <c r="J84" s="56"/>
      <c r="K84" s="68"/>
      <c r="L84" s="85">
        <v>84</v>
      </c>
      <c r="M84" s="85"/>
      <c r="N84" s="63"/>
    </row>
    <row r="85" spans="1:14" x14ac:dyDescent="0.4">
      <c r="A85" s="107" t="s">
        <v>315</v>
      </c>
      <c r="B85" s="107" t="s">
        <v>316</v>
      </c>
      <c r="C85" s="53"/>
      <c r="D85" s="54"/>
      <c r="E85" s="83"/>
      <c r="F85" s="55"/>
      <c r="G85" s="53"/>
      <c r="H85" s="57"/>
      <c r="I85" s="56"/>
      <c r="J85" s="56"/>
      <c r="K85" s="68"/>
      <c r="L85" s="85">
        <v>85</v>
      </c>
      <c r="M85" s="85"/>
      <c r="N85" s="63"/>
    </row>
    <row r="86" spans="1:14" x14ac:dyDescent="0.4">
      <c r="A86" s="107" t="s">
        <v>234</v>
      </c>
      <c r="B86" s="107" t="s">
        <v>344</v>
      </c>
      <c r="C86" s="53"/>
      <c r="D86" s="54"/>
      <c r="E86" s="83"/>
      <c r="F86" s="55"/>
      <c r="G86" s="53"/>
      <c r="H86" s="57"/>
      <c r="I86" s="56"/>
      <c r="J86" s="56"/>
      <c r="K86" s="68"/>
      <c r="L86" s="85">
        <v>86</v>
      </c>
      <c r="M86" s="85"/>
      <c r="N86" s="63"/>
    </row>
    <row r="87" spans="1:14" x14ac:dyDescent="0.4">
      <c r="A87" s="107" t="s">
        <v>319</v>
      </c>
      <c r="B87" s="107" t="s">
        <v>177</v>
      </c>
      <c r="C87" s="53"/>
      <c r="D87" s="54"/>
      <c r="E87" s="83"/>
      <c r="F87" s="55"/>
      <c r="G87" s="53"/>
      <c r="H87" s="57"/>
      <c r="I87" s="56"/>
      <c r="J87" s="56"/>
      <c r="K87" s="68"/>
      <c r="L87" s="85">
        <v>87</v>
      </c>
      <c r="M87" s="85"/>
      <c r="N87" s="63"/>
    </row>
    <row r="88" spans="1:14" x14ac:dyDescent="0.4">
      <c r="A88" s="107" t="s">
        <v>510</v>
      </c>
      <c r="B88" s="107" t="s">
        <v>511</v>
      </c>
      <c r="C88" s="53"/>
      <c r="D88" s="54"/>
      <c r="E88" s="83"/>
      <c r="F88" s="55"/>
      <c r="G88" s="53"/>
      <c r="H88" s="57"/>
      <c r="I88" s="56"/>
      <c r="J88" s="56"/>
      <c r="K88" s="68"/>
      <c r="L88" s="85">
        <v>88</v>
      </c>
      <c r="M88" s="85"/>
      <c r="N88" s="63"/>
    </row>
    <row r="89" spans="1:14" x14ac:dyDescent="0.4">
      <c r="A89" s="107" t="s">
        <v>465</v>
      </c>
      <c r="B89" s="107" t="s">
        <v>345</v>
      </c>
      <c r="C89" s="53"/>
      <c r="D89" s="54"/>
      <c r="E89" s="83"/>
      <c r="F89" s="55"/>
      <c r="G89" s="53"/>
      <c r="H89" s="57"/>
      <c r="I89" s="56"/>
      <c r="J89" s="56"/>
      <c r="K89" s="68"/>
      <c r="L89" s="85">
        <v>89</v>
      </c>
      <c r="M89" s="85"/>
      <c r="N89" s="63"/>
    </row>
    <row r="90" spans="1:14" x14ac:dyDescent="0.4">
      <c r="A90" s="107" t="s">
        <v>462</v>
      </c>
      <c r="B90" s="107" t="s">
        <v>214</v>
      </c>
      <c r="C90" s="53"/>
      <c r="D90" s="54"/>
      <c r="E90" s="83"/>
      <c r="F90" s="55"/>
      <c r="G90" s="53"/>
      <c r="H90" s="57"/>
      <c r="I90" s="56"/>
      <c r="J90" s="56"/>
      <c r="K90" s="68"/>
      <c r="L90" s="85">
        <v>90</v>
      </c>
      <c r="M90" s="85"/>
      <c r="N90" s="63"/>
    </row>
    <row r="91" spans="1:14" x14ac:dyDescent="0.4">
      <c r="A91" s="107" t="s">
        <v>512</v>
      </c>
      <c r="B91" s="107" t="s">
        <v>212</v>
      </c>
      <c r="C91" s="53"/>
      <c r="D91" s="54"/>
      <c r="E91" s="83"/>
      <c r="F91" s="55"/>
      <c r="G91" s="53"/>
      <c r="H91" s="57"/>
      <c r="I91" s="56"/>
      <c r="J91" s="56"/>
      <c r="K91" s="68"/>
      <c r="L91" s="85">
        <v>91</v>
      </c>
      <c r="M91" s="85"/>
      <c r="N91" s="63"/>
    </row>
    <row r="92" spans="1:14" x14ac:dyDescent="0.4">
      <c r="A92" s="107" t="s">
        <v>199</v>
      </c>
      <c r="B92" s="107" t="s">
        <v>198</v>
      </c>
      <c r="C92" s="53"/>
      <c r="D92" s="54"/>
      <c r="E92" s="83"/>
      <c r="F92" s="55"/>
      <c r="G92" s="53"/>
      <c r="H92" s="57"/>
      <c r="I92" s="56"/>
      <c r="J92" s="56"/>
      <c r="K92" s="68"/>
      <c r="L92" s="85">
        <v>92</v>
      </c>
      <c r="M92" s="85"/>
      <c r="N92" s="63"/>
    </row>
    <row r="93" spans="1:14" x14ac:dyDescent="0.4">
      <c r="A93" s="107" t="s">
        <v>345</v>
      </c>
      <c r="B93" s="107" t="s">
        <v>465</v>
      </c>
      <c r="C93" s="53"/>
      <c r="D93" s="54"/>
      <c r="E93" s="83"/>
      <c r="F93" s="55"/>
      <c r="G93" s="53"/>
      <c r="H93" s="57"/>
      <c r="I93" s="56"/>
      <c r="J93" s="56"/>
      <c r="K93" s="68"/>
      <c r="L93" s="85">
        <v>93</v>
      </c>
      <c r="M93" s="85"/>
      <c r="N93" s="63"/>
    </row>
    <row r="94" spans="1:14" x14ac:dyDescent="0.4">
      <c r="A94" s="107" t="s">
        <v>408</v>
      </c>
      <c r="B94" s="107" t="s">
        <v>198</v>
      </c>
      <c r="C94" s="53"/>
      <c r="D94" s="54"/>
      <c r="E94" s="83"/>
      <c r="F94" s="55"/>
      <c r="G94" s="53"/>
      <c r="H94" s="57"/>
      <c r="I94" s="56"/>
      <c r="J94" s="56"/>
      <c r="K94" s="68"/>
      <c r="L94" s="85">
        <v>94</v>
      </c>
      <c r="M94" s="85"/>
      <c r="N94" s="63"/>
    </row>
    <row r="95" spans="1:14" x14ac:dyDescent="0.4">
      <c r="A95" s="107" t="s">
        <v>387</v>
      </c>
      <c r="B95" s="107" t="s">
        <v>345</v>
      </c>
      <c r="C95" s="53"/>
      <c r="D95" s="54"/>
      <c r="E95" s="83"/>
      <c r="F95" s="55"/>
      <c r="G95" s="53"/>
      <c r="H95" s="57"/>
      <c r="I95" s="56"/>
      <c r="J95" s="56"/>
      <c r="K95" s="68"/>
      <c r="L95" s="85">
        <v>95</v>
      </c>
      <c r="M95" s="85"/>
      <c r="N95" s="63"/>
    </row>
    <row r="96" spans="1:14" x14ac:dyDescent="0.4">
      <c r="A96" s="107" t="s">
        <v>479</v>
      </c>
      <c r="B96" s="107" t="s">
        <v>513</v>
      </c>
      <c r="C96" s="53"/>
      <c r="D96" s="54"/>
      <c r="E96" s="83"/>
      <c r="F96" s="55"/>
      <c r="G96" s="53"/>
      <c r="H96" s="57"/>
      <c r="I96" s="56"/>
      <c r="J96" s="56"/>
      <c r="K96" s="68"/>
      <c r="L96" s="85">
        <v>96</v>
      </c>
      <c r="M96" s="85"/>
      <c r="N96" s="63"/>
    </row>
    <row r="97" spans="1:14" x14ac:dyDescent="0.4">
      <c r="A97" s="107" t="s">
        <v>205</v>
      </c>
      <c r="B97" s="107" t="s">
        <v>340</v>
      </c>
      <c r="C97" s="53"/>
      <c r="D97" s="54"/>
      <c r="E97" s="83"/>
      <c r="F97" s="55"/>
      <c r="G97" s="53"/>
      <c r="H97" s="57"/>
      <c r="I97" s="56"/>
      <c r="J97" s="56"/>
      <c r="K97" s="68"/>
      <c r="L97" s="85">
        <v>97</v>
      </c>
      <c r="M97" s="85"/>
      <c r="N97" s="63"/>
    </row>
    <row r="98" spans="1:14" x14ac:dyDescent="0.4">
      <c r="A98" s="107" t="s">
        <v>492</v>
      </c>
      <c r="B98" s="107" t="s">
        <v>500</v>
      </c>
      <c r="C98" s="53"/>
      <c r="D98" s="54"/>
      <c r="E98" s="83"/>
      <c r="F98" s="55"/>
      <c r="G98" s="53"/>
      <c r="H98" s="57"/>
      <c r="I98" s="56"/>
      <c r="J98" s="56"/>
      <c r="K98" s="68"/>
      <c r="L98" s="85">
        <v>98</v>
      </c>
      <c r="M98" s="85"/>
      <c r="N98" s="63"/>
    </row>
    <row r="99" spans="1:14" x14ac:dyDescent="0.4">
      <c r="A99" s="107" t="s">
        <v>254</v>
      </c>
      <c r="B99" s="107" t="s">
        <v>253</v>
      </c>
      <c r="C99" s="53"/>
      <c r="D99" s="54"/>
      <c r="E99" s="83"/>
      <c r="F99" s="55"/>
      <c r="G99" s="53"/>
      <c r="H99" s="57"/>
      <c r="I99" s="56"/>
      <c r="J99" s="56"/>
      <c r="K99" s="68"/>
      <c r="L99" s="85">
        <v>99</v>
      </c>
      <c r="M99" s="85"/>
      <c r="N99" s="63"/>
    </row>
    <row r="100" spans="1:14" x14ac:dyDescent="0.4">
      <c r="A100" s="107" t="s">
        <v>466</v>
      </c>
      <c r="B100" s="107" t="s">
        <v>514</v>
      </c>
      <c r="C100" s="53"/>
      <c r="D100" s="54"/>
      <c r="E100" s="83"/>
      <c r="F100" s="55"/>
      <c r="G100" s="53"/>
      <c r="H100" s="57"/>
      <c r="I100" s="56"/>
      <c r="J100" s="56"/>
      <c r="K100" s="68"/>
      <c r="L100" s="85">
        <v>100</v>
      </c>
      <c r="M100" s="85"/>
      <c r="N100" s="63"/>
    </row>
    <row r="101" spans="1:14" x14ac:dyDescent="0.4">
      <c r="A101" s="107" t="s">
        <v>499</v>
      </c>
      <c r="B101" s="107" t="s">
        <v>515</v>
      </c>
      <c r="C101" s="53"/>
      <c r="D101" s="54"/>
      <c r="E101" s="83"/>
      <c r="F101" s="55"/>
      <c r="G101" s="53"/>
      <c r="H101" s="57"/>
      <c r="I101" s="56"/>
      <c r="J101" s="56"/>
      <c r="K101" s="68"/>
      <c r="L101" s="85">
        <v>101</v>
      </c>
      <c r="M101" s="85"/>
      <c r="N101" s="63"/>
    </row>
    <row r="102" spans="1:14" x14ac:dyDescent="0.4">
      <c r="A102" s="107" t="s">
        <v>340</v>
      </c>
      <c r="B102" s="107" t="s">
        <v>204</v>
      </c>
      <c r="C102" s="53"/>
      <c r="D102" s="54"/>
      <c r="E102" s="83"/>
      <c r="F102" s="55"/>
      <c r="G102" s="53"/>
      <c r="H102" s="57"/>
      <c r="I102" s="56"/>
      <c r="J102" s="56"/>
      <c r="K102" s="68"/>
      <c r="L102" s="85">
        <v>102</v>
      </c>
      <c r="M102" s="85"/>
      <c r="N102" s="63"/>
    </row>
    <row r="103" spans="1:14" x14ac:dyDescent="0.4">
      <c r="A103" s="107" t="s">
        <v>427</v>
      </c>
      <c r="B103" s="107" t="s">
        <v>187</v>
      </c>
      <c r="C103" s="53"/>
      <c r="D103" s="54"/>
      <c r="E103" s="83"/>
      <c r="F103" s="55"/>
      <c r="G103" s="53"/>
      <c r="H103" s="57"/>
      <c r="I103" s="56"/>
      <c r="J103" s="56"/>
      <c r="K103" s="68"/>
      <c r="L103" s="85">
        <v>103</v>
      </c>
      <c r="M103" s="85"/>
      <c r="N103" s="63"/>
    </row>
    <row r="104" spans="1:14" x14ac:dyDescent="0.4">
      <c r="A104" s="107" t="s">
        <v>293</v>
      </c>
      <c r="B104" s="107" t="s">
        <v>292</v>
      </c>
      <c r="C104" s="53"/>
      <c r="D104" s="54"/>
      <c r="E104" s="83"/>
      <c r="F104" s="55"/>
      <c r="G104" s="53"/>
      <c r="H104" s="57"/>
      <c r="I104" s="56"/>
      <c r="J104" s="56"/>
      <c r="K104" s="68"/>
      <c r="L104" s="85">
        <v>104</v>
      </c>
      <c r="M104" s="85"/>
      <c r="N104" s="63"/>
    </row>
    <row r="105" spans="1:14" x14ac:dyDescent="0.4">
      <c r="A105" s="107" t="s">
        <v>393</v>
      </c>
      <c r="B105" s="107" t="s">
        <v>256</v>
      </c>
      <c r="C105" s="53"/>
      <c r="D105" s="54"/>
      <c r="E105" s="83"/>
      <c r="F105" s="55"/>
      <c r="G105" s="53"/>
      <c r="H105" s="57"/>
      <c r="I105" s="56"/>
      <c r="J105" s="56"/>
      <c r="K105" s="68"/>
      <c r="L105" s="85">
        <v>105</v>
      </c>
      <c r="M105" s="85"/>
      <c r="N105" s="63"/>
    </row>
    <row r="106" spans="1:14" x14ac:dyDescent="0.4">
      <c r="A106" s="107" t="s">
        <v>180</v>
      </c>
      <c r="B106" s="107" t="s">
        <v>179</v>
      </c>
      <c r="C106" s="53"/>
      <c r="D106" s="54"/>
      <c r="E106" s="83"/>
      <c r="F106" s="55"/>
      <c r="G106" s="53"/>
      <c r="H106" s="57"/>
      <c r="I106" s="56"/>
      <c r="J106" s="56"/>
      <c r="K106" s="68"/>
      <c r="L106" s="85">
        <v>106</v>
      </c>
      <c r="M106" s="85"/>
      <c r="N106" s="63"/>
    </row>
    <row r="107" spans="1:14" x14ac:dyDescent="0.4">
      <c r="A107" s="107" t="s">
        <v>516</v>
      </c>
      <c r="B107" s="107" t="s">
        <v>517</v>
      </c>
      <c r="C107" s="53"/>
      <c r="D107" s="54"/>
      <c r="E107" s="83"/>
      <c r="F107" s="55"/>
      <c r="G107" s="53"/>
      <c r="H107" s="57"/>
      <c r="I107" s="56"/>
      <c r="J107" s="56"/>
      <c r="K107" s="68"/>
      <c r="L107" s="85">
        <v>107</v>
      </c>
      <c r="M107" s="85"/>
      <c r="N107" s="63"/>
    </row>
    <row r="108" spans="1:14" x14ac:dyDescent="0.4">
      <c r="A108" s="107" t="s">
        <v>518</v>
      </c>
      <c r="B108" s="107" t="s">
        <v>440</v>
      </c>
      <c r="C108" s="53"/>
      <c r="D108" s="54"/>
      <c r="E108" s="83"/>
      <c r="F108" s="55"/>
      <c r="G108" s="53"/>
      <c r="H108" s="57"/>
      <c r="I108" s="56"/>
      <c r="J108" s="56"/>
      <c r="K108" s="68"/>
      <c r="L108" s="85">
        <v>108</v>
      </c>
      <c r="M108" s="85"/>
      <c r="N108" s="63"/>
    </row>
    <row r="109" spans="1:14" x14ac:dyDescent="0.4">
      <c r="A109" s="107" t="s">
        <v>519</v>
      </c>
      <c r="B109" s="107" t="s">
        <v>187</v>
      </c>
      <c r="C109" s="53"/>
      <c r="D109" s="54"/>
      <c r="E109" s="83"/>
      <c r="F109" s="55"/>
      <c r="G109" s="53"/>
      <c r="H109" s="57"/>
      <c r="I109" s="56"/>
      <c r="J109" s="56"/>
      <c r="K109" s="68"/>
      <c r="L109" s="85">
        <v>109</v>
      </c>
      <c r="M109" s="85"/>
      <c r="N109" s="63"/>
    </row>
    <row r="110" spans="1:14" x14ac:dyDescent="0.4">
      <c r="A110" s="107" t="s">
        <v>423</v>
      </c>
      <c r="B110" s="107" t="s">
        <v>464</v>
      </c>
      <c r="C110" s="53"/>
      <c r="D110" s="54"/>
      <c r="E110" s="83"/>
      <c r="F110" s="55"/>
      <c r="G110" s="53"/>
      <c r="H110" s="57"/>
      <c r="I110" s="56"/>
      <c r="J110" s="56"/>
      <c r="K110" s="68"/>
      <c r="L110" s="85">
        <v>110</v>
      </c>
      <c r="M110" s="85"/>
      <c r="N110" s="63"/>
    </row>
    <row r="111" spans="1:14" x14ac:dyDescent="0.4">
      <c r="A111" s="107" t="s">
        <v>446</v>
      </c>
      <c r="B111" s="107" t="s">
        <v>520</v>
      </c>
      <c r="C111" s="53"/>
      <c r="D111" s="54"/>
      <c r="E111" s="83"/>
      <c r="F111" s="55"/>
      <c r="G111" s="53"/>
      <c r="H111" s="57"/>
      <c r="I111" s="56"/>
      <c r="J111" s="56"/>
      <c r="K111" s="68"/>
      <c r="L111" s="85">
        <v>111</v>
      </c>
      <c r="M111" s="85"/>
      <c r="N111" s="63"/>
    </row>
    <row r="112" spans="1:14" x14ac:dyDescent="0.4">
      <c r="A112" s="107" t="s">
        <v>318</v>
      </c>
      <c r="B112" s="107" t="s">
        <v>175</v>
      </c>
      <c r="C112" s="53"/>
      <c r="D112" s="54"/>
      <c r="E112" s="83"/>
      <c r="F112" s="55"/>
      <c r="G112" s="53"/>
      <c r="H112" s="57"/>
      <c r="I112" s="56"/>
      <c r="J112" s="56"/>
      <c r="K112" s="68"/>
      <c r="L112" s="85">
        <v>112</v>
      </c>
      <c r="M112" s="85"/>
      <c r="N112" s="63"/>
    </row>
    <row r="113" spans="1:14" x14ac:dyDescent="0.4">
      <c r="A113" s="107" t="s">
        <v>444</v>
      </c>
      <c r="B113" s="107" t="s">
        <v>176</v>
      </c>
      <c r="C113" s="53"/>
      <c r="D113" s="54"/>
      <c r="E113" s="83"/>
      <c r="F113" s="55"/>
      <c r="G113" s="53"/>
      <c r="H113" s="57"/>
      <c r="I113" s="56"/>
      <c r="J113" s="56"/>
      <c r="K113" s="68"/>
      <c r="L113" s="85">
        <v>113</v>
      </c>
      <c r="M113" s="85"/>
      <c r="N113" s="63"/>
    </row>
    <row r="114" spans="1:14" x14ac:dyDescent="0.4">
      <c r="A114" s="107" t="s">
        <v>521</v>
      </c>
      <c r="B114" s="107" t="s">
        <v>522</v>
      </c>
      <c r="C114" s="53"/>
      <c r="D114" s="54"/>
      <c r="E114" s="83"/>
      <c r="F114" s="55"/>
      <c r="G114" s="53"/>
      <c r="H114" s="57"/>
      <c r="I114" s="56"/>
      <c r="J114" s="56"/>
      <c r="K114" s="68"/>
      <c r="L114" s="85">
        <v>114</v>
      </c>
      <c r="M114" s="85"/>
      <c r="N114" s="63"/>
    </row>
    <row r="115" spans="1:14" x14ac:dyDescent="0.4">
      <c r="A115" s="107" t="s">
        <v>523</v>
      </c>
      <c r="B115" s="107" t="s">
        <v>524</v>
      </c>
      <c r="C115" s="53"/>
      <c r="D115" s="54"/>
      <c r="E115" s="83"/>
      <c r="F115" s="55"/>
      <c r="G115" s="53"/>
      <c r="H115" s="57"/>
      <c r="I115" s="56"/>
      <c r="J115" s="56"/>
      <c r="K115" s="68"/>
      <c r="L115" s="85">
        <v>115</v>
      </c>
      <c r="M115" s="85"/>
      <c r="N115" s="63"/>
    </row>
    <row r="116" spans="1:14" x14ac:dyDescent="0.4">
      <c r="A116" s="107" t="s">
        <v>351</v>
      </c>
      <c r="B116" s="107" t="s">
        <v>256</v>
      </c>
      <c r="C116" s="53"/>
      <c r="D116" s="54"/>
      <c r="E116" s="83"/>
      <c r="F116" s="55"/>
      <c r="G116" s="53"/>
      <c r="H116" s="57"/>
      <c r="I116" s="56"/>
      <c r="J116" s="56"/>
      <c r="K116" s="68"/>
      <c r="L116" s="85">
        <v>116</v>
      </c>
      <c r="M116" s="85"/>
      <c r="N116" s="63"/>
    </row>
    <row r="117" spans="1:14" x14ac:dyDescent="0.4">
      <c r="A117" s="107" t="s">
        <v>376</v>
      </c>
      <c r="B117" s="107" t="s">
        <v>525</v>
      </c>
      <c r="C117" s="53"/>
      <c r="D117" s="54"/>
      <c r="E117" s="83"/>
      <c r="F117" s="55"/>
      <c r="G117" s="53"/>
      <c r="H117" s="57"/>
      <c r="I117" s="56"/>
      <c r="J117" s="56"/>
      <c r="K117" s="68"/>
      <c r="L117" s="85">
        <v>117</v>
      </c>
      <c r="M117" s="85"/>
      <c r="N117" s="63"/>
    </row>
    <row r="118" spans="1:14" x14ac:dyDescent="0.4">
      <c r="A118" s="107" t="s">
        <v>526</v>
      </c>
      <c r="B118" s="107" t="s">
        <v>176</v>
      </c>
      <c r="C118" s="53"/>
      <c r="D118" s="54"/>
      <c r="E118" s="83"/>
      <c r="F118" s="55"/>
      <c r="G118" s="53"/>
      <c r="H118" s="57"/>
      <c r="I118" s="56"/>
      <c r="J118" s="56"/>
      <c r="K118" s="68"/>
      <c r="L118" s="85">
        <v>118</v>
      </c>
      <c r="M118" s="85"/>
      <c r="N118" s="63"/>
    </row>
    <row r="119" spans="1:14" x14ac:dyDescent="0.4">
      <c r="A119" s="107" t="s">
        <v>425</v>
      </c>
      <c r="B119" s="107" t="s">
        <v>237</v>
      </c>
      <c r="C119" s="53"/>
      <c r="D119" s="54"/>
      <c r="E119" s="83"/>
      <c r="F119" s="55"/>
      <c r="G119" s="53"/>
      <c r="H119" s="57"/>
      <c r="I119" s="56"/>
      <c r="J119" s="56"/>
      <c r="K119" s="68"/>
      <c r="L119" s="85">
        <v>119</v>
      </c>
      <c r="M119" s="85"/>
      <c r="N119" s="63"/>
    </row>
    <row r="120" spans="1:14" x14ac:dyDescent="0.4">
      <c r="A120" s="107" t="s">
        <v>527</v>
      </c>
      <c r="B120" s="107" t="s">
        <v>176</v>
      </c>
      <c r="C120" s="53"/>
      <c r="D120" s="54"/>
      <c r="E120" s="83"/>
      <c r="F120" s="55"/>
      <c r="G120" s="53"/>
      <c r="H120" s="57"/>
      <c r="I120" s="56"/>
      <c r="J120" s="56"/>
      <c r="K120" s="68"/>
      <c r="L120" s="85">
        <v>120</v>
      </c>
      <c r="M120" s="85"/>
      <c r="N120" s="63"/>
    </row>
    <row r="121" spans="1:14" x14ac:dyDescent="0.4">
      <c r="A121" s="107" t="s">
        <v>528</v>
      </c>
      <c r="B121" s="107" t="s">
        <v>176</v>
      </c>
      <c r="C121" s="53"/>
      <c r="D121" s="54"/>
      <c r="E121" s="83"/>
      <c r="F121" s="55"/>
      <c r="G121" s="53"/>
      <c r="H121" s="57"/>
      <c r="I121" s="56"/>
      <c r="J121" s="56"/>
      <c r="K121" s="68"/>
      <c r="L121" s="85">
        <v>121</v>
      </c>
      <c r="M121" s="85"/>
      <c r="N121" s="63"/>
    </row>
    <row r="122" spans="1:14" x14ac:dyDescent="0.4">
      <c r="A122" s="107" t="s">
        <v>281</v>
      </c>
      <c r="B122" s="107" t="s">
        <v>520</v>
      </c>
      <c r="C122" s="53"/>
      <c r="D122" s="54"/>
      <c r="E122" s="83"/>
      <c r="F122" s="55"/>
      <c r="G122" s="53"/>
      <c r="H122" s="57"/>
      <c r="I122" s="56"/>
      <c r="J122" s="56"/>
      <c r="K122" s="68"/>
      <c r="L122" s="85">
        <v>122</v>
      </c>
      <c r="M122" s="85"/>
      <c r="N122" s="63"/>
    </row>
    <row r="123" spans="1:14" x14ac:dyDescent="0.4">
      <c r="A123" s="107" t="s">
        <v>394</v>
      </c>
      <c r="B123" s="107" t="s">
        <v>294</v>
      </c>
      <c r="C123" s="53"/>
      <c r="D123" s="54"/>
      <c r="E123" s="83"/>
      <c r="F123" s="55"/>
      <c r="G123" s="53"/>
      <c r="H123" s="57"/>
      <c r="I123" s="56"/>
      <c r="J123" s="56"/>
      <c r="K123" s="68"/>
      <c r="L123" s="85">
        <v>123</v>
      </c>
      <c r="M123" s="85"/>
      <c r="N123" s="63"/>
    </row>
    <row r="124" spans="1:14" x14ac:dyDescent="0.4">
      <c r="A124" s="107" t="s">
        <v>386</v>
      </c>
      <c r="B124" s="107" t="s">
        <v>335</v>
      </c>
      <c r="C124" s="53"/>
      <c r="D124" s="54"/>
      <c r="E124" s="83"/>
      <c r="F124" s="55"/>
      <c r="G124" s="53"/>
      <c r="H124" s="57"/>
      <c r="I124" s="56"/>
      <c r="J124" s="56"/>
      <c r="K124" s="68"/>
      <c r="L124" s="85">
        <v>124</v>
      </c>
      <c r="M124" s="85"/>
      <c r="N124" s="63"/>
    </row>
    <row r="125" spans="1:14" x14ac:dyDescent="0.4">
      <c r="A125" s="107" t="s">
        <v>374</v>
      </c>
      <c r="B125" s="107" t="s">
        <v>303</v>
      </c>
      <c r="C125" s="53"/>
      <c r="D125" s="54"/>
      <c r="E125" s="83"/>
      <c r="F125" s="55"/>
      <c r="G125" s="53"/>
      <c r="H125" s="57"/>
      <c r="I125" s="56"/>
      <c r="J125" s="56"/>
      <c r="K125" s="68"/>
      <c r="L125" s="85">
        <v>125</v>
      </c>
      <c r="M125" s="85"/>
      <c r="N125" s="63"/>
    </row>
    <row r="126" spans="1:14" x14ac:dyDescent="0.4">
      <c r="A126" s="107" t="s">
        <v>529</v>
      </c>
      <c r="B126" s="107" t="s">
        <v>530</v>
      </c>
      <c r="C126" s="53"/>
      <c r="D126" s="54"/>
      <c r="E126" s="83"/>
      <c r="F126" s="55"/>
      <c r="G126" s="53"/>
      <c r="H126" s="57"/>
      <c r="I126" s="56"/>
      <c r="J126" s="56"/>
      <c r="K126" s="68"/>
      <c r="L126" s="85">
        <v>126</v>
      </c>
      <c r="M126" s="85"/>
      <c r="N126" s="63"/>
    </row>
    <row r="127" spans="1:14" x14ac:dyDescent="0.4">
      <c r="A127" s="107" t="s">
        <v>476</v>
      </c>
      <c r="B127" s="107" t="s">
        <v>198</v>
      </c>
      <c r="C127" s="53"/>
      <c r="D127" s="54"/>
      <c r="E127" s="83"/>
      <c r="F127" s="55"/>
      <c r="G127" s="53"/>
      <c r="H127" s="57"/>
      <c r="I127" s="56"/>
      <c r="J127" s="56"/>
      <c r="K127" s="68"/>
      <c r="L127" s="85">
        <v>127</v>
      </c>
      <c r="M127" s="85"/>
      <c r="N127" s="63"/>
    </row>
    <row r="128" spans="1:14" x14ac:dyDescent="0.4">
      <c r="A128" s="107" t="s">
        <v>320</v>
      </c>
      <c r="B128" s="107" t="s">
        <v>179</v>
      </c>
      <c r="C128" s="53"/>
      <c r="D128" s="54"/>
      <c r="E128" s="83"/>
      <c r="F128" s="55"/>
      <c r="G128" s="53"/>
      <c r="H128" s="57"/>
      <c r="I128" s="56"/>
      <c r="J128" s="56"/>
      <c r="K128" s="68"/>
      <c r="L128" s="85">
        <v>128</v>
      </c>
      <c r="M128" s="85"/>
      <c r="N128" s="63"/>
    </row>
    <row r="129" spans="1:14" x14ac:dyDescent="0.4">
      <c r="A129" s="107" t="s">
        <v>411</v>
      </c>
      <c r="B129" s="107" t="s">
        <v>177</v>
      </c>
      <c r="C129" s="53"/>
      <c r="D129" s="54"/>
      <c r="E129" s="83"/>
      <c r="F129" s="55"/>
      <c r="G129" s="53"/>
      <c r="H129" s="57"/>
      <c r="I129" s="56"/>
      <c r="J129" s="56"/>
      <c r="K129" s="68"/>
      <c r="L129" s="85">
        <v>129</v>
      </c>
      <c r="M129" s="85"/>
      <c r="N129" s="63"/>
    </row>
    <row r="130" spans="1:14" x14ac:dyDescent="0.4">
      <c r="A130" s="107" t="s">
        <v>172</v>
      </c>
      <c r="B130" s="107" t="s">
        <v>171</v>
      </c>
      <c r="C130" s="53"/>
      <c r="D130" s="54"/>
      <c r="E130" s="83"/>
      <c r="F130" s="55"/>
      <c r="G130" s="53"/>
      <c r="H130" s="57"/>
      <c r="I130" s="56"/>
      <c r="J130" s="56"/>
      <c r="K130" s="68"/>
      <c r="L130" s="85">
        <v>130</v>
      </c>
      <c r="M130" s="85"/>
      <c r="N130" s="63"/>
    </row>
    <row r="131" spans="1:14" x14ac:dyDescent="0.4">
      <c r="A131" s="107" t="s">
        <v>531</v>
      </c>
      <c r="B131" s="107" t="s">
        <v>340</v>
      </c>
      <c r="C131" s="53"/>
      <c r="D131" s="54"/>
      <c r="E131" s="83"/>
      <c r="F131" s="55"/>
      <c r="G131" s="53"/>
      <c r="H131" s="57"/>
      <c r="I131" s="56"/>
      <c r="J131" s="56"/>
      <c r="K131" s="68"/>
      <c r="L131" s="85">
        <v>131</v>
      </c>
      <c r="M131" s="85"/>
      <c r="N131" s="63"/>
    </row>
    <row r="132" spans="1:14" x14ac:dyDescent="0.4">
      <c r="A132" s="107" t="s">
        <v>439</v>
      </c>
      <c r="B132" s="107" t="s">
        <v>198</v>
      </c>
      <c r="C132" s="53"/>
      <c r="D132" s="54"/>
      <c r="E132" s="83"/>
      <c r="F132" s="55"/>
      <c r="G132" s="53"/>
      <c r="H132" s="57"/>
      <c r="I132" s="56"/>
      <c r="J132" s="56"/>
      <c r="K132" s="68"/>
      <c r="L132" s="85">
        <v>132</v>
      </c>
      <c r="M132" s="85"/>
      <c r="N132" s="63"/>
    </row>
    <row r="133" spans="1:14" x14ac:dyDescent="0.4">
      <c r="A133" s="107" t="s">
        <v>300</v>
      </c>
      <c r="B133" s="107" t="s">
        <v>299</v>
      </c>
      <c r="C133" s="53"/>
      <c r="D133" s="54"/>
      <c r="E133" s="83"/>
      <c r="F133" s="55"/>
      <c r="G133" s="53"/>
      <c r="H133" s="57"/>
      <c r="I133" s="56"/>
      <c r="J133" s="56"/>
      <c r="K133" s="68"/>
      <c r="L133" s="85">
        <v>133</v>
      </c>
      <c r="M133" s="85"/>
      <c r="N133" s="63"/>
    </row>
    <row r="134" spans="1:14" x14ac:dyDescent="0.4">
      <c r="A134" s="107" t="s">
        <v>330</v>
      </c>
      <c r="B134" s="107" t="s">
        <v>187</v>
      </c>
      <c r="C134" s="53"/>
      <c r="D134" s="54"/>
      <c r="E134" s="83"/>
      <c r="F134" s="55"/>
      <c r="G134" s="53"/>
      <c r="H134" s="57"/>
      <c r="I134" s="56"/>
      <c r="J134" s="56"/>
      <c r="K134" s="68"/>
      <c r="L134" s="85">
        <v>134</v>
      </c>
      <c r="M134" s="85"/>
      <c r="N134" s="63"/>
    </row>
    <row r="135" spans="1:14" x14ac:dyDescent="0.4">
      <c r="A135" s="107" t="s">
        <v>344</v>
      </c>
      <c r="B135" s="107" t="s">
        <v>234</v>
      </c>
      <c r="C135" s="53"/>
      <c r="D135" s="54"/>
      <c r="E135" s="83"/>
      <c r="F135" s="55"/>
      <c r="G135" s="53"/>
      <c r="H135" s="57"/>
      <c r="I135" s="56"/>
      <c r="J135" s="56"/>
      <c r="K135" s="68"/>
      <c r="L135" s="85">
        <v>135</v>
      </c>
      <c r="M135" s="85"/>
      <c r="N135" s="63"/>
    </row>
    <row r="136" spans="1:14" x14ac:dyDescent="0.4">
      <c r="A136" s="107" t="s">
        <v>532</v>
      </c>
      <c r="B136" s="107" t="s">
        <v>533</v>
      </c>
      <c r="C136" s="53"/>
      <c r="D136" s="54"/>
      <c r="E136" s="83"/>
      <c r="F136" s="55"/>
      <c r="G136" s="53"/>
      <c r="H136" s="57"/>
      <c r="I136" s="56"/>
      <c r="J136" s="56"/>
      <c r="K136" s="68"/>
      <c r="L136" s="85">
        <v>136</v>
      </c>
      <c r="M136" s="85"/>
      <c r="N136" s="63"/>
    </row>
    <row r="137" spans="1:14" x14ac:dyDescent="0.4">
      <c r="A137" s="107" t="s">
        <v>353</v>
      </c>
      <c r="B137" s="107" t="s">
        <v>209</v>
      </c>
      <c r="C137" s="53"/>
      <c r="D137" s="54"/>
      <c r="E137" s="83"/>
      <c r="F137" s="55"/>
      <c r="G137" s="53"/>
      <c r="H137" s="57"/>
      <c r="I137" s="56"/>
      <c r="J137" s="56"/>
      <c r="K137" s="68"/>
      <c r="L137" s="85">
        <v>137</v>
      </c>
      <c r="M137" s="85"/>
      <c r="N137" s="63"/>
    </row>
    <row r="138" spans="1:14" x14ac:dyDescent="0.4">
      <c r="A138" s="107" t="s">
        <v>534</v>
      </c>
      <c r="B138" s="107" t="s">
        <v>535</v>
      </c>
      <c r="C138" s="53"/>
      <c r="D138" s="54"/>
      <c r="E138" s="83"/>
      <c r="F138" s="55"/>
      <c r="G138" s="53"/>
      <c r="H138" s="57"/>
      <c r="I138" s="56"/>
      <c r="J138" s="56"/>
      <c r="K138" s="68"/>
      <c r="L138" s="85">
        <v>138</v>
      </c>
      <c r="M138" s="85"/>
      <c r="N138" s="63"/>
    </row>
    <row r="139" spans="1:14" x14ac:dyDescent="0.4">
      <c r="A139" s="107" t="s">
        <v>259</v>
      </c>
      <c r="B139" s="107" t="s">
        <v>258</v>
      </c>
      <c r="C139" s="53"/>
      <c r="D139" s="54"/>
      <c r="E139" s="83"/>
      <c r="F139" s="55"/>
      <c r="G139" s="53"/>
      <c r="H139" s="57"/>
      <c r="I139" s="56"/>
      <c r="J139" s="56"/>
      <c r="K139" s="68"/>
      <c r="L139" s="85">
        <v>139</v>
      </c>
      <c r="M139" s="85"/>
      <c r="N139" s="63"/>
    </row>
    <row r="140" spans="1:14" x14ac:dyDescent="0.4">
      <c r="A140" s="107" t="s">
        <v>536</v>
      </c>
      <c r="B140" s="107" t="s">
        <v>537</v>
      </c>
      <c r="C140" s="53"/>
      <c r="D140" s="54"/>
      <c r="E140" s="83"/>
      <c r="F140" s="55"/>
      <c r="G140" s="53"/>
      <c r="H140" s="57"/>
      <c r="I140" s="56"/>
      <c r="J140" s="56"/>
      <c r="K140" s="68"/>
      <c r="L140" s="85">
        <v>140</v>
      </c>
      <c r="M140" s="85"/>
      <c r="N140" s="63"/>
    </row>
    <row r="141" spans="1:14" x14ac:dyDescent="0.4">
      <c r="A141" s="107" t="s">
        <v>453</v>
      </c>
      <c r="B141" s="107" t="s">
        <v>483</v>
      </c>
      <c r="C141" s="53"/>
      <c r="D141" s="54"/>
      <c r="E141" s="83"/>
      <c r="F141" s="55"/>
      <c r="G141" s="53"/>
      <c r="H141" s="57"/>
      <c r="I141" s="56"/>
      <c r="J141" s="56"/>
      <c r="K141" s="68"/>
      <c r="L141" s="85">
        <v>141</v>
      </c>
      <c r="M141" s="85"/>
      <c r="N141" s="63"/>
    </row>
    <row r="142" spans="1:14" x14ac:dyDescent="0.4">
      <c r="A142" s="107" t="s">
        <v>388</v>
      </c>
      <c r="B142" s="107" t="s">
        <v>214</v>
      </c>
      <c r="C142" s="53"/>
      <c r="D142" s="54"/>
      <c r="E142" s="83"/>
      <c r="F142" s="55"/>
      <c r="G142" s="53"/>
      <c r="H142" s="57"/>
      <c r="I142" s="56"/>
      <c r="J142" s="56"/>
      <c r="K142" s="68"/>
      <c r="L142" s="85">
        <v>142</v>
      </c>
      <c r="M142" s="85"/>
      <c r="N142" s="63"/>
    </row>
    <row r="143" spans="1:14" x14ac:dyDescent="0.4">
      <c r="A143" s="107" t="s">
        <v>375</v>
      </c>
      <c r="B143" s="107" t="s">
        <v>310</v>
      </c>
      <c r="C143" s="53"/>
      <c r="D143" s="54"/>
      <c r="E143" s="83"/>
      <c r="F143" s="55"/>
      <c r="G143" s="53"/>
      <c r="H143" s="57"/>
      <c r="I143" s="56"/>
      <c r="J143" s="56"/>
      <c r="K143" s="68"/>
      <c r="L143" s="85">
        <v>143</v>
      </c>
      <c r="M143" s="85"/>
      <c r="N143" s="63"/>
    </row>
    <row r="144" spans="1:14" x14ac:dyDescent="0.4">
      <c r="A144" s="107" t="s">
        <v>538</v>
      </c>
      <c r="B144" s="107" t="s">
        <v>539</v>
      </c>
      <c r="C144" s="53"/>
      <c r="D144" s="54"/>
      <c r="E144" s="83"/>
      <c r="F144" s="55"/>
      <c r="G144" s="53"/>
      <c r="H144" s="57"/>
      <c r="I144" s="56"/>
      <c r="J144" s="56"/>
      <c r="K144" s="68"/>
      <c r="L144" s="85">
        <v>144</v>
      </c>
      <c r="M144" s="85"/>
      <c r="N144" s="63"/>
    </row>
    <row r="145" spans="1:14" x14ac:dyDescent="0.4">
      <c r="A145" s="107" t="s">
        <v>540</v>
      </c>
      <c r="B145" s="107" t="s">
        <v>541</v>
      </c>
      <c r="C145" s="53"/>
      <c r="D145" s="54"/>
      <c r="E145" s="83"/>
      <c r="F145" s="55"/>
      <c r="G145" s="53"/>
      <c r="H145" s="57"/>
      <c r="I145" s="56"/>
      <c r="J145" s="56"/>
      <c r="K145" s="68"/>
      <c r="L145" s="85">
        <v>145</v>
      </c>
      <c r="M145" s="85"/>
      <c r="N145" s="63"/>
    </row>
    <row r="146" spans="1:14" x14ac:dyDescent="0.4">
      <c r="A146" s="107" t="s">
        <v>542</v>
      </c>
      <c r="B146" s="107" t="s">
        <v>183</v>
      </c>
      <c r="C146" s="53"/>
      <c r="D146" s="54"/>
      <c r="E146" s="83"/>
      <c r="F146" s="55"/>
      <c r="G146" s="53"/>
      <c r="H146" s="57"/>
      <c r="I146" s="56"/>
      <c r="J146" s="56"/>
      <c r="K146" s="68"/>
      <c r="L146" s="85">
        <v>146</v>
      </c>
      <c r="M146" s="85"/>
      <c r="N146" s="63"/>
    </row>
    <row r="147" spans="1:14" x14ac:dyDescent="0.4">
      <c r="A147" s="107" t="s">
        <v>543</v>
      </c>
      <c r="B147" s="107" t="s">
        <v>415</v>
      </c>
      <c r="C147" s="53"/>
      <c r="D147" s="54"/>
      <c r="E147" s="83"/>
      <c r="F147" s="55"/>
      <c r="G147" s="53"/>
      <c r="H147" s="57"/>
      <c r="I147" s="56"/>
      <c r="J147" s="56"/>
      <c r="K147" s="68"/>
      <c r="L147" s="85">
        <v>147</v>
      </c>
      <c r="M147" s="85"/>
      <c r="N147" s="63"/>
    </row>
    <row r="148" spans="1:14" x14ac:dyDescent="0.4">
      <c r="A148" s="107" t="s">
        <v>430</v>
      </c>
      <c r="B148" s="107" t="s">
        <v>354</v>
      </c>
      <c r="C148" s="53"/>
      <c r="D148" s="54"/>
      <c r="E148" s="83"/>
      <c r="F148" s="55"/>
      <c r="G148" s="53"/>
      <c r="H148" s="57"/>
      <c r="I148" s="56"/>
      <c r="J148" s="56"/>
      <c r="K148" s="68"/>
      <c r="L148" s="85">
        <v>148</v>
      </c>
      <c r="M148" s="85"/>
      <c r="N148" s="63"/>
    </row>
    <row r="149" spans="1:14" x14ac:dyDescent="0.4">
      <c r="A149" s="107" t="s">
        <v>382</v>
      </c>
      <c r="B149" s="107" t="s">
        <v>214</v>
      </c>
      <c r="C149" s="53"/>
      <c r="D149" s="54"/>
      <c r="E149" s="83"/>
      <c r="F149" s="55"/>
      <c r="G149" s="53"/>
      <c r="H149" s="57"/>
      <c r="I149" s="56"/>
      <c r="J149" s="56"/>
      <c r="K149" s="68"/>
      <c r="L149" s="85">
        <v>149</v>
      </c>
      <c r="M149" s="85"/>
      <c r="N149" s="63"/>
    </row>
    <row r="150" spans="1:14" x14ac:dyDescent="0.4">
      <c r="A150" s="107" t="s">
        <v>491</v>
      </c>
      <c r="B150" s="107" t="s">
        <v>177</v>
      </c>
      <c r="C150" s="53"/>
      <c r="D150" s="54"/>
      <c r="E150" s="83"/>
      <c r="F150" s="55"/>
      <c r="G150" s="53"/>
      <c r="H150" s="57"/>
      <c r="I150" s="56"/>
      <c r="J150" s="56"/>
      <c r="K150" s="68"/>
      <c r="L150" s="85">
        <v>150</v>
      </c>
      <c r="M150" s="85"/>
      <c r="N150" s="63"/>
    </row>
    <row r="151" spans="1:14" x14ac:dyDescent="0.4">
      <c r="A151" s="107" t="s">
        <v>197</v>
      </c>
      <c r="B151" s="107" t="s">
        <v>196</v>
      </c>
      <c r="C151" s="53"/>
      <c r="D151" s="54"/>
      <c r="E151" s="83"/>
      <c r="F151" s="55"/>
      <c r="G151" s="53"/>
      <c r="H151" s="57"/>
      <c r="I151" s="56"/>
      <c r="J151" s="56"/>
      <c r="K151" s="68"/>
      <c r="L151" s="85">
        <v>151</v>
      </c>
      <c r="M151" s="85"/>
      <c r="N151" s="63"/>
    </row>
    <row r="152" spans="1:14" x14ac:dyDescent="0.4">
      <c r="A152" s="107" t="s">
        <v>350</v>
      </c>
      <c r="B152" s="107" t="s">
        <v>214</v>
      </c>
      <c r="C152" s="53"/>
      <c r="D152" s="54"/>
      <c r="E152" s="83"/>
      <c r="F152" s="55"/>
      <c r="G152" s="53"/>
      <c r="H152" s="57"/>
      <c r="I152" s="56"/>
      <c r="J152" s="56"/>
      <c r="K152" s="68"/>
      <c r="L152" s="85">
        <v>152</v>
      </c>
      <c r="M152" s="85"/>
      <c r="N152" s="63"/>
    </row>
    <row r="153" spans="1:14" x14ac:dyDescent="0.4">
      <c r="A153" s="107" t="s">
        <v>385</v>
      </c>
      <c r="B153" s="107" t="s">
        <v>190</v>
      </c>
      <c r="C153" s="53"/>
      <c r="D153" s="54"/>
      <c r="E153" s="83"/>
      <c r="F153" s="55"/>
      <c r="G153" s="53"/>
      <c r="H153" s="57"/>
      <c r="I153" s="56"/>
      <c r="J153" s="56"/>
      <c r="K153" s="68"/>
      <c r="L153" s="85">
        <v>153</v>
      </c>
      <c r="M153" s="85"/>
      <c r="N153" s="63"/>
    </row>
    <row r="154" spans="1:14" x14ac:dyDescent="0.4">
      <c r="A154" s="107" t="s">
        <v>525</v>
      </c>
      <c r="B154" s="107" t="s">
        <v>367</v>
      </c>
      <c r="C154" s="53"/>
      <c r="D154" s="54"/>
      <c r="E154" s="83"/>
      <c r="F154" s="55"/>
      <c r="G154" s="53"/>
      <c r="H154" s="57"/>
      <c r="I154" s="56"/>
      <c r="J154" s="56"/>
      <c r="K154" s="68"/>
      <c r="L154" s="85">
        <v>154</v>
      </c>
      <c r="M154" s="85"/>
      <c r="N154" s="63"/>
    </row>
    <row r="155" spans="1:14" x14ac:dyDescent="0.4">
      <c r="A155" s="107" t="s">
        <v>413</v>
      </c>
      <c r="B155" s="107" t="s">
        <v>240</v>
      </c>
      <c r="C155" s="53"/>
      <c r="D155" s="54"/>
      <c r="E155" s="83"/>
      <c r="F155" s="55"/>
      <c r="G155" s="53"/>
      <c r="H155" s="57"/>
      <c r="I155" s="56"/>
      <c r="J155" s="56"/>
      <c r="K155" s="68"/>
      <c r="L155" s="85">
        <v>155</v>
      </c>
      <c r="M155" s="85"/>
      <c r="N155" s="63"/>
    </row>
    <row r="156" spans="1:14" x14ac:dyDescent="0.4">
      <c r="A156" s="107" t="s">
        <v>240</v>
      </c>
      <c r="B156" s="107" t="s">
        <v>214</v>
      </c>
      <c r="C156" s="53"/>
      <c r="D156" s="54"/>
      <c r="E156" s="83"/>
      <c r="F156" s="55"/>
      <c r="G156" s="53"/>
      <c r="H156" s="57"/>
      <c r="I156" s="56"/>
      <c r="J156" s="56"/>
      <c r="K156" s="68"/>
      <c r="L156" s="85">
        <v>156</v>
      </c>
      <c r="M156" s="85"/>
      <c r="N156" s="63"/>
    </row>
    <row r="157" spans="1:14" x14ac:dyDescent="0.4">
      <c r="A157" s="107" t="s">
        <v>377</v>
      </c>
      <c r="B157" s="107" t="s">
        <v>315</v>
      </c>
      <c r="C157" s="53"/>
      <c r="D157" s="54"/>
      <c r="E157" s="83"/>
      <c r="F157" s="55"/>
      <c r="G157" s="53"/>
      <c r="H157" s="57"/>
      <c r="I157" s="56"/>
      <c r="J157" s="56"/>
      <c r="K157" s="68"/>
      <c r="L157" s="85">
        <v>157</v>
      </c>
      <c r="M157" s="85"/>
      <c r="N157" s="63"/>
    </row>
    <row r="158" spans="1:14" x14ac:dyDescent="0.4">
      <c r="A158" s="107" t="s">
        <v>524</v>
      </c>
      <c r="B158" s="107" t="s">
        <v>313</v>
      </c>
      <c r="C158" s="53"/>
      <c r="D158" s="54"/>
      <c r="E158" s="83"/>
      <c r="F158" s="55"/>
      <c r="G158" s="53"/>
      <c r="H158" s="57"/>
      <c r="I158" s="56"/>
      <c r="J158" s="56"/>
      <c r="K158" s="68"/>
      <c r="L158" s="85">
        <v>158</v>
      </c>
      <c r="M158" s="85"/>
      <c r="N158" s="63"/>
    </row>
    <row r="159" spans="1:14" x14ac:dyDescent="0.4">
      <c r="A159" s="107" t="s">
        <v>544</v>
      </c>
      <c r="B159" s="107" t="s">
        <v>477</v>
      </c>
      <c r="C159" s="53"/>
      <c r="D159" s="54"/>
      <c r="E159" s="83"/>
      <c r="F159" s="55"/>
      <c r="G159" s="53"/>
      <c r="H159" s="57"/>
      <c r="I159" s="56"/>
      <c r="J159" s="56"/>
      <c r="K159" s="68"/>
      <c r="L159" s="85">
        <v>159</v>
      </c>
      <c r="M159" s="85"/>
      <c r="N159" s="63"/>
    </row>
    <row r="160" spans="1:14" x14ac:dyDescent="0.4">
      <c r="A160" s="107" t="s">
        <v>343</v>
      </c>
      <c r="B160" s="107" t="s">
        <v>231</v>
      </c>
      <c r="C160" s="53"/>
      <c r="D160" s="54"/>
      <c r="E160" s="83"/>
      <c r="F160" s="55"/>
      <c r="G160" s="53"/>
      <c r="H160" s="57"/>
      <c r="I160" s="56"/>
      <c r="J160" s="56"/>
      <c r="K160" s="68"/>
      <c r="L160" s="85">
        <v>160</v>
      </c>
      <c r="M160" s="85"/>
      <c r="N160" s="63"/>
    </row>
    <row r="161" spans="1:14" x14ac:dyDescent="0.4">
      <c r="A161" s="107" t="s">
        <v>545</v>
      </c>
      <c r="B161" s="107" t="s">
        <v>371</v>
      </c>
      <c r="C161" s="53"/>
      <c r="D161" s="54"/>
      <c r="E161" s="83"/>
      <c r="F161" s="55"/>
      <c r="G161" s="53"/>
      <c r="H161" s="57"/>
      <c r="I161" s="56"/>
      <c r="J161" s="56"/>
      <c r="K161" s="68"/>
      <c r="L161" s="85">
        <v>161</v>
      </c>
      <c r="M161" s="85"/>
      <c r="N161" s="63"/>
    </row>
    <row r="162" spans="1:14" x14ac:dyDescent="0.4">
      <c r="A162" s="107" t="s">
        <v>486</v>
      </c>
      <c r="B162" s="107" t="s">
        <v>198</v>
      </c>
      <c r="C162" s="53"/>
      <c r="D162" s="54"/>
      <c r="E162" s="83"/>
      <c r="F162" s="55"/>
      <c r="G162" s="53"/>
      <c r="H162" s="57"/>
      <c r="I162" s="56"/>
      <c r="J162" s="56"/>
      <c r="K162" s="68"/>
      <c r="L162" s="85">
        <v>162</v>
      </c>
      <c r="M162" s="85"/>
      <c r="N162" s="63"/>
    </row>
    <row r="163" spans="1:14" x14ac:dyDescent="0.4">
      <c r="A163" s="107" t="s">
        <v>311</v>
      </c>
      <c r="B163" s="107" t="s">
        <v>310</v>
      </c>
      <c r="C163" s="53"/>
      <c r="D163" s="54"/>
      <c r="E163" s="83"/>
      <c r="F163" s="55"/>
      <c r="G163" s="53"/>
      <c r="H163" s="57"/>
      <c r="I163" s="56"/>
      <c r="J163" s="56"/>
      <c r="K163" s="68"/>
      <c r="L163" s="85">
        <v>163</v>
      </c>
      <c r="M163" s="85"/>
      <c r="N163" s="63"/>
    </row>
    <row r="164" spans="1:14" x14ac:dyDescent="0.4">
      <c r="A164" s="107" t="s">
        <v>238</v>
      </c>
      <c r="B164" s="107" t="s">
        <v>237</v>
      </c>
      <c r="C164" s="53"/>
      <c r="D164" s="54"/>
      <c r="E164" s="83"/>
      <c r="F164" s="55"/>
      <c r="G164" s="53"/>
      <c r="H164" s="57"/>
      <c r="I164" s="56"/>
      <c r="J164" s="56"/>
      <c r="K164" s="68"/>
      <c r="L164" s="85">
        <v>164</v>
      </c>
      <c r="M164" s="85"/>
      <c r="N164" s="63"/>
    </row>
    <row r="165" spans="1:14" x14ac:dyDescent="0.4">
      <c r="A165" s="107" t="s">
        <v>349</v>
      </c>
      <c r="B165" s="107" t="s">
        <v>546</v>
      </c>
      <c r="C165" s="53"/>
      <c r="D165" s="54"/>
      <c r="E165" s="83"/>
      <c r="F165" s="55"/>
      <c r="G165" s="53"/>
      <c r="H165" s="57"/>
      <c r="I165" s="56"/>
      <c r="J165" s="56"/>
      <c r="K165" s="68"/>
      <c r="L165" s="85">
        <v>165</v>
      </c>
      <c r="M165" s="85"/>
      <c r="N165" s="63"/>
    </row>
    <row r="166" spans="1:14" x14ac:dyDescent="0.4">
      <c r="A166" s="107" t="s">
        <v>547</v>
      </c>
      <c r="B166" s="107" t="s">
        <v>548</v>
      </c>
      <c r="C166" s="53"/>
      <c r="D166" s="54"/>
      <c r="E166" s="83"/>
      <c r="F166" s="55"/>
      <c r="G166" s="53"/>
      <c r="H166" s="57"/>
      <c r="I166" s="56"/>
      <c r="J166" s="56"/>
      <c r="K166" s="68"/>
      <c r="L166" s="85">
        <v>166</v>
      </c>
      <c r="M166" s="85"/>
      <c r="N166" s="63"/>
    </row>
    <row r="167" spans="1:14" x14ac:dyDescent="0.4">
      <c r="A167" s="107" t="s">
        <v>268</v>
      </c>
      <c r="B167" s="107" t="s">
        <v>267</v>
      </c>
      <c r="C167" s="53"/>
      <c r="D167" s="54"/>
      <c r="E167" s="83"/>
      <c r="F167" s="55"/>
      <c r="G167" s="53"/>
      <c r="H167" s="57"/>
      <c r="I167" s="56"/>
      <c r="J167" s="56"/>
      <c r="K167" s="68"/>
      <c r="L167" s="85">
        <v>167</v>
      </c>
      <c r="M167" s="85"/>
      <c r="N167" s="63"/>
    </row>
    <row r="168" spans="1:14" x14ac:dyDescent="0.4">
      <c r="A168" s="107" t="s">
        <v>367</v>
      </c>
      <c r="B168" s="107" t="s">
        <v>549</v>
      </c>
      <c r="C168" s="53"/>
      <c r="D168" s="54"/>
      <c r="E168" s="83"/>
      <c r="F168" s="55"/>
      <c r="G168" s="53"/>
      <c r="H168" s="57"/>
      <c r="I168" s="56"/>
      <c r="J168" s="56"/>
      <c r="K168" s="68"/>
      <c r="L168" s="85">
        <v>168</v>
      </c>
      <c r="M168" s="85"/>
      <c r="N168" s="63"/>
    </row>
    <row r="169" spans="1:14" x14ac:dyDescent="0.4">
      <c r="A169" s="107" t="s">
        <v>550</v>
      </c>
      <c r="B169" s="107" t="s">
        <v>551</v>
      </c>
      <c r="C169" s="53"/>
      <c r="D169" s="54"/>
      <c r="E169" s="83"/>
      <c r="F169" s="55"/>
      <c r="G169" s="53"/>
      <c r="H169" s="57"/>
      <c r="I169" s="56"/>
      <c r="J169" s="56"/>
      <c r="K169" s="68"/>
      <c r="L169" s="85">
        <v>169</v>
      </c>
      <c r="M169" s="85"/>
      <c r="N169" s="63"/>
    </row>
    <row r="170" spans="1:14" x14ac:dyDescent="0.4">
      <c r="A170" s="107" t="s">
        <v>552</v>
      </c>
      <c r="B170" s="107" t="s">
        <v>553</v>
      </c>
      <c r="C170" s="53"/>
      <c r="D170" s="54"/>
      <c r="E170" s="83"/>
      <c r="F170" s="55"/>
      <c r="G170" s="53"/>
      <c r="H170" s="57"/>
      <c r="I170" s="56"/>
      <c r="J170" s="56"/>
      <c r="K170" s="68"/>
      <c r="L170" s="85">
        <v>170</v>
      </c>
      <c r="M170" s="85"/>
      <c r="N170" s="63"/>
    </row>
    <row r="171" spans="1:14" x14ac:dyDescent="0.4">
      <c r="A171" s="107" t="s">
        <v>554</v>
      </c>
      <c r="B171" s="107" t="s">
        <v>555</v>
      </c>
      <c r="C171" s="53"/>
      <c r="D171" s="54"/>
      <c r="E171" s="83"/>
      <c r="F171" s="55"/>
      <c r="G171" s="53"/>
      <c r="H171" s="57"/>
      <c r="I171" s="56"/>
      <c r="J171" s="56"/>
      <c r="K171" s="68"/>
      <c r="L171" s="85">
        <v>171</v>
      </c>
      <c r="M171" s="85"/>
      <c r="N171" s="63"/>
    </row>
    <row r="172" spans="1:14" x14ac:dyDescent="0.4">
      <c r="A172" s="107" t="s">
        <v>556</v>
      </c>
      <c r="B172" s="107" t="s">
        <v>557</v>
      </c>
      <c r="C172" s="53"/>
      <c r="D172" s="54"/>
      <c r="E172" s="83"/>
      <c r="F172" s="55"/>
      <c r="G172" s="53"/>
      <c r="H172" s="57"/>
      <c r="I172" s="56"/>
      <c r="J172" s="56"/>
      <c r="K172" s="68"/>
      <c r="L172" s="85">
        <v>172</v>
      </c>
      <c r="M172" s="85"/>
      <c r="N172" s="63"/>
    </row>
    <row r="173" spans="1:14" x14ac:dyDescent="0.4">
      <c r="A173" s="107" t="s">
        <v>230</v>
      </c>
      <c r="B173" s="107" t="s">
        <v>229</v>
      </c>
      <c r="C173" s="53"/>
      <c r="D173" s="54"/>
      <c r="E173" s="83"/>
      <c r="F173" s="55"/>
      <c r="G173" s="53"/>
      <c r="H173" s="57"/>
      <c r="I173" s="56"/>
      <c r="J173" s="56"/>
      <c r="K173" s="68"/>
      <c r="L173" s="85">
        <v>173</v>
      </c>
      <c r="M173" s="85"/>
      <c r="N173" s="63"/>
    </row>
    <row r="174" spans="1:14" x14ac:dyDescent="0.4">
      <c r="A174" s="107" t="s">
        <v>558</v>
      </c>
      <c r="B174" s="107" t="s">
        <v>553</v>
      </c>
      <c r="C174" s="53"/>
      <c r="D174" s="54"/>
      <c r="E174" s="83"/>
      <c r="F174" s="55"/>
      <c r="G174" s="53"/>
      <c r="H174" s="57"/>
      <c r="I174" s="56"/>
      <c r="J174" s="56"/>
      <c r="K174" s="68"/>
      <c r="L174" s="85">
        <v>174</v>
      </c>
      <c r="M174" s="85"/>
      <c r="N174" s="63"/>
    </row>
    <row r="175" spans="1:14" x14ac:dyDescent="0.4">
      <c r="A175" s="107" t="s">
        <v>490</v>
      </c>
      <c r="B175" s="107" t="s">
        <v>480</v>
      </c>
      <c r="C175" s="53"/>
      <c r="D175" s="54"/>
      <c r="E175" s="83"/>
      <c r="F175" s="55"/>
      <c r="G175" s="53"/>
      <c r="H175" s="57"/>
      <c r="I175" s="56"/>
      <c r="J175" s="56"/>
      <c r="K175" s="68"/>
      <c r="L175" s="85">
        <v>175</v>
      </c>
      <c r="M175" s="85"/>
      <c r="N175" s="63"/>
    </row>
    <row r="176" spans="1:14" x14ac:dyDescent="0.4">
      <c r="A176" s="107" t="s">
        <v>193</v>
      </c>
      <c r="B176" s="107" t="s">
        <v>333</v>
      </c>
      <c r="C176" s="53"/>
      <c r="D176" s="54"/>
      <c r="E176" s="83"/>
      <c r="F176" s="55"/>
      <c r="G176" s="53"/>
      <c r="H176" s="57"/>
      <c r="I176" s="56"/>
      <c r="J176" s="56"/>
      <c r="K176" s="68"/>
      <c r="L176" s="85">
        <v>176</v>
      </c>
      <c r="M176" s="85"/>
      <c r="N176" s="63"/>
    </row>
    <row r="177" spans="1:14" x14ac:dyDescent="0.4">
      <c r="A177" s="107" t="s">
        <v>225</v>
      </c>
      <c r="B177" s="107" t="s">
        <v>224</v>
      </c>
      <c r="C177" s="53"/>
      <c r="D177" s="54"/>
      <c r="E177" s="83"/>
      <c r="F177" s="55"/>
      <c r="G177" s="53"/>
      <c r="H177" s="57"/>
      <c r="I177" s="56"/>
      <c r="J177" s="56"/>
      <c r="K177" s="68"/>
      <c r="L177" s="85">
        <v>177</v>
      </c>
      <c r="M177" s="85"/>
      <c r="N177" s="63"/>
    </row>
    <row r="178" spans="1:14" x14ac:dyDescent="0.4">
      <c r="A178" s="107" t="s">
        <v>559</v>
      </c>
      <c r="B178" s="107" t="s">
        <v>176</v>
      </c>
      <c r="C178" s="53"/>
      <c r="D178" s="54"/>
      <c r="E178" s="83"/>
      <c r="F178" s="55"/>
      <c r="G178" s="53"/>
      <c r="H178" s="57"/>
      <c r="I178" s="56"/>
      <c r="J178" s="56"/>
      <c r="K178" s="68"/>
      <c r="L178" s="85">
        <v>178</v>
      </c>
      <c r="M178" s="85"/>
      <c r="N178" s="63"/>
    </row>
    <row r="179" spans="1:14" x14ac:dyDescent="0.4">
      <c r="A179" s="107" t="s">
        <v>560</v>
      </c>
      <c r="B179" s="107" t="s">
        <v>561</v>
      </c>
      <c r="C179" s="53"/>
      <c r="D179" s="54"/>
      <c r="E179" s="83"/>
      <c r="F179" s="55"/>
      <c r="G179" s="53"/>
      <c r="H179" s="57"/>
      <c r="I179" s="56"/>
      <c r="J179" s="56"/>
      <c r="K179" s="68"/>
      <c r="L179" s="85">
        <v>179</v>
      </c>
      <c r="M179" s="85"/>
      <c r="N179" s="63"/>
    </row>
    <row r="180" spans="1:14" x14ac:dyDescent="0.4">
      <c r="A180" s="107" t="s">
        <v>562</v>
      </c>
      <c r="B180" s="107" t="s">
        <v>563</v>
      </c>
      <c r="C180" s="53"/>
      <c r="D180" s="54"/>
      <c r="E180" s="83"/>
      <c r="F180" s="55"/>
      <c r="G180" s="53"/>
      <c r="H180" s="57"/>
      <c r="I180" s="56"/>
      <c r="J180" s="56"/>
      <c r="K180" s="68"/>
      <c r="L180" s="85">
        <v>180</v>
      </c>
      <c r="M180" s="85"/>
      <c r="N180" s="63"/>
    </row>
    <row r="181" spans="1:14" x14ac:dyDescent="0.4">
      <c r="A181" s="107" t="s">
        <v>564</v>
      </c>
      <c r="B181" s="107" t="s">
        <v>565</v>
      </c>
      <c r="C181" s="53"/>
      <c r="D181" s="54"/>
      <c r="E181" s="83"/>
      <c r="F181" s="55"/>
      <c r="G181" s="53"/>
      <c r="H181" s="57"/>
      <c r="I181" s="56"/>
      <c r="J181" s="56"/>
      <c r="K181" s="68"/>
      <c r="L181" s="85">
        <v>181</v>
      </c>
      <c r="M181" s="85"/>
      <c r="N181" s="63"/>
    </row>
    <row r="182" spans="1:14" x14ac:dyDescent="0.4">
      <c r="A182" s="107" t="s">
        <v>566</v>
      </c>
      <c r="B182" s="107" t="s">
        <v>567</v>
      </c>
      <c r="C182" s="53"/>
      <c r="D182" s="54"/>
      <c r="E182" s="83"/>
      <c r="F182" s="55"/>
      <c r="G182" s="53"/>
      <c r="H182" s="57"/>
      <c r="I182" s="56"/>
      <c r="J182" s="56"/>
      <c r="K182" s="68"/>
      <c r="L182" s="85">
        <v>182</v>
      </c>
      <c r="M182" s="85"/>
      <c r="N182" s="63"/>
    </row>
    <row r="183" spans="1:14" x14ac:dyDescent="0.4">
      <c r="A183" s="107" t="s">
        <v>568</v>
      </c>
      <c r="B183" s="107" t="s">
        <v>201</v>
      </c>
      <c r="C183" s="53"/>
      <c r="D183" s="54"/>
      <c r="E183" s="83"/>
      <c r="F183" s="55"/>
      <c r="G183" s="53"/>
      <c r="H183" s="57"/>
      <c r="I183" s="56"/>
      <c r="J183" s="56"/>
      <c r="K183" s="68"/>
      <c r="L183" s="85">
        <v>183</v>
      </c>
      <c r="M183" s="85"/>
      <c r="N183" s="63"/>
    </row>
    <row r="184" spans="1:14" x14ac:dyDescent="0.4">
      <c r="A184" s="107" t="s">
        <v>515</v>
      </c>
      <c r="B184" s="107" t="s">
        <v>176</v>
      </c>
      <c r="C184" s="53"/>
      <c r="D184" s="54"/>
      <c r="E184" s="83"/>
      <c r="F184" s="55"/>
      <c r="G184" s="53"/>
      <c r="H184" s="57"/>
      <c r="I184" s="56"/>
      <c r="J184" s="56"/>
      <c r="K184" s="68"/>
      <c r="L184" s="85">
        <v>184</v>
      </c>
      <c r="M184" s="85"/>
      <c r="N184" s="63"/>
    </row>
    <row r="185" spans="1:14" x14ac:dyDescent="0.4">
      <c r="A185" s="107" t="s">
        <v>316</v>
      </c>
      <c r="B185" s="107" t="s">
        <v>315</v>
      </c>
      <c r="C185" s="53"/>
      <c r="D185" s="54"/>
      <c r="E185" s="83"/>
      <c r="F185" s="55"/>
      <c r="G185" s="53"/>
      <c r="H185" s="57"/>
      <c r="I185" s="56"/>
      <c r="J185" s="56"/>
      <c r="K185" s="68"/>
      <c r="L185" s="85">
        <v>185</v>
      </c>
      <c r="M185" s="85"/>
      <c r="N185" s="63"/>
    </row>
    <row r="186" spans="1:14" x14ac:dyDescent="0.4">
      <c r="A186" s="107" t="s">
        <v>176</v>
      </c>
      <c r="B186" s="107" t="s">
        <v>435</v>
      </c>
      <c r="C186" s="53"/>
      <c r="D186" s="54"/>
      <c r="E186" s="83"/>
      <c r="F186" s="55"/>
      <c r="G186" s="53"/>
      <c r="H186" s="57"/>
      <c r="I186" s="56"/>
      <c r="J186" s="56"/>
      <c r="K186" s="68"/>
      <c r="L186" s="85">
        <v>186</v>
      </c>
      <c r="M186" s="85"/>
      <c r="N186" s="63"/>
    </row>
    <row r="187" spans="1:14" x14ac:dyDescent="0.4">
      <c r="A187" s="107" t="s">
        <v>471</v>
      </c>
      <c r="B187" s="107" t="s">
        <v>257</v>
      </c>
      <c r="C187" s="53"/>
      <c r="D187" s="54"/>
      <c r="E187" s="83"/>
      <c r="F187" s="55"/>
      <c r="G187" s="53"/>
      <c r="H187" s="57"/>
      <c r="I187" s="56"/>
      <c r="J187" s="56"/>
      <c r="K187" s="68"/>
      <c r="L187" s="85">
        <v>187</v>
      </c>
      <c r="M187" s="85"/>
      <c r="N187" s="63"/>
    </row>
    <row r="188" spans="1:14" x14ac:dyDescent="0.4">
      <c r="A188" s="107" t="s">
        <v>364</v>
      </c>
      <c r="B188" s="107" t="s">
        <v>286</v>
      </c>
      <c r="C188" s="53"/>
      <c r="D188" s="54"/>
      <c r="E188" s="83"/>
      <c r="F188" s="55"/>
      <c r="G188" s="53"/>
      <c r="H188" s="57"/>
      <c r="I188" s="56"/>
      <c r="J188" s="56"/>
      <c r="K188" s="68"/>
      <c r="L188" s="85">
        <v>188</v>
      </c>
      <c r="M188" s="85"/>
      <c r="N188" s="63"/>
    </row>
    <row r="189" spans="1:14" x14ac:dyDescent="0.4">
      <c r="A189" s="107" t="s">
        <v>569</v>
      </c>
      <c r="B189" s="107" t="s">
        <v>553</v>
      </c>
      <c r="C189" s="53"/>
      <c r="D189" s="54"/>
      <c r="E189" s="83"/>
      <c r="F189" s="55"/>
      <c r="G189" s="53"/>
      <c r="H189" s="57"/>
      <c r="I189" s="56"/>
      <c r="J189" s="56"/>
      <c r="K189" s="68"/>
      <c r="L189" s="85">
        <v>189</v>
      </c>
      <c r="M189" s="85"/>
      <c r="N189" s="63"/>
    </row>
    <row r="190" spans="1:14" x14ac:dyDescent="0.4">
      <c r="A190" s="107" t="s">
        <v>522</v>
      </c>
      <c r="B190" s="107" t="s">
        <v>570</v>
      </c>
      <c r="C190" s="53"/>
      <c r="D190" s="54"/>
      <c r="E190" s="83"/>
      <c r="F190" s="55"/>
      <c r="G190" s="53"/>
      <c r="H190" s="57"/>
      <c r="I190" s="56"/>
      <c r="J190" s="56"/>
      <c r="K190" s="68"/>
      <c r="L190" s="85">
        <v>190</v>
      </c>
      <c r="M190" s="85"/>
      <c r="N190" s="63"/>
    </row>
    <row r="191" spans="1:14" x14ac:dyDescent="0.4">
      <c r="A191" s="107" t="s">
        <v>571</v>
      </c>
      <c r="B191" s="107" t="s">
        <v>190</v>
      </c>
      <c r="C191" s="53"/>
      <c r="D191" s="54"/>
      <c r="E191" s="83"/>
      <c r="F191" s="55"/>
      <c r="G191" s="53"/>
      <c r="H191" s="57"/>
      <c r="I191" s="56"/>
      <c r="J191" s="56"/>
      <c r="K191" s="68"/>
      <c r="L191" s="85">
        <v>191</v>
      </c>
      <c r="M191" s="85"/>
      <c r="N191" s="63"/>
    </row>
    <row r="192" spans="1:14" x14ac:dyDescent="0.4">
      <c r="A192" s="107" t="s">
        <v>570</v>
      </c>
      <c r="B192" s="107" t="s">
        <v>522</v>
      </c>
      <c r="C192" s="53"/>
      <c r="D192" s="54"/>
      <c r="E192" s="83"/>
      <c r="F192" s="55"/>
      <c r="G192" s="53"/>
      <c r="H192" s="57"/>
      <c r="I192" s="56"/>
      <c r="J192" s="56"/>
      <c r="K192" s="68"/>
      <c r="L192" s="85">
        <v>192</v>
      </c>
      <c r="M192" s="85"/>
      <c r="N192" s="63"/>
    </row>
    <row r="193" spans="1:14" x14ac:dyDescent="0.4">
      <c r="A193" s="107" t="s">
        <v>572</v>
      </c>
      <c r="B193" s="107" t="s">
        <v>573</v>
      </c>
      <c r="C193" s="53"/>
      <c r="D193" s="54"/>
      <c r="E193" s="83"/>
      <c r="F193" s="55"/>
      <c r="G193" s="53"/>
      <c r="H193" s="57"/>
      <c r="I193" s="56"/>
      <c r="J193" s="56"/>
      <c r="K193" s="68"/>
      <c r="L193" s="85">
        <v>193</v>
      </c>
      <c r="M193" s="85"/>
      <c r="N193" s="63"/>
    </row>
    <row r="194" spans="1:14" x14ac:dyDescent="0.4">
      <c r="A194" s="107" t="s">
        <v>574</v>
      </c>
      <c r="B194" s="107" t="s">
        <v>177</v>
      </c>
      <c r="C194" s="53"/>
      <c r="D194" s="54"/>
      <c r="E194" s="83"/>
      <c r="F194" s="55"/>
      <c r="G194" s="53"/>
      <c r="H194" s="57"/>
      <c r="I194" s="56"/>
      <c r="J194" s="56"/>
      <c r="K194" s="68"/>
      <c r="L194" s="85">
        <v>194</v>
      </c>
      <c r="M194" s="85"/>
      <c r="N194" s="63"/>
    </row>
    <row r="195" spans="1:14" x14ac:dyDescent="0.4">
      <c r="A195" s="107" t="s">
        <v>441</v>
      </c>
      <c r="B195" s="107" t="s">
        <v>198</v>
      </c>
      <c r="C195" s="53"/>
      <c r="D195" s="54"/>
      <c r="E195" s="83"/>
      <c r="F195" s="55"/>
      <c r="G195" s="53"/>
      <c r="H195" s="57"/>
      <c r="I195" s="56"/>
      <c r="J195" s="56"/>
      <c r="K195" s="68"/>
      <c r="L195" s="85">
        <v>195</v>
      </c>
      <c r="M195" s="85"/>
      <c r="N195" s="63"/>
    </row>
    <row r="196" spans="1:14" x14ac:dyDescent="0.4">
      <c r="A196" s="107" t="s">
        <v>290</v>
      </c>
      <c r="B196" s="107" t="s">
        <v>575</v>
      </c>
      <c r="C196" s="53"/>
      <c r="D196" s="54"/>
      <c r="E196" s="83"/>
      <c r="F196" s="55"/>
      <c r="G196" s="53"/>
      <c r="H196" s="57"/>
      <c r="I196" s="56"/>
      <c r="J196" s="56"/>
      <c r="K196" s="68"/>
      <c r="L196" s="85">
        <v>196</v>
      </c>
      <c r="M196" s="85"/>
      <c r="N196" s="63"/>
    </row>
    <row r="197" spans="1:14" x14ac:dyDescent="0.4">
      <c r="A197" s="107" t="s">
        <v>576</v>
      </c>
      <c r="B197" s="107" t="s">
        <v>389</v>
      </c>
      <c r="C197" s="53"/>
      <c r="D197" s="54"/>
      <c r="E197" s="83"/>
      <c r="F197" s="55"/>
      <c r="G197" s="53"/>
      <c r="H197" s="57"/>
      <c r="I197" s="56"/>
      <c r="J197" s="56"/>
      <c r="K197" s="68"/>
      <c r="L197" s="85">
        <v>197</v>
      </c>
      <c r="M197" s="85"/>
      <c r="N197" s="63"/>
    </row>
    <row r="198" spans="1:14" x14ac:dyDescent="0.4">
      <c r="A198" s="107" t="s">
        <v>577</v>
      </c>
      <c r="B198" s="107" t="s">
        <v>578</v>
      </c>
      <c r="C198" s="53"/>
      <c r="D198" s="54"/>
      <c r="E198" s="83"/>
      <c r="F198" s="55"/>
      <c r="G198" s="53"/>
      <c r="H198" s="57"/>
      <c r="I198" s="56"/>
      <c r="J198" s="56"/>
      <c r="K198" s="68"/>
      <c r="L198" s="85">
        <v>198</v>
      </c>
      <c r="M198" s="85"/>
      <c r="N198" s="63"/>
    </row>
    <row r="199" spans="1:14" x14ac:dyDescent="0.4">
      <c r="A199" s="107" t="s">
        <v>579</v>
      </c>
      <c r="B199" s="107" t="s">
        <v>242</v>
      </c>
      <c r="C199" s="53"/>
      <c r="D199" s="54"/>
      <c r="E199" s="83"/>
      <c r="F199" s="55"/>
      <c r="G199" s="53"/>
      <c r="H199" s="57"/>
      <c r="I199" s="56"/>
      <c r="J199" s="56"/>
      <c r="K199" s="68"/>
      <c r="L199" s="85">
        <v>199</v>
      </c>
      <c r="M199" s="85"/>
      <c r="N199" s="63"/>
    </row>
    <row r="200" spans="1:14" x14ac:dyDescent="0.4">
      <c r="A200" s="107" t="s">
        <v>266</v>
      </c>
      <c r="B200" s="107" t="s">
        <v>176</v>
      </c>
      <c r="C200" s="53"/>
      <c r="D200" s="54"/>
      <c r="E200" s="83"/>
      <c r="F200" s="55"/>
      <c r="G200" s="53"/>
      <c r="H200" s="57"/>
      <c r="I200" s="56"/>
      <c r="J200" s="56"/>
      <c r="K200" s="68"/>
      <c r="L200" s="85">
        <v>200</v>
      </c>
      <c r="M200" s="85"/>
      <c r="N200" s="63"/>
    </row>
    <row r="201" spans="1:14" x14ac:dyDescent="0.4">
      <c r="A201" s="107" t="s">
        <v>435</v>
      </c>
      <c r="B201" s="107" t="s">
        <v>178</v>
      </c>
      <c r="C201" s="53"/>
      <c r="D201" s="54"/>
      <c r="E201" s="83"/>
      <c r="F201" s="55"/>
      <c r="G201" s="53"/>
      <c r="H201" s="57"/>
      <c r="I201" s="56"/>
      <c r="J201" s="56"/>
      <c r="K201" s="68"/>
      <c r="L201" s="85">
        <v>201</v>
      </c>
      <c r="M201" s="85"/>
      <c r="N201" s="63"/>
    </row>
    <row r="202" spans="1:14" x14ac:dyDescent="0.4">
      <c r="A202" s="107" t="s">
        <v>232</v>
      </c>
      <c r="B202" s="107" t="s">
        <v>231</v>
      </c>
      <c r="C202" s="53"/>
      <c r="D202" s="54"/>
      <c r="E202" s="83"/>
      <c r="F202" s="55"/>
      <c r="G202" s="53"/>
      <c r="H202" s="57"/>
      <c r="I202" s="56"/>
      <c r="J202" s="56"/>
      <c r="K202" s="68"/>
      <c r="L202" s="85">
        <v>202</v>
      </c>
      <c r="M202" s="85"/>
      <c r="N202" s="63"/>
    </row>
    <row r="203" spans="1:14" x14ac:dyDescent="0.4">
      <c r="A203" s="107" t="s">
        <v>565</v>
      </c>
      <c r="B203" s="107" t="s">
        <v>564</v>
      </c>
      <c r="C203" s="53"/>
      <c r="D203" s="54"/>
      <c r="E203" s="83"/>
      <c r="F203" s="55"/>
      <c r="G203" s="53"/>
      <c r="H203" s="57"/>
      <c r="I203" s="56"/>
      <c r="J203" s="56"/>
      <c r="K203" s="68"/>
      <c r="L203" s="85">
        <v>203</v>
      </c>
      <c r="M203" s="85"/>
      <c r="N203" s="63"/>
    </row>
    <row r="204" spans="1:14" x14ac:dyDescent="0.4">
      <c r="A204" s="107" t="s">
        <v>188</v>
      </c>
      <c r="B204" s="107" t="s">
        <v>187</v>
      </c>
      <c r="C204" s="53"/>
      <c r="D204" s="54"/>
      <c r="E204" s="83"/>
      <c r="F204" s="55"/>
      <c r="G204" s="53"/>
      <c r="H204" s="57"/>
      <c r="I204" s="56"/>
      <c r="J204" s="56"/>
      <c r="K204" s="68"/>
      <c r="L204" s="85">
        <v>204</v>
      </c>
      <c r="M204" s="85"/>
      <c r="N204" s="63"/>
    </row>
    <row r="205" spans="1:14" x14ac:dyDescent="0.4">
      <c r="A205" s="107" t="s">
        <v>580</v>
      </c>
      <c r="B205" s="107" t="s">
        <v>176</v>
      </c>
      <c r="C205" s="53"/>
      <c r="D205" s="54"/>
      <c r="E205" s="83"/>
      <c r="F205" s="55"/>
      <c r="G205" s="53"/>
      <c r="H205" s="57"/>
      <c r="I205" s="56"/>
      <c r="J205" s="56"/>
      <c r="K205" s="68"/>
      <c r="L205" s="85">
        <v>205</v>
      </c>
      <c r="M205" s="85"/>
      <c r="N205" s="63"/>
    </row>
    <row r="206" spans="1:14" x14ac:dyDescent="0.4">
      <c r="A206" s="107" t="s">
        <v>448</v>
      </c>
      <c r="B206" s="107" t="s">
        <v>237</v>
      </c>
      <c r="C206" s="53"/>
      <c r="D206" s="54"/>
      <c r="E206" s="83"/>
      <c r="F206" s="55"/>
      <c r="G206" s="53"/>
      <c r="H206" s="57"/>
      <c r="I206" s="56"/>
      <c r="J206" s="56"/>
      <c r="K206" s="68"/>
      <c r="L206" s="85">
        <v>206</v>
      </c>
      <c r="M206" s="85"/>
      <c r="N206" s="63"/>
    </row>
    <row r="207" spans="1:14" x14ac:dyDescent="0.4">
      <c r="A207" s="107" t="s">
        <v>581</v>
      </c>
      <c r="B207" s="107" t="s">
        <v>582</v>
      </c>
      <c r="C207" s="53"/>
      <c r="D207" s="54"/>
      <c r="E207" s="83"/>
      <c r="F207" s="55"/>
      <c r="G207" s="53"/>
      <c r="H207" s="57"/>
      <c r="I207" s="56"/>
      <c r="J207" s="56"/>
      <c r="K207" s="68"/>
      <c r="L207" s="85">
        <v>207</v>
      </c>
      <c r="M207" s="85"/>
      <c r="N207" s="63"/>
    </row>
    <row r="208" spans="1:14" x14ac:dyDescent="0.4">
      <c r="A208" s="107" t="s">
        <v>583</v>
      </c>
      <c r="B208" s="107" t="s">
        <v>584</v>
      </c>
      <c r="C208" s="53"/>
      <c r="D208" s="54"/>
      <c r="E208" s="83"/>
      <c r="F208" s="55"/>
      <c r="G208" s="53"/>
      <c r="H208" s="57"/>
      <c r="I208" s="56"/>
      <c r="J208" s="56"/>
      <c r="K208" s="68"/>
      <c r="L208" s="85">
        <v>208</v>
      </c>
      <c r="M208" s="85"/>
      <c r="N208" s="63"/>
    </row>
    <row r="209" spans="1:14" x14ac:dyDescent="0.4">
      <c r="A209" s="107" t="s">
        <v>473</v>
      </c>
      <c r="B209" s="107" t="s">
        <v>198</v>
      </c>
      <c r="C209" s="53"/>
      <c r="D209" s="54"/>
      <c r="E209" s="83"/>
      <c r="F209" s="55"/>
      <c r="G209" s="53"/>
      <c r="H209" s="57"/>
      <c r="I209" s="56"/>
      <c r="J209" s="56"/>
      <c r="K209" s="68"/>
      <c r="L209" s="85">
        <v>209</v>
      </c>
      <c r="M209" s="85"/>
      <c r="N209" s="63"/>
    </row>
    <row r="210" spans="1:14" x14ac:dyDescent="0.4">
      <c r="A210" s="107" t="s">
        <v>585</v>
      </c>
      <c r="B210" s="107" t="s">
        <v>586</v>
      </c>
      <c r="C210" s="53"/>
      <c r="D210" s="54"/>
      <c r="E210" s="83"/>
      <c r="F210" s="55"/>
      <c r="G210" s="53"/>
      <c r="H210" s="57"/>
      <c r="I210" s="56"/>
      <c r="J210" s="56"/>
      <c r="K210" s="68"/>
      <c r="L210" s="85">
        <v>210</v>
      </c>
      <c r="M210" s="85"/>
      <c r="N210" s="63"/>
    </row>
    <row r="211" spans="1:14" x14ac:dyDescent="0.4">
      <c r="A211" s="107" t="s">
        <v>390</v>
      </c>
      <c r="B211" s="107" t="s">
        <v>389</v>
      </c>
      <c r="C211" s="53"/>
      <c r="D211" s="54"/>
      <c r="E211" s="83"/>
      <c r="F211" s="55"/>
      <c r="G211" s="53"/>
      <c r="H211" s="57"/>
      <c r="I211" s="56"/>
      <c r="J211" s="56"/>
      <c r="K211" s="68"/>
      <c r="L211" s="85">
        <v>211</v>
      </c>
      <c r="M211" s="85"/>
      <c r="N211" s="63"/>
    </row>
    <row r="212" spans="1:14" x14ac:dyDescent="0.4">
      <c r="A212" s="107" t="s">
        <v>451</v>
      </c>
      <c r="B212" s="107" t="s">
        <v>354</v>
      </c>
      <c r="C212" s="53"/>
      <c r="D212" s="54"/>
      <c r="E212" s="83"/>
      <c r="F212" s="55"/>
      <c r="G212" s="53"/>
      <c r="H212" s="57"/>
      <c r="I212" s="56"/>
      <c r="J212" s="56"/>
      <c r="K212" s="68"/>
      <c r="L212" s="85">
        <v>212</v>
      </c>
      <c r="M212" s="85"/>
      <c r="N212" s="63"/>
    </row>
    <row r="213" spans="1:14" x14ac:dyDescent="0.4">
      <c r="A213" s="107" t="s">
        <v>587</v>
      </c>
      <c r="B213" s="107" t="s">
        <v>501</v>
      </c>
      <c r="C213" s="53"/>
      <c r="D213" s="54"/>
      <c r="E213" s="83"/>
      <c r="F213" s="55"/>
      <c r="G213" s="53"/>
      <c r="H213" s="57"/>
      <c r="I213" s="56"/>
      <c r="J213" s="56"/>
      <c r="K213" s="68"/>
      <c r="L213" s="85">
        <v>213</v>
      </c>
      <c r="M213" s="85"/>
      <c r="N213" s="63"/>
    </row>
    <row r="214" spans="1:14" x14ac:dyDescent="0.4">
      <c r="A214" s="107" t="s">
        <v>588</v>
      </c>
      <c r="B214" s="107" t="s">
        <v>446</v>
      </c>
      <c r="C214" s="53"/>
      <c r="D214" s="54"/>
      <c r="E214" s="83"/>
      <c r="F214" s="55"/>
      <c r="G214" s="53"/>
      <c r="H214" s="57"/>
      <c r="I214" s="56"/>
      <c r="J214" s="56"/>
      <c r="K214" s="68"/>
      <c r="L214" s="85">
        <v>214</v>
      </c>
      <c r="M214" s="85"/>
      <c r="N214" s="63"/>
    </row>
    <row r="215" spans="1:14" x14ac:dyDescent="0.4">
      <c r="A215" s="107" t="s">
        <v>589</v>
      </c>
      <c r="B215" s="107" t="s">
        <v>434</v>
      </c>
      <c r="C215" s="53"/>
      <c r="D215" s="54"/>
      <c r="E215" s="83"/>
      <c r="F215" s="55"/>
      <c r="G215" s="53"/>
      <c r="H215" s="57"/>
      <c r="I215" s="56"/>
      <c r="J215" s="56"/>
      <c r="K215" s="68"/>
      <c r="L215" s="85">
        <v>215</v>
      </c>
      <c r="M215" s="85"/>
      <c r="N215" s="63"/>
    </row>
    <row r="216" spans="1:14" x14ac:dyDescent="0.4">
      <c r="A216" s="107" t="s">
        <v>432</v>
      </c>
      <c r="B216" s="107" t="s">
        <v>492</v>
      </c>
      <c r="C216" s="53"/>
      <c r="D216" s="54"/>
      <c r="E216" s="83"/>
      <c r="F216" s="55"/>
      <c r="G216" s="53"/>
      <c r="H216" s="57"/>
      <c r="I216" s="56"/>
      <c r="J216" s="56"/>
      <c r="K216" s="68"/>
      <c r="L216" s="85">
        <v>216</v>
      </c>
      <c r="M216" s="85"/>
      <c r="N216" s="63"/>
    </row>
    <row r="217" spans="1:14" x14ac:dyDescent="0.4">
      <c r="A217" s="107" t="s">
        <v>203</v>
      </c>
      <c r="B217" s="107" t="s">
        <v>202</v>
      </c>
      <c r="C217" s="53"/>
      <c r="D217" s="54"/>
      <c r="E217" s="83"/>
      <c r="F217" s="55"/>
      <c r="G217" s="53"/>
      <c r="H217" s="57"/>
      <c r="I217" s="56"/>
      <c r="J217" s="56"/>
      <c r="K217" s="68"/>
      <c r="L217" s="85">
        <v>217</v>
      </c>
      <c r="M217" s="85"/>
      <c r="N217" s="63"/>
    </row>
    <row r="218" spans="1:14" x14ac:dyDescent="0.4">
      <c r="A218" s="107" t="s">
        <v>590</v>
      </c>
      <c r="B218" s="107" t="s">
        <v>274</v>
      </c>
      <c r="C218" s="53"/>
      <c r="D218" s="54"/>
      <c r="E218" s="83"/>
      <c r="F218" s="55"/>
      <c r="G218" s="53"/>
      <c r="H218" s="57"/>
      <c r="I218" s="56"/>
      <c r="J218" s="56"/>
      <c r="K218" s="68"/>
      <c r="L218" s="85">
        <v>218</v>
      </c>
      <c r="M218" s="85"/>
      <c r="N218" s="63"/>
    </row>
    <row r="219" spans="1:14" x14ac:dyDescent="0.4">
      <c r="A219" s="107" t="s">
        <v>264</v>
      </c>
      <c r="B219" s="107" t="s">
        <v>263</v>
      </c>
      <c r="C219" s="53"/>
      <c r="D219" s="54"/>
      <c r="E219" s="83"/>
      <c r="F219" s="55"/>
      <c r="G219" s="53"/>
      <c r="H219" s="57"/>
      <c r="I219" s="56"/>
      <c r="J219" s="56"/>
      <c r="K219" s="68"/>
      <c r="L219" s="85">
        <v>219</v>
      </c>
      <c r="M219" s="85"/>
      <c r="N219" s="63"/>
    </row>
    <row r="220" spans="1:14" x14ac:dyDescent="0.4">
      <c r="A220" s="107" t="s">
        <v>475</v>
      </c>
      <c r="B220" s="107" t="s">
        <v>187</v>
      </c>
      <c r="C220" s="53"/>
      <c r="D220" s="54"/>
      <c r="E220" s="83"/>
      <c r="F220" s="55"/>
      <c r="G220" s="53"/>
      <c r="H220" s="57"/>
      <c r="I220" s="56"/>
      <c r="J220" s="56"/>
      <c r="K220" s="68"/>
      <c r="L220" s="85">
        <v>220</v>
      </c>
      <c r="M220" s="85"/>
      <c r="N220" s="63"/>
    </row>
    <row r="221" spans="1:14" x14ac:dyDescent="0.4">
      <c r="A221" s="107" t="s">
        <v>548</v>
      </c>
      <c r="B221" s="107" t="s">
        <v>537</v>
      </c>
      <c r="C221" s="53"/>
      <c r="D221" s="54"/>
      <c r="E221" s="83"/>
      <c r="F221" s="55"/>
      <c r="G221" s="53"/>
      <c r="H221" s="57"/>
      <c r="I221" s="56"/>
      <c r="J221" s="56"/>
      <c r="K221" s="68"/>
      <c r="L221" s="85">
        <v>221</v>
      </c>
      <c r="M221" s="85"/>
      <c r="N221" s="63"/>
    </row>
    <row r="222" spans="1:14" x14ac:dyDescent="0.4">
      <c r="A222" s="107" t="s">
        <v>591</v>
      </c>
      <c r="B222" s="107" t="s">
        <v>592</v>
      </c>
      <c r="C222" s="53"/>
      <c r="D222" s="54"/>
      <c r="E222" s="83"/>
      <c r="F222" s="55"/>
      <c r="G222" s="53"/>
      <c r="H222" s="57"/>
      <c r="I222" s="56"/>
      <c r="J222" s="56"/>
      <c r="K222" s="68"/>
      <c r="L222" s="85">
        <v>222</v>
      </c>
      <c r="M222" s="85"/>
      <c r="N222" s="63"/>
    </row>
    <row r="223" spans="1:14" x14ac:dyDescent="0.4">
      <c r="A223" s="107" t="s">
        <v>381</v>
      </c>
      <c r="B223" s="107" t="s">
        <v>187</v>
      </c>
      <c r="C223" s="53"/>
      <c r="D223" s="54"/>
      <c r="E223" s="83"/>
      <c r="F223" s="55"/>
      <c r="G223" s="53"/>
      <c r="H223" s="57"/>
      <c r="I223" s="56"/>
      <c r="J223" s="56"/>
      <c r="K223" s="68"/>
      <c r="L223" s="85">
        <v>223</v>
      </c>
      <c r="M223" s="85"/>
      <c r="N223" s="63"/>
    </row>
    <row r="224" spans="1:14" x14ac:dyDescent="0.4">
      <c r="A224" s="107" t="s">
        <v>593</v>
      </c>
      <c r="B224" s="107" t="s">
        <v>176</v>
      </c>
      <c r="C224" s="53"/>
      <c r="D224" s="54"/>
      <c r="E224" s="83"/>
      <c r="F224" s="55"/>
      <c r="G224" s="53"/>
      <c r="H224" s="57"/>
      <c r="I224" s="56"/>
      <c r="J224" s="56"/>
      <c r="K224" s="68"/>
      <c r="L224" s="85">
        <v>224</v>
      </c>
      <c r="M224" s="85"/>
      <c r="N224" s="63"/>
    </row>
    <row r="225" spans="1:14" x14ac:dyDescent="0.4">
      <c r="A225" s="107" t="s">
        <v>594</v>
      </c>
      <c r="B225" s="107" t="s">
        <v>595</v>
      </c>
      <c r="C225" s="53"/>
      <c r="D225" s="54"/>
      <c r="E225" s="83"/>
      <c r="F225" s="55"/>
      <c r="G225" s="53"/>
      <c r="H225" s="57"/>
      <c r="I225" s="56"/>
      <c r="J225" s="56"/>
      <c r="K225" s="68"/>
      <c r="L225" s="85">
        <v>225</v>
      </c>
      <c r="M225" s="85"/>
      <c r="N225" s="63"/>
    </row>
    <row r="226" spans="1:14" x14ac:dyDescent="0.4">
      <c r="A226" s="107" t="s">
        <v>530</v>
      </c>
      <c r="B226" s="107" t="s">
        <v>529</v>
      </c>
      <c r="C226" s="53"/>
      <c r="D226" s="54"/>
      <c r="E226" s="83"/>
      <c r="F226" s="55"/>
      <c r="G226" s="53"/>
      <c r="H226" s="57"/>
      <c r="I226" s="56"/>
      <c r="J226" s="56"/>
      <c r="K226" s="68"/>
      <c r="L226" s="85">
        <v>226</v>
      </c>
      <c r="M226" s="85"/>
      <c r="N226" s="63"/>
    </row>
    <row r="227" spans="1:14" x14ac:dyDescent="0.4">
      <c r="A227" s="107" t="s">
        <v>459</v>
      </c>
      <c r="B227" s="107" t="s">
        <v>176</v>
      </c>
      <c r="C227" s="53"/>
      <c r="D227" s="54"/>
      <c r="E227" s="83"/>
      <c r="F227" s="55"/>
      <c r="G227" s="53"/>
      <c r="H227" s="57"/>
      <c r="I227" s="56"/>
      <c r="J227" s="56"/>
      <c r="K227" s="68"/>
      <c r="L227" s="85">
        <v>227</v>
      </c>
      <c r="M227" s="85"/>
      <c r="N227" s="63"/>
    </row>
    <row r="228" spans="1:14" x14ac:dyDescent="0.4">
      <c r="A228" s="107" t="s">
        <v>426</v>
      </c>
      <c r="B228" s="107" t="s">
        <v>214</v>
      </c>
      <c r="C228" s="53"/>
      <c r="D228" s="54"/>
      <c r="E228" s="83"/>
      <c r="F228" s="55"/>
      <c r="G228" s="53"/>
      <c r="H228" s="57"/>
      <c r="I228" s="56"/>
      <c r="J228" s="56"/>
      <c r="K228" s="68"/>
      <c r="L228" s="85">
        <v>228</v>
      </c>
      <c r="M228" s="85"/>
      <c r="N228" s="63"/>
    </row>
    <row r="229" spans="1:14" x14ac:dyDescent="0.4">
      <c r="A229" s="107" t="s">
        <v>296</v>
      </c>
      <c r="B229" s="107" t="s">
        <v>295</v>
      </c>
      <c r="C229" s="53"/>
      <c r="D229" s="54"/>
      <c r="E229" s="83"/>
      <c r="F229" s="55"/>
      <c r="G229" s="53"/>
      <c r="H229" s="57"/>
      <c r="I229" s="56"/>
      <c r="J229" s="56"/>
      <c r="K229" s="68"/>
      <c r="L229" s="85">
        <v>229</v>
      </c>
      <c r="M229" s="85"/>
      <c r="N229" s="63"/>
    </row>
    <row r="230" spans="1:14" x14ac:dyDescent="0.4">
      <c r="A230" s="107" t="s">
        <v>500</v>
      </c>
      <c r="B230" s="107" t="s">
        <v>536</v>
      </c>
      <c r="C230" s="53"/>
      <c r="D230" s="54"/>
      <c r="E230" s="83"/>
      <c r="F230" s="55"/>
      <c r="G230" s="53"/>
      <c r="H230" s="57"/>
      <c r="I230" s="56"/>
      <c r="J230" s="56"/>
      <c r="K230" s="68"/>
      <c r="L230" s="85">
        <v>230</v>
      </c>
      <c r="M230" s="85"/>
      <c r="N230" s="63"/>
    </row>
    <row r="231" spans="1:14" x14ac:dyDescent="0.4">
      <c r="A231" s="107" t="s">
        <v>596</v>
      </c>
      <c r="B231" s="107" t="s">
        <v>516</v>
      </c>
      <c r="C231" s="53"/>
      <c r="D231" s="54"/>
      <c r="E231" s="83"/>
      <c r="F231" s="55"/>
      <c r="G231" s="53"/>
      <c r="H231" s="57"/>
      <c r="I231" s="56"/>
      <c r="J231" s="56"/>
      <c r="K231" s="68"/>
      <c r="L231" s="85">
        <v>231</v>
      </c>
      <c r="M231" s="85"/>
      <c r="N231" s="63"/>
    </row>
    <row r="232" spans="1:14" x14ac:dyDescent="0.4">
      <c r="A232" s="107" t="s">
        <v>567</v>
      </c>
      <c r="B232" s="107" t="s">
        <v>566</v>
      </c>
      <c r="C232" s="53"/>
      <c r="D232" s="54"/>
      <c r="E232" s="83"/>
      <c r="F232" s="55"/>
      <c r="G232" s="53"/>
      <c r="H232" s="57"/>
      <c r="I232" s="56"/>
      <c r="J232" s="56"/>
      <c r="K232" s="68"/>
      <c r="L232" s="85">
        <v>232</v>
      </c>
      <c r="M232" s="85"/>
      <c r="N232" s="63"/>
    </row>
    <row r="233" spans="1:14" x14ac:dyDescent="0.4">
      <c r="A233" s="107" t="s">
        <v>597</v>
      </c>
      <c r="B233" s="107" t="s">
        <v>368</v>
      </c>
      <c r="C233" s="53"/>
      <c r="D233" s="54"/>
      <c r="E233" s="83"/>
      <c r="F233" s="55"/>
      <c r="G233" s="53"/>
      <c r="H233" s="57"/>
      <c r="I233" s="56"/>
      <c r="J233" s="56"/>
      <c r="K233" s="68"/>
      <c r="L233" s="85">
        <v>233</v>
      </c>
      <c r="M233" s="85"/>
      <c r="N233" s="63"/>
    </row>
    <row r="234" spans="1:14" x14ac:dyDescent="0.4">
      <c r="A234" s="107" t="s">
        <v>415</v>
      </c>
      <c r="B234" s="107" t="s">
        <v>368</v>
      </c>
      <c r="C234" s="53"/>
      <c r="D234" s="54"/>
      <c r="E234" s="83"/>
      <c r="F234" s="55"/>
      <c r="G234" s="53"/>
      <c r="H234" s="57"/>
      <c r="I234" s="56"/>
      <c r="J234" s="56"/>
      <c r="K234" s="68"/>
      <c r="L234" s="85">
        <v>234</v>
      </c>
      <c r="M234" s="85"/>
      <c r="N234" s="63"/>
    </row>
    <row r="235" spans="1:14" x14ac:dyDescent="0.4">
      <c r="A235" s="107" t="s">
        <v>598</v>
      </c>
      <c r="B235" s="107" t="s">
        <v>599</v>
      </c>
      <c r="C235" s="53"/>
      <c r="D235" s="54"/>
      <c r="E235" s="83"/>
      <c r="F235" s="55"/>
      <c r="G235" s="53"/>
      <c r="H235" s="57"/>
      <c r="I235" s="56"/>
      <c r="J235" s="56"/>
      <c r="K235" s="68"/>
      <c r="L235" s="85">
        <v>235</v>
      </c>
      <c r="M235" s="85"/>
      <c r="N235" s="63"/>
    </row>
    <row r="236" spans="1:14" x14ac:dyDescent="0.4">
      <c r="A236" s="107" t="s">
        <v>600</v>
      </c>
      <c r="B236" s="107" t="s">
        <v>601</v>
      </c>
      <c r="C236" s="53"/>
      <c r="D236" s="54"/>
      <c r="E236" s="83"/>
      <c r="F236" s="55"/>
      <c r="G236" s="53"/>
      <c r="H236" s="57"/>
      <c r="I236" s="56"/>
      <c r="J236" s="56"/>
      <c r="K236" s="68"/>
      <c r="L236" s="85">
        <v>236</v>
      </c>
      <c r="M236" s="85"/>
      <c r="N236" s="63"/>
    </row>
    <row r="237" spans="1:14" x14ac:dyDescent="0.4">
      <c r="A237" s="107" t="s">
        <v>602</v>
      </c>
      <c r="B237" s="107" t="s">
        <v>603</v>
      </c>
      <c r="C237" s="53"/>
      <c r="D237" s="54"/>
      <c r="E237" s="83"/>
      <c r="F237" s="55"/>
      <c r="G237" s="53"/>
      <c r="H237" s="57"/>
      <c r="I237" s="56"/>
      <c r="J237" s="56"/>
      <c r="K237" s="68"/>
      <c r="L237" s="85">
        <v>237</v>
      </c>
      <c r="M237" s="85"/>
      <c r="N237" s="63"/>
    </row>
    <row r="238" spans="1:14" x14ac:dyDescent="0.4">
      <c r="A238" s="107" t="s">
        <v>483</v>
      </c>
      <c r="B238" s="107" t="s">
        <v>453</v>
      </c>
      <c r="C238" s="53"/>
      <c r="D238" s="54"/>
      <c r="E238" s="83"/>
      <c r="F238" s="55"/>
      <c r="G238" s="53"/>
      <c r="H238" s="57"/>
      <c r="I238" s="56"/>
      <c r="J238" s="56"/>
      <c r="K238" s="68"/>
      <c r="L238" s="85">
        <v>238</v>
      </c>
      <c r="M238" s="85"/>
      <c r="N238" s="63"/>
    </row>
    <row r="239" spans="1:14" x14ac:dyDescent="0.4">
      <c r="A239" s="107" t="s">
        <v>604</v>
      </c>
      <c r="B239" s="107" t="s">
        <v>553</v>
      </c>
      <c r="C239" s="53"/>
      <c r="D239" s="54"/>
      <c r="E239" s="83"/>
      <c r="F239" s="55"/>
      <c r="G239" s="53"/>
      <c r="H239" s="57"/>
      <c r="I239" s="56"/>
      <c r="J239" s="56"/>
      <c r="K239" s="68"/>
      <c r="L239" s="85">
        <v>239</v>
      </c>
      <c r="M239" s="85"/>
      <c r="N239" s="63"/>
    </row>
    <row r="240" spans="1:14" x14ac:dyDescent="0.4">
      <c r="A240" s="107" t="s">
        <v>369</v>
      </c>
      <c r="B240" s="107" t="s">
        <v>368</v>
      </c>
      <c r="C240" s="53"/>
      <c r="D240" s="54"/>
      <c r="E240" s="83"/>
      <c r="F240" s="55"/>
      <c r="G240" s="53"/>
      <c r="H240" s="57"/>
      <c r="I240" s="56"/>
      <c r="J240" s="56"/>
      <c r="K240" s="68"/>
      <c r="L240" s="85">
        <v>240</v>
      </c>
      <c r="M240" s="85"/>
      <c r="N240" s="63"/>
    </row>
    <row r="241" spans="1:14" x14ac:dyDescent="0.4">
      <c r="A241" s="107" t="s">
        <v>553</v>
      </c>
      <c r="B241" s="107" t="s">
        <v>604</v>
      </c>
      <c r="C241" s="53"/>
      <c r="D241" s="54"/>
      <c r="E241" s="83"/>
      <c r="F241" s="55"/>
      <c r="G241" s="53"/>
      <c r="H241" s="57"/>
      <c r="I241" s="56"/>
      <c r="J241" s="56"/>
      <c r="K241" s="68"/>
      <c r="L241" s="85">
        <v>241</v>
      </c>
      <c r="M241" s="85"/>
      <c r="N241" s="63"/>
    </row>
    <row r="242" spans="1:14" x14ac:dyDescent="0.4">
      <c r="A242" s="107" t="s">
        <v>605</v>
      </c>
      <c r="B242" s="107" t="s">
        <v>606</v>
      </c>
      <c r="C242" s="53"/>
      <c r="D242" s="54"/>
      <c r="E242" s="83"/>
      <c r="F242" s="55"/>
      <c r="G242" s="53"/>
      <c r="H242" s="57"/>
      <c r="I242" s="56"/>
      <c r="J242" s="56"/>
      <c r="K242" s="68"/>
      <c r="L242" s="85">
        <v>242</v>
      </c>
      <c r="M242" s="85"/>
      <c r="N242" s="63"/>
    </row>
    <row r="243" spans="1:14" x14ac:dyDescent="0.4">
      <c r="A243" s="107" t="s">
        <v>342</v>
      </c>
      <c r="B243" s="107" t="s">
        <v>341</v>
      </c>
      <c r="C243" s="53"/>
      <c r="D243" s="54"/>
      <c r="E243" s="83"/>
      <c r="F243" s="55"/>
      <c r="G243" s="53"/>
      <c r="H243" s="57"/>
      <c r="I243" s="56"/>
      <c r="J243" s="56"/>
      <c r="K243" s="68"/>
      <c r="L243" s="85">
        <v>243</v>
      </c>
      <c r="M243" s="85"/>
      <c r="N243" s="63"/>
    </row>
    <row r="244" spans="1:14" x14ac:dyDescent="0.4">
      <c r="A244" s="107" t="s">
        <v>404</v>
      </c>
      <c r="B244" s="107" t="s">
        <v>403</v>
      </c>
      <c r="C244" s="53"/>
      <c r="D244" s="54"/>
      <c r="E244" s="83"/>
      <c r="F244" s="55"/>
      <c r="G244" s="53"/>
      <c r="H244" s="57"/>
      <c r="I244" s="56"/>
      <c r="J244" s="56"/>
      <c r="K244" s="68"/>
      <c r="L244" s="85">
        <v>244</v>
      </c>
      <c r="M244" s="85"/>
      <c r="N244" s="63"/>
    </row>
    <row r="245" spans="1:14" x14ac:dyDescent="0.4">
      <c r="A245" s="107" t="s">
        <v>607</v>
      </c>
      <c r="B245" s="107" t="s">
        <v>254</v>
      </c>
      <c r="C245" s="53"/>
      <c r="D245" s="54"/>
      <c r="E245" s="83"/>
      <c r="F245" s="55"/>
      <c r="G245" s="53"/>
      <c r="H245" s="57"/>
      <c r="I245" s="56"/>
      <c r="J245" s="56"/>
      <c r="K245" s="68"/>
      <c r="L245" s="85">
        <v>245</v>
      </c>
      <c r="M245" s="85"/>
      <c r="N245" s="63"/>
    </row>
    <row r="246" spans="1:14" x14ac:dyDescent="0.4">
      <c r="A246" s="107" t="s">
        <v>608</v>
      </c>
      <c r="B246" s="107" t="s">
        <v>609</v>
      </c>
      <c r="C246" s="53"/>
      <c r="D246" s="54"/>
      <c r="E246" s="83"/>
      <c r="F246" s="55"/>
      <c r="G246" s="53"/>
      <c r="H246" s="57"/>
      <c r="I246" s="56"/>
      <c r="J246" s="56"/>
      <c r="K246" s="68"/>
      <c r="L246" s="85">
        <v>246</v>
      </c>
      <c r="M246" s="85"/>
      <c r="N246" s="63"/>
    </row>
    <row r="247" spans="1:14" x14ac:dyDescent="0.4">
      <c r="A247" s="107" t="s">
        <v>358</v>
      </c>
      <c r="B247" s="107" t="s">
        <v>357</v>
      </c>
      <c r="C247" s="53"/>
      <c r="D247" s="54"/>
      <c r="E247" s="83"/>
      <c r="F247" s="55"/>
      <c r="G247" s="53"/>
      <c r="H247" s="57"/>
      <c r="I247" s="56"/>
      <c r="J247" s="56"/>
      <c r="K247" s="68"/>
      <c r="L247" s="85">
        <v>247</v>
      </c>
      <c r="M247" s="85"/>
      <c r="N247" s="63"/>
    </row>
    <row r="248" spans="1:14" x14ac:dyDescent="0.4">
      <c r="A248" s="107" t="s">
        <v>610</v>
      </c>
      <c r="B248" s="107" t="s">
        <v>611</v>
      </c>
      <c r="C248" s="53"/>
      <c r="D248" s="54"/>
      <c r="E248" s="83"/>
      <c r="F248" s="55"/>
      <c r="G248" s="53"/>
      <c r="H248" s="57"/>
      <c r="I248" s="56"/>
      <c r="J248" s="56"/>
      <c r="K248" s="68"/>
      <c r="L248" s="85">
        <v>248</v>
      </c>
      <c r="M248" s="85"/>
      <c r="N248" s="63"/>
    </row>
    <row r="249" spans="1:14" x14ac:dyDescent="0.4">
      <c r="A249" s="107" t="s">
        <v>612</v>
      </c>
      <c r="B249" s="107" t="s">
        <v>389</v>
      </c>
      <c r="C249" s="53"/>
      <c r="D249" s="54"/>
      <c r="E249" s="83"/>
      <c r="F249" s="55"/>
      <c r="G249" s="53"/>
      <c r="H249" s="57"/>
      <c r="I249" s="56"/>
      <c r="J249" s="56"/>
      <c r="K249" s="68"/>
      <c r="L249" s="85">
        <v>249</v>
      </c>
      <c r="M249" s="85"/>
      <c r="N249" s="63"/>
    </row>
    <row r="250" spans="1:14" x14ac:dyDescent="0.4">
      <c r="A250" s="107" t="s">
        <v>182</v>
      </c>
      <c r="B250" s="107" t="s">
        <v>181</v>
      </c>
      <c r="C250" s="53"/>
      <c r="D250" s="54"/>
      <c r="E250" s="83"/>
      <c r="F250" s="55"/>
      <c r="G250" s="53"/>
      <c r="H250" s="57"/>
      <c r="I250" s="56"/>
      <c r="J250" s="56"/>
      <c r="K250" s="68"/>
      <c r="L250" s="85">
        <v>250</v>
      </c>
      <c r="M250" s="85"/>
      <c r="N250" s="63"/>
    </row>
    <row r="251" spans="1:14" x14ac:dyDescent="0.4">
      <c r="A251" s="107" t="s">
        <v>613</v>
      </c>
      <c r="B251" s="107" t="s">
        <v>614</v>
      </c>
      <c r="C251" s="53"/>
      <c r="D251" s="54"/>
      <c r="E251" s="83"/>
      <c r="F251" s="55"/>
      <c r="G251" s="53"/>
      <c r="H251" s="57"/>
      <c r="I251" s="56"/>
      <c r="J251" s="56"/>
      <c r="K251" s="68"/>
      <c r="L251" s="85">
        <v>251</v>
      </c>
      <c r="M251" s="85"/>
      <c r="N251" s="63"/>
    </row>
    <row r="252" spans="1:14" x14ac:dyDescent="0.4">
      <c r="A252" s="107" t="s">
        <v>615</v>
      </c>
      <c r="B252" s="107" t="s">
        <v>616</v>
      </c>
      <c r="C252" s="53"/>
      <c r="D252" s="54"/>
      <c r="E252" s="83"/>
      <c r="F252" s="55"/>
      <c r="G252" s="53"/>
      <c r="H252" s="57"/>
      <c r="I252" s="56"/>
      <c r="J252" s="56"/>
      <c r="K252" s="68"/>
      <c r="L252" s="85">
        <v>252</v>
      </c>
      <c r="M252" s="85"/>
      <c r="N252" s="63"/>
    </row>
    <row r="253" spans="1:14" x14ac:dyDescent="0.4">
      <c r="A253" s="107" t="s">
        <v>617</v>
      </c>
      <c r="B253" s="107" t="s">
        <v>224</v>
      </c>
      <c r="C253" s="53"/>
      <c r="D253" s="54"/>
      <c r="E253" s="83"/>
      <c r="F253" s="55"/>
      <c r="G253" s="53"/>
      <c r="H253" s="57"/>
      <c r="I253" s="56"/>
      <c r="J253" s="56"/>
      <c r="K253" s="68"/>
      <c r="L253" s="85">
        <v>253</v>
      </c>
      <c r="M253" s="85"/>
      <c r="N253" s="63"/>
    </row>
    <row r="254" spans="1:14" x14ac:dyDescent="0.4">
      <c r="A254" s="107" t="s">
        <v>618</v>
      </c>
      <c r="B254" s="107" t="s">
        <v>440</v>
      </c>
      <c r="C254" s="53"/>
      <c r="D254" s="54"/>
      <c r="E254" s="83"/>
      <c r="F254" s="55"/>
      <c r="G254" s="53"/>
      <c r="H254" s="57"/>
      <c r="I254" s="56"/>
      <c r="J254" s="56"/>
      <c r="K254" s="68"/>
      <c r="L254" s="85">
        <v>254</v>
      </c>
      <c r="M254" s="85"/>
      <c r="N254" s="63"/>
    </row>
    <row r="255" spans="1:14" x14ac:dyDescent="0.4">
      <c r="A255" s="107" t="s">
        <v>619</v>
      </c>
      <c r="B255" s="107" t="s">
        <v>176</v>
      </c>
      <c r="C255" s="53"/>
      <c r="D255" s="54"/>
      <c r="E255" s="83"/>
      <c r="F255" s="55"/>
      <c r="G255" s="53"/>
      <c r="H255" s="57"/>
      <c r="I255" s="56"/>
      <c r="J255" s="56"/>
      <c r="K255" s="68"/>
      <c r="L255" s="85">
        <v>255</v>
      </c>
      <c r="M255" s="85"/>
      <c r="N255" s="63"/>
    </row>
    <row r="256" spans="1:14" x14ac:dyDescent="0.4">
      <c r="A256" s="107" t="s">
        <v>620</v>
      </c>
      <c r="B256" s="107" t="s">
        <v>609</v>
      </c>
      <c r="C256" s="53"/>
      <c r="D256" s="54"/>
      <c r="E256" s="83"/>
      <c r="F256" s="55"/>
      <c r="G256" s="53"/>
      <c r="H256" s="57"/>
      <c r="I256" s="56"/>
      <c r="J256" s="56"/>
      <c r="K256" s="68"/>
      <c r="L256" s="85">
        <v>256</v>
      </c>
      <c r="M256" s="85"/>
      <c r="N256" s="63"/>
    </row>
    <row r="257" spans="1:14" x14ac:dyDescent="0.4">
      <c r="A257" s="107" t="s">
        <v>584</v>
      </c>
      <c r="B257" s="107" t="s">
        <v>583</v>
      </c>
      <c r="C257" s="53"/>
      <c r="D257" s="54"/>
      <c r="E257" s="83"/>
      <c r="F257" s="55"/>
      <c r="G257" s="53"/>
      <c r="H257" s="57"/>
      <c r="I257" s="56"/>
      <c r="J257" s="56"/>
      <c r="K257" s="68"/>
      <c r="L257" s="85">
        <v>257</v>
      </c>
      <c r="M257" s="85"/>
      <c r="N257" s="63"/>
    </row>
    <row r="258" spans="1:14" x14ac:dyDescent="0.4">
      <c r="A258" s="107" t="s">
        <v>621</v>
      </c>
      <c r="B258" s="107" t="s">
        <v>176</v>
      </c>
      <c r="C258" s="53"/>
      <c r="D258" s="54"/>
      <c r="E258" s="83"/>
      <c r="F258" s="55"/>
      <c r="G258" s="53"/>
      <c r="H258" s="57"/>
      <c r="I258" s="56"/>
      <c r="J258" s="56"/>
      <c r="K258" s="68"/>
      <c r="L258" s="85">
        <v>258</v>
      </c>
      <c r="M258" s="85"/>
      <c r="N258" s="63"/>
    </row>
    <row r="259" spans="1:14" x14ac:dyDescent="0.4">
      <c r="A259" s="107" t="s">
        <v>622</v>
      </c>
      <c r="B259" s="107" t="s">
        <v>231</v>
      </c>
      <c r="C259" s="53"/>
      <c r="D259" s="54"/>
      <c r="E259" s="83"/>
      <c r="F259" s="55"/>
      <c r="G259" s="53"/>
      <c r="H259" s="57"/>
      <c r="I259" s="56"/>
      <c r="J259" s="56"/>
      <c r="K259" s="68"/>
      <c r="L259" s="85">
        <v>259</v>
      </c>
      <c r="M259" s="85"/>
      <c r="N259" s="63"/>
    </row>
    <row r="260" spans="1:14" x14ac:dyDescent="0.4">
      <c r="A260" s="107" t="s">
        <v>436</v>
      </c>
      <c r="B260" s="107" t="s">
        <v>208</v>
      </c>
      <c r="C260" s="53"/>
      <c r="D260" s="54"/>
      <c r="E260" s="83"/>
      <c r="F260" s="55"/>
      <c r="G260" s="53"/>
      <c r="H260" s="57"/>
      <c r="I260" s="56"/>
      <c r="J260" s="56"/>
      <c r="K260" s="68"/>
      <c r="L260" s="85">
        <v>260</v>
      </c>
      <c r="M260" s="85"/>
      <c r="N260" s="63"/>
    </row>
    <row r="261" spans="1:14" x14ac:dyDescent="0.4">
      <c r="A261" s="107" t="s">
        <v>308</v>
      </c>
      <c r="B261" s="107" t="s">
        <v>307</v>
      </c>
      <c r="C261" s="53"/>
      <c r="D261" s="54"/>
      <c r="E261" s="83"/>
      <c r="F261" s="55"/>
      <c r="G261" s="53"/>
      <c r="H261" s="57"/>
      <c r="I261" s="56"/>
      <c r="J261" s="56"/>
      <c r="K261" s="68"/>
      <c r="L261" s="85">
        <v>261</v>
      </c>
      <c r="M261" s="85"/>
      <c r="N261" s="63"/>
    </row>
    <row r="262" spans="1:14" x14ac:dyDescent="0.4">
      <c r="A262" s="107" t="s">
        <v>623</v>
      </c>
      <c r="B262" s="107" t="s">
        <v>355</v>
      </c>
      <c r="C262" s="53"/>
      <c r="D262" s="54"/>
      <c r="E262" s="83"/>
      <c r="F262" s="55"/>
      <c r="G262" s="53"/>
      <c r="H262" s="57"/>
      <c r="I262" s="56"/>
      <c r="J262" s="56"/>
      <c r="K262" s="68"/>
      <c r="L262" s="85">
        <v>262</v>
      </c>
      <c r="M262" s="85"/>
      <c r="N262" s="63"/>
    </row>
    <row r="263" spans="1:14" x14ac:dyDescent="0.4">
      <c r="A263" s="107" t="s">
        <v>517</v>
      </c>
      <c r="B263" s="107" t="s">
        <v>516</v>
      </c>
      <c r="C263" s="53"/>
      <c r="D263" s="54"/>
      <c r="E263" s="83"/>
      <c r="F263" s="55"/>
      <c r="G263" s="53"/>
      <c r="H263" s="57"/>
      <c r="I263" s="56"/>
      <c r="J263" s="56"/>
      <c r="K263" s="68"/>
      <c r="L263" s="85">
        <v>263</v>
      </c>
      <c r="M263" s="85"/>
      <c r="N263" s="63"/>
    </row>
    <row r="264" spans="1:14" x14ac:dyDescent="0.4">
      <c r="A264" s="107" t="s">
        <v>624</v>
      </c>
      <c r="B264" s="107" t="s">
        <v>466</v>
      </c>
      <c r="C264" s="53"/>
      <c r="D264" s="54"/>
      <c r="E264" s="83"/>
      <c r="F264" s="55"/>
      <c r="G264" s="53"/>
      <c r="H264" s="57"/>
      <c r="I264" s="56"/>
      <c r="J264" s="56"/>
      <c r="K264" s="68"/>
      <c r="L264" s="85">
        <v>264</v>
      </c>
      <c r="M264" s="85"/>
      <c r="N264" s="63"/>
    </row>
    <row r="265" spans="1:14" x14ac:dyDescent="0.4">
      <c r="A265" s="107" t="s">
        <v>625</v>
      </c>
      <c r="B265" s="107" t="s">
        <v>224</v>
      </c>
      <c r="C265" s="53"/>
      <c r="D265" s="54"/>
      <c r="E265" s="83"/>
      <c r="F265" s="55"/>
      <c r="G265" s="53"/>
      <c r="H265" s="57"/>
      <c r="I265" s="56"/>
      <c r="J265" s="56"/>
      <c r="K265" s="68"/>
      <c r="L265" s="85">
        <v>265</v>
      </c>
      <c r="M265" s="85"/>
      <c r="N265" s="63"/>
    </row>
    <row r="266" spans="1:14" x14ac:dyDescent="0.4">
      <c r="A266" s="107" t="s">
        <v>541</v>
      </c>
      <c r="B266" s="107" t="s">
        <v>540</v>
      </c>
      <c r="C266" s="53"/>
      <c r="D266" s="54"/>
      <c r="E266" s="83"/>
      <c r="F266" s="55"/>
      <c r="G266" s="53"/>
      <c r="H266" s="57"/>
      <c r="I266" s="56"/>
      <c r="J266" s="56"/>
      <c r="K266" s="68"/>
      <c r="L266" s="85">
        <v>266</v>
      </c>
      <c r="M266" s="85"/>
      <c r="N266" s="63"/>
    </row>
    <row r="267" spans="1:14" x14ac:dyDescent="0.4">
      <c r="A267" s="107" t="s">
        <v>537</v>
      </c>
      <c r="B267" s="107" t="s">
        <v>548</v>
      </c>
      <c r="C267" s="53"/>
      <c r="D267" s="54"/>
      <c r="E267" s="83"/>
      <c r="F267" s="55"/>
      <c r="G267" s="53"/>
      <c r="H267" s="57"/>
      <c r="I267" s="56"/>
      <c r="J267" s="56"/>
      <c r="K267" s="68"/>
      <c r="L267" s="85">
        <v>267</v>
      </c>
      <c r="M267" s="85"/>
      <c r="N267" s="63"/>
    </row>
    <row r="268" spans="1:14" x14ac:dyDescent="0.4">
      <c r="A268" s="107" t="s">
        <v>563</v>
      </c>
      <c r="B268" s="107" t="s">
        <v>562</v>
      </c>
      <c r="C268" s="53"/>
      <c r="D268" s="54"/>
      <c r="E268" s="83"/>
      <c r="F268" s="55"/>
      <c r="G268" s="53"/>
      <c r="H268" s="57"/>
      <c r="I268" s="56"/>
      <c r="J268" s="56"/>
      <c r="K268" s="68"/>
      <c r="L268" s="85">
        <v>268</v>
      </c>
      <c r="M268" s="85"/>
      <c r="N268" s="63"/>
    </row>
    <row r="269" spans="1:14" x14ac:dyDescent="0.4">
      <c r="A269" s="107" t="s">
        <v>626</v>
      </c>
      <c r="B269" s="107" t="s">
        <v>176</v>
      </c>
      <c r="C269" s="53"/>
      <c r="D269" s="54"/>
      <c r="E269" s="83"/>
      <c r="F269" s="55"/>
      <c r="G269" s="53"/>
      <c r="H269" s="57"/>
      <c r="I269" s="56"/>
      <c r="J269" s="56"/>
      <c r="K269" s="68"/>
      <c r="L269" s="85">
        <v>269</v>
      </c>
      <c r="M269" s="85"/>
      <c r="N269" s="63"/>
    </row>
    <row r="270" spans="1:14" x14ac:dyDescent="0.4">
      <c r="A270" s="107" t="s">
        <v>627</v>
      </c>
      <c r="B270" s="107" t="s">
        <v>628</v>
      </c>
      <c r="C270" s="53"/>
      <c r="D270" s="54"/>
      <c r="E270" s="83"/>
      <c r="F270" s="55"/>
      <c r="G270" s="53"/>
      <c r="H270" s="57"/>
      <c r="I270" s="56"/>
      <c r="J270" s="56"/>
      <c r="K270" s="68"/>
      <c r="L270" s="85">
        <v>270</v>
      </c>
      <c r="M270" s="85"/>
      <c r="N270" s="63"/>
    </row>
    <row r="271" spans="1:14" x14ac:dyDescent="0.4">
      <c r="A271" s="107" t="s">
        <v>511</v>
      </c>
      <c r="B271" s="107" t="s">
        <v>510</v>
      </c>
      <c r="C271" s="53"/>
      <c r="D271" s="54"/>
      <c r="E271" s="83"/>
      <c r="F271" s="55"/>
      <c r="G271" s="53"/>
      <c r="H271" s="57"/>
      <c r="I271" s="56"/>
      <c r="J271" s="56"/>
      <c r="K271" s="68"/>
      <c r="L271" s="85">
        <v>271</v>
      </c>
      <c r="M271" s="85"/>
      <c r="N271" s="63"/>
    </row>
    <row r="272" spans="1:14" x14ac:dyDescent="0.4">
      <c r="A272" s="107" t="s">
        <v>629</v>
      </c>
      <c r="B272" s="107" t="s">
        <v>478</v>
      </c>
      <c r="C272" s="53"/>
      <c r="D272" s="54"/>
      <c r="E272" s="83"/>
      <c r="F272" s="55"/>
      <c r="G272" s="53"/>
      <c r="H272" s="57"/>
      <c r="I272" s="56"/>
      <c r="J272" s="56"/>
      <c r="K272" s="68"/>
      <c r="L272" s="85">
        <v>272</v>
      </c>
      <c r="M272" s="85"/>
      <c r="N272" s="63"/>
    </row>
    <row r="273" spans="1:14" x14ac:dyDescent="0.4">
      <c r="A273" s="107" t="s">
        <v>630</v>
      </c>
      <c r="B273" s="107" t="s">
        <v>631</v>
      </c>
      <c r="C273" s="53"/>
      <c r="D273" s="54"/>
      <c r="E273" s="83"/>
      <c r="F273" s="55"/>
      <c r="G273" s="53"/>
      <c r="H273" s="57"/>
      <c r="I273" s="56"/>
      <c r="J273" s="56"/>
      <c r="K273" s="68"/>
      <c r="L273" s="85">
        <v>273</v>
      </c>
      <c r="M273" s="85"/>
      <c r="N273" s="63"/>
    </row>
    <row r="274" spans="1:14" x14ac:dyDescent="0.4">
      <c r="A274" s="107" t="s">
        <v>284</v>
      </c>
      <c r="B274" s="107" t="s">
        <v>405</v>
      </c>
      <c r="C274" s="53"/>
      <c r="D274" s="54"/>
      <c r="E274" s="83"/>
      <c r="F274" s="55"/>
      <c r="G274" s="53"/>
      <c r="H274" s="57"/>
      <c r="I274" s="56"/>
      <c r="J274" s="56"/>
      <c r="K274" s="68"/>
      <c r="L274" s="85">
        <v>274</v>
      </c>
      <c r="M274" s="85"/>
      <c r="N274" s="63"/>
    </row>
    <row r="275" spans="1:14" x14ac:dyDescent="0.4">
      <c r="A275" s="107" t="s">
        <v>632</v>
      </c>
      <c r="B275" s="107" t="s">
        <v>394</v>
      </c>
      <c r="C275" s="53"/>
      <c r="D275" s="54"/>
      <c r="E275" s="83"/>
      <c r="F275" s="55"/>
      <c r="G275" s="53"/>
      <c r="H275" s="57"/>
      <c r="I275" s="56"/>
      <c r="J275" s="56"/>
      <c r="K275" s="68"/>
      <c r="L275" s="85">
        <v>275</v>
      </c>
      <c r="M275" s="85"/>
      <c r="N275" s="63"/>
    </row>
    <row r="276" spans="1:14" x14ac:dyDescent="0.4">
      <c r="A276" s="107" t="s">
        <v>513</v>
      </c>
      <c r="B276" s="107" t="s">
        <v>479</v>
      </c>
      <c r="C276" s="53"/>
      <c r="D276" s="54"/>
      <c r="E276" s="83"/>
      <c r="F276" s="55"/>
      <c r="G276" s="53"/>
      <c r="H276" s="57"/>
      <c r="I276" s="56"/>
      <c r="J276" s="56"/>
      <c r="K276" s="68"/>
      <c r="L276" s="85">
        <v>276</v>
      </c>
      <c r="M276" s="85"/>
      <c r="N276" s="63"/>
    </row>
    <row r="277" spans="1:14" x14ac:dyDescent="0.4">
      <c r="A277" s="107" t="s">
        <v>274</v>
      </c>
      <c r="B277" s="107" t="s">
        <v>273</v>
      </c>
      <c r="C277" s="53"/>
      <c r="D277" s="54"/>
      <c r="E277" s="83"/>
      <c r="F277" s="55"/>
      <c r="G277" s="53"/>
      <c r="H277" s="57"/>
      <c r="I277" s="56"/>
      <c r="J277" s="56"/>
      <c r="K277" s="68"/>
      <c r="L277" s="85">
        <v>277</v>
      </c>
      <c r="M277" s="85"/>
      <c r="N277" s="63"/>
    </row>
    <row r="278" spans="1:14" x14ac:dyDescent="0.4">
      <c r="A278" s="107" t="s">
        <v>271</v>
      </c>
      <c r="B278" s="107" t="s">
        <v>270</v>
      </c>
      <c r="C278" s="53"/>
      <c r="D278" s="54"/>
      <c r="E278" s="83"/>
      <c r="F278" s="55"/>
      <c r="G278" s="53"/>
      <c r="H278" s="57"/>
      <c r="I278" s="56"/>
      <c r="J278" s="56"/>
      <c r="K278" s="68"/>
      <c r="L278" s="85">
        <v>278</v>
      </c>
      <c r="M278" s="85"/>
      <c r="N278" s="63"/>
    </row>
    <row r="279" spans="1:14" x14ac:dyDescent="0.4">
      <c r="A279" s="107" t="s">
        <v>317</v>
      </c>
      <c r="B279" s="107" t="s">
        <v>171</v>
      </c>
      <c r="C279" s="53"/>
      <c r="D279" s="54"/>
      <c r="E279" s="83"/>
      <c r="F279" s="55"/>
      <c r="G279" s="53"/>
      <c r="H279" s="57"/>
      <c r="I279" s="56"/>
      <c r="J279" s="56"/>
      <c r="K279" s="68"/>
      <c r="L279" s="85">
        <v>279</v>
      </c>
      <c r="M279" s="85"/>
      <c r="N279" s="63"/>
    </row>
    <row r="280" spans="1:14" x14ac:dyDescent="0.4">
      <c r="A280" s="107" t="s">
        <v>633</v>
      </c>
      <c r="B280" s="107" t="s">
        <v>634</v>
      </c>
      <c r="C280" s="53"/>
      <c r="D280" s="54"/>
      <c r="E280" s="83"/>
      <c r="F280" s="55"/>
      <c r="G280" s="53"/>
      <c r="H280" s="57"/>
      <c r="I280" s="56"/>
      <c r="J280" s="56"/>
      <c r="K280" s="68"/>
      <c r="L280" s="85">
        <v>280</v>
      </c>
      <c r="M280" s="85"/>
      <c r="N280" s="63"/>
    </row>
    <row r="281" spans="1:14" x14ac:dyDescent="0.4">
      <c r="A281" s="107" t="s">
        <v>428</v>
      </c>
      <c r="B281" s="107" t="s">
        <v>479</v>
      </c>
      <c r="C281" s="53"/>
      <c r="D281" s="54"/>
      <c r="E281" s="83"/>
      <c r="F281" s="55"/>
      <c r="G281" s="53"/>
      <c r="H281" s="57"/>
      <c r="I281" s="56"/>
      <c r="J281" s="56"/>
      <c r="K281" s="68"/>
      <c r="L281" s="85">
        <v>281</v>
      </c>
      <c r="M281" s="85"/>
      <c r="N281" s="63"/>
    </row>
    <row r="282" spans="1:14" x14ac:dyDescent="0.4">
      <c r="A282" s="107" t="s">
        <v>635</v>
      </c>
      <c r="B282" s="107" t="s">
        <v>636</v>
      </c>
      <c r="C282" s="53"/>
      <c r="D282" s="54"/>
      <c r="E282" s="83"/>
      <c r="F282" s="55"/>
      <c r="G282" s="53"/>
      <c r="H282" s="57"/>
      <c r="I282" s="56"/>
      <c r="J282" s="56"/>
      <c r="K282" s="68"/>
      <c r="L282" s="85">
        <v>282</v>
      </c>
      <c r="M282" s="85"/>
      <c r="N282" s="63"/>
    </row>
    <row r="283" spans="1:14" x14ac:dyDescent="0.4">
      <c r="A283" s="107" t="s">
        <v>573</v>
      </c>
      <c r="B283" s="107" t="s">
        <v>572</v>
      </c>
      <c r="C283" s="53"/>
      <c r="D283" s="54"/>
      <c r="E283" s="83"/>
      <c r="F283" s="55"/>
      <c r="G283" s="53"/>
      <c r="H283" s="57"/>
      <c r="I283" s="56"/>
      <c r="J283" s="56"/>
      <c r="K283" s="68"/>
      <c r="L283" s="85">
        <v>283</v>
      </c>
      <c r="M283" s="85"/>
      <c r="N283" s="63"/>
    </row>
    <row r="284" spans="1:14" x14ac:dyDescent="0.4">
      <c r="A284" s="107" t="s">
        <v>561</v>
      </c>
      <c r="B284" s="107" t="s">
        <v>290</v>
      </c>
      <c r="C284" s="53"/>
      <c r="D284" s="54"/>
      <c r="E284" s="83"/>
      <c r="F284" s="55"/>
      <c r="G284" s="53"/>
      <c r="H284" s="57"/>
      <c r="I284" s="56"/>
      <c r="J284" s="56"/>
      <c r="K284" s="68"/>
      <c r="L284" s="85">
        <v>284</v>
      </c>
      <c r="M284" s="85"/>
      <c r="N284" s="63"/>
    </row>
    <row r="285" spans="1:14" x14ac:dyDescent="0.4">
      <c r="A285" s="107" t="s">
        <v>637</v>
      </c>
      <c r="B285" s="107" t="s">
        <v>638</v>
      </c>
      <c r="C285" s="53"/>
      <c r="D285" s="54"/>
      <c r="E285" s="83"/>
      <c r="F285" s="55"/>
      <c r="G285" s="53"/>
      <c r="H285" s="57"/>
      <c r="I285" s="56"/>
      <c r="J285" s="56"/>
      <c r="K285" s="68"/>
      <c r="L285" s="85">
        <v>285</v>
      </c>
      <c r="M285" s="85"/>
      <c r="N285" s="63"/>
    </row>
    <row r="286" spans="1:14" x14ac:dyDescent="0.4">
      <c r="A286" s="107" t="s">
        <v>631</v>
      </c>
      <c r="B286" s="107" t="s">
        <v>630</v>
      </c>
      <c r="C286" s="53"/>
      <c r="D286" s="54"/>
      <c r="E286" s="83"/>
      <c r="F286" s="55"/>
      <c r="G286" s="53"/>
      <c r="H286" s="57"/>
      <c r="I286" s="56"/>
      <c r="J286" s="56"/>
      <c r="K286" s="68"/>
      <c r="L286" s="85">
        <v>286</v>
      </c>
      <c r="M286" s="85"/>
      <c r="N286" s="63"/>
    </row>
    <row r="287" spans="1:14" x14ac:dyDescent="0.4">
      <c r="A287" s="107" t="s">
        <v>578</v>
      </c>
      <c r="B287" s="107" t="s">
        <v>577</v>
      </c>
      <c r="C287" s="53"/>
      <c r="D287" s="54"/>
      <c r="E287" s="83"/>
      <c r="F287" s="55"/>
      <c r="G287" s="53"/>
      <c r="H287" s="57"/>
      <c r="I287" s="56"/>
      <c r="J287" s="56"/>
      <c r="K287" s="68"/>
      <c r="L287" s="85">
        <v>287</v>
      </c>
      <c r="M287" s="85"/>
      <c r="N287" s="63"/>
    </row>
    <row r="288" spans="1:14" x14ac:dyDescent="0.4">
      <c r="A288" s="107" t="s">
        <v>639</v>
      </c>
      <c r="B288" s="107" t="s">
        <v>179</v>
      </c>
      <c r="C288" s="53"/>
      <c r="D288" s="54"/>
      <c r="E288" s="83"/>
      <c r="F288" s="55"/>
      <c r="G288" s="53"/>
      <c r="H288" s="57"/>
      <c r="I288" s="56"/>
      <c r="J288" s="56"/>
      <c r="K288" s="68"/>
      <c r="L288" s="85">
        <v>288</v>
      </c>
      <c r="M288" s="85"/>
      <c r="N288" s="63"/>
    </row>
    <row r="289" spans="1:14" x14ac:dyDescent="0.4">
      <c r="A289" s="107" t="s">
        <v>640</v>
      </c>
      <c r="B289" s="107" t="s">
        <v>641</v>
      </c>
      <c r="C289" s="53"/>
      <c r="D289" s="54"/>
      <c r="E289" s="83"/>
      <c r="F289" s="55"/>
      <c r="G289" s="53"/>
      <c r="H289" s="57"/>
      <c r="I289" s="56"/>
      <c r="J289" s="56"/>
      <c r="K289" s="68"/>
      <c r="L289" s="85">
        <v>289</v>
      </c>
      <c r="M289" s="85"/>
      <c r="N289" s="63"/>
    </row>
    <row r="290" spans="1:14" x14ac:dyDescent="0.4">
      <c r="A290" s="107" t="s">
        <v>520</v>
      </c>
      <c r="B290" s="107" t="s">
        <v>446</v>
      </c>
      <c r="C290" s="53"/>
      <c r="D290" s="54"/>
      <c r="E290" s="83"/>
      <c r="F290" s="55"/>
      <c r="G290" s="53"/>
      <c r="H290" s="57"/>
      <c r="I290" s="56"/>
      <c r="J290" s="56"/>
      <c r="K290" s="68"/>
      <c r="L290" s="85">
        <v>290</v>
      </c>
      <c r="M290" s="85"/>
      <c r="N290" s="63"/>
    </row>
    <row r="291" spans="1:14" x14ac:dyDescent="0.4">
      <c r="A291" s="107" t="s">
        <v>586</v>
      </c>
      <c r="B291" s="107" t="s">
        <v>585</v>
      </c>
      <c r="C291" s="53"/>
      <c r="D291" s="54"/>
      <c r="E291" s="83"/>
      <c r="F291" s="55"/>
      <c r="G291" s="53"/>
      <c r="H291" s="57"/>
      <c r="I291" s="56"/>
      <c r="J291" s="56"/>
      <c r="K291" s="68"/>
      <c r="L291" s="85">
        <v>291</v>
      </c>
      <c r="M291" s="85"/>
      <c r="N291" s="63"/>
    </row>
    <row r="292" spans="1:14" x14ac:dyDescent="0.4">
      <c r="A292" s="107" t="s">
        <v>642</v>
      </c>
      <c r="B292" s="107" t="s">
        <v>643</v>
      </c>
      <c r="C292" s="53"/>
      <c r="D292" s="54"/>
      <c r="E292" s="83"/>
      <c r="F292" s="55"/>
      <c r="G292" s="53"/>
      <c r="H292" s="57"/>
      <c r="I292" s="56"/>
      <c r="J292" s="56"/>
      <c r="K292" s="68"/>
      <c r="L292" s="85">
        <v>292</v>
      </c>
      <c r="M292" s="85"/>
      <c r="N292" s="63"/>
    </row>
    <row r="293" spans="1:14" x14ac:dyDescent="0.4">
      <c r="A293" s="107" t="s">
        <v>582</v>
      </c>
      <c r="B293" s="107" t="s">
        <v>581</v>
      </c>
      <c r="C293" s="53"/>
      <c r="D293" s="54"/>
      <c r="E293" s="83"/>
      <c r="F293" s="55"/>
      <c r="G293" s="53"/>
      <c r="H293" s="57"/>
      <c r="I293" s="56"/>
      <c r="J293" s="56"/>
      <c r="K293" s="68"/>
      <c r="L293" s="85">
        <v>293</v>
      </c>
      <c r="M293" s="85"/>
      <c r="N293" s="63"/>
    </row>
    <row r="294" spans="1:14" x14ac:dyDescent="0.4">
      <c r="A294" s="107" t="s">
        <v>644</v>
      </c>
      <c r="B294" s="107" t="s">
        <v>585</v>
      </c>
      <c r="C294" s="53"/>
      <c r="D294" s="54"/>
      <c r="E294" s="83"/>
      <c r="F294" s="55"/>
      <c r="G294" s="53"/>
      <c r="H294" s="57"/>
      <c r="I294" s="56"/>
      <c r="J294" s="56"/>
      <c r="K294" s="68"/>
      <c r="L294" s="85">
        <v>294</v>
      </c>
      <c r="M294" s="85"/>
      <c r="N294" s="63"/>
    </row>
    <row r="295" spans="1:14" x14ac:dyDescent="0.4">
      <c r="A295" s="107" t="s">
        <v>645</v>
      </c>
      <c r="B295" s="107" t="s">
        <v>646</v>
      </c>
      <c r="C295" s="53"/>
      <c r="D295" s="54"/>
      <c r="E295" s="83"/>
      <c r="F295" s="55"/>
      <c r="G295" s="53"/>
      <c r="H295" s="57"/>
      <c r="I295" s="56"/>
      <c r="J295" s="56"/>
      <c r="K295" s="68"/>
      <c r="L295" s="85">
        <v>295</v>
      </c>
      <c r="M295" s="85"/>
      <c r="N295" s="63"/>
    </row>
    <row r="296" spans="1:14" x14ac:dyDescent="0.4">
      <c r="A296" s="107" t="s">
        <v>464</v>
      </c>
      <c r="B296" s="107" t="s">
        <v>422</v>
      </c>
      <c r="C296" s="53"/>
      <c r="D296" s="54"/>
      <c r="E296" s="83"/>
      <c r="F296" s="55"/>
      <c r="G296" s="53"/>
      <c r="H296" s="57"/>
      <c r="I296" s="56"/>
      <c r="J296" s="56"/>
      <c r="K296" s="68"/>
      <c r="L296" s="85">
        <v>296</v>
      </c>
      <c r="M296" s="85"/>
      <c r="N296" s="63"/>
    </row>
    <row r="297" spans="1:14" x14ac:dyDescent="0.4">
      <c r="A297" s="107" t="s">
        <v>647</v>
      </c>
      <c r="B297" s="107" t="s">
        <v>215</v>
      </c>
      <c r="C297" s="53"/>
      <c r="D297" s="54"/>
      <c r="E297" s="83"/>
      <c r="F297" s="55"/>
      <c r="G297" s="53"/>
      <c r="H297" s="57"/>
      <c r="I297" s="56"/>
      <c r="J297" s="56"/>
      <c r="K297" s="68"/>
      <c r="L297" s="85">
        <v>297</v>
      </c>
      <c r="M297" s="85"/>
      <c r="N297" s="63"/>
    </row>
    <row r="298" spans="1:14" x14ac:dyDescent="0.4">
      <c r="A298" s="107" t="s">
        <v>648</v>
      </c>
      <c r="B298" s="107" t="s">
        <v>592</v>
      </c>
      <c r="C298" s="53"/>
      <c r="D298" s="54"/>
      <c r="E298" s="83"/>
      <c r="F298" s="55"/>
      <c r="G298" s="53"/>
      <c r="H298" s="57"/>
      <c r="I298" s="56"/>
      <c r="J298" s="56"/>
      <c r="K298" s="68"/>
      <c r="L298" s="85">
        <v>298</v>
      </c>
      <c r="M298" s="85"/>
      <c r="N298" s="63"/>
    </row>
    <row r="299" spans="1:14" x14ac:dyDescent="0.4">
      <c r="A299" s="107" t="s">
        <v>649</v>
      </c>
      <c r="B299" s="107" t="s">
        <v>650</v>
      </c>
      <c r="C299" s="53"/>
      <c r="D299" s="54"/>
      <c r="E299" s="83"/>
      <c r="F299" s="55"/>
      <c r="G299" s="53"/>
      <c r="H299" s="57"/>
      <c r="I299" s="56"/>
      <c r="J299" s="56"/>
      <c r="K299" s="68"/>
      <c r="L299" s="85">
        <v>299</v>
      </c>
      <c r="M299" s="85"/>
      <c r="N299" s="63"/>
    </row>
    <row r="300" spans="1:14" x14ac:dyDescent="0.4">
      <c r="A300" s="107" t="s">
        <v>651</v>
      </c>
      <c r="B300" s="107" t="s">
        <v>577</v>
      </c>
      <c r="C300" s="53"/>
      <c r="D300" s="54"/>
      <c r="E300" s="83"/>
      <c r="F300" s="55"/>
      <c r="G300" s="53"/>
      <c r="H300" s="57"/>
      <c r="I300" s="56"/>
      <c r="J300" s="56"/>
      <c r="K300" s="68"/>
      <c r="L300" s="85">
        <v>300</v>
      </c>
      <c r="M300" s="85"/>
      <c r="N300" s="63"/>
    </row>
    <row r="301" spans="1:14" x14ac:dyDescent="0.4">
      <c r="A301" s="107" t="s">
        <v>467</v>
      </c>
      <c r="B301" s="107" t="s">
        <v>357</v>
      </c>
      <c r="C301" s="53"/>
      <c r="D301" s="54"/>
      <c r="E301" s="83"/>
      <c r="F301" s="55"/>
      <c r="G301" s="53"/>
      <c r="H301" s="57"/>
      <c r="I301" s="56"/>
      <c r="J301" s="56"/>
      <c r="K301" s="68"/>
      <c r="L301" s="85">
        <v>301</v>
      </c>
      <c r="M301" s="85"/>
      <c r="N301" s="63"/>
    </row>
    <row r="302" spans="1:14" x14ac:dyDescent="0.4">
      <c r="A302" s="107" t="s">
        <v>652</v>
      </c>
      <c r="B302" s="107" t="s">
        <v>585</v>
      </c>
      <c r="C302" s="53"/>
      <c r="D302" s="54"/>
      <c r="E302" s="83"/>
      <c r="F302" s="55"/>
      <c r="G302" s="53"/>
      <c r="H302" s="57"/>
      <c r="I302" s="56"/>
      <c r="J302" s="56"/>
      <c r="K302" s="68"/>
      <c r="L302" s="85">
        <v>302</v>
      </c>
      <c r="M302" s="85"/>
      <c r="N302" s="63"/>
    </row>
    <row r="303" spans="1:14" x14ac:dyDescent="0.4">
      <c r="A303" s="107" t="s">
        <v>653</v>
      </c>
      <c r="B303" s="107" t="s">
        <v>227</v>
      </c>
      <c r="C303" s="53"/>
      <c r="D303" s="54"/>
      <c r="E303" s="83"/>
      <c r="F303" s="55"/>
      <c r="G303" s="53"/>
      <c r="H303" s="57"/>
      <c r="I303" s="56"/>
      <c r="J303" s="56"/>
      <c r="K303" s="68"/>
      <c r="L303" s="85">
        <v>303</v>
      </c>
      <c r="M303" s="85"/>
      <c r="N303" s="63"/>
    </row>
    <row r="304" spans="1:14" x14ac:dyDescent="0.4">
      <c r="A304" s="107" t="s">
        <v>654</v>
      </c>
      <c r="B304" s="107" t="s">
        <v>178</v>
      </c>
      <c r="C304" s="53"/>
      <c r="D304" s="54"/>
      <c r="E304" s="83"/>
      <c r="F304" s="55"/>
      <c r="G304" s="53"/>
      <c r="H304" s="57"/>
      <c r="I304" s="56"/>
      <c r="J304" s="56"/>
      <c r="K304" s="68"/>
      <c r="L304" s="85">
        <v>304</v>
      </c>
      <c r="M304" s="85"/>
      <c r="N304" s="63"/>
    </row>
    <row r="305" spans="1:14" x14ac:dyDescent="0.4">
      <c r="A305" s="107" t="s">
        <v>655</v>
      </c>
      <c r="B305" s="107" t="s">
        <v>389</v>
      </c>
      <c r="C305" s="53"/>
      <c r="D305" s="54"/>
      <c r="E305" s="83"/>
      <c r="F305" s="55"/>
      <c r="G305" s="53"/>
      <c r="H305" s="57"/>
      <c r="I305" s="56"/>
      <c r="J305" s="56"/>
      <c r="K305" s="68"/>
      <c r="L305" s="85">
        <v>305</v>
      </c>
      <c r="M305" s="85"/>
      <c r="N305" s="63"/>
    </row>
    <row r="306" spans="1:14" x14ac:dyDescent="0.4">
      <c r="A306" s="107" t="s">
        <v>656</v>
      </c>
      <c r="B306" s="107" t="s">
        <v>479</v>
      </c>
      <c r="C306" s="53"/>
      <c r="D306" s="54"/>
      <c r="E306" s="83"/>
      <c r="F306" s="55"/>
      <c r="G306" s="53"/>
      <c r="H306" s="57"/>
      <c r="I306" s="56"/>
      <c r="J306" s="56"/>
      <c r="K306" s="68"/>
      <c r="L306" s="85">
        <v>306</v>
      </c>
      <c r="M306" s="85"/>
      <c r="N306" s="63"/>
    </row>
    <row r="307" spans="1:14" x14ac:dyDescent="0.4">
      <c r="A307" s="107" t="s">
        <v>657</v>
      </c>
      <c r="B307" s="107" t="s">
        <v>478</v>
      </c>
      <c r="C307" s="53"/>
      <c r="D307" s="54"/>
      <c r="E307" s="83"/>
      <c r="F307" s="55"/>
      <c r="G307" s="53"/>
      <c r="H307" s="57"/>
      <c r="I307" s="56"/>
      <c r="J307" s="56"/>
      <c r="K307" s="68"/>
      <c r="L307" s="85">
        <v>307</v>
      </c>
      <c r="M307" s="85"/>
      <c r="N307" s="63"/>
    </row>
    <row r="308" spans="1:14" x14ac:dyDescent="0.4">
      <c r="A308" s="107" t="s">
        <v>658</v>
      </c>
      <c r="B308" s="107" t="s">
        <v>585</v>
      </c>
      <c r="C308" s="53"/>
      <c r="D308" s="54"/>
      <c r="E308" s="83"/>
      <c r="F308" s="55"/>
      <c r="G308" s="53"/>
      <c r="H308" s="57"/>
      <c r="I308" s="56"/>
      <c r="J308" s="56"/>
      <c r="K308" s="68"/>
      <c r="L308" s="85">
        <v>308</v>
      </c>
      <c r="M308" s="85"/>
      <c r="N308" s="63"/>
    </row>
    <row r="309" spans="1:14" x14ac:dyDescent="0.4">
      <c r="A309" s="107" t="s">
        <v>659</v>
      </c>
      <c r="B309" s="107" t="s">
        <v>660</v>
      </c>
      <c r="C309" s="53"/>
      <c r="D309" s="54"/>
      <c r="E309" s="83"/>
      <c r="F309" s="55"/>
      <c r="G309" s="53"/>
      <c r="H309" s="57"/>
      <c r="I309" s="56"/>
      <c r="J309" s="56"/>
      <c r="K309" s="68"/>
      <c r="L309" s="85">
        <v>309</v>
      </c>
      <c r="M309" s="85"/>
      <c r="N309" s="63"/>
    </row>
    <row r="310" spans="1:14" x14ac:dyDescent="0.4">
      <c r="A310" s="107" t="s">
        <v>661</v>
      </c>
      <c r="B310" s="107" t="s">
        <v>662</v>
      </c>
      <c r="C310" s="53"/>
      <c r="D310" s="54"/>
      <c r="E310" s="83"/>
      <c r="F310" s="55"/>
      <c r="G310" s="53"/>
      <c r="H310" s="57"/>
      <c r="I310" s="56"/>
      <c r="J310" s="56"/>
      <c r="K310" s="68"/>
      <c r="L310" s="85">
        <v>310</v>
      </c>
      <c r="M310" s="85"/>
      <c r="N310" s="63"/>
    </row>
    <row r="311" spans="1:14" x14ac:dyDescent="0.4">
      <c r="A311" s="107" t="s">
        <v>606</v>
      </c>
      <c r="B311" s="107" t="s">
        <v>605</v>
      </c>
      <c r="C311" s="53"/>
      <c r="D311" s="54"/>
      <c r="E311" s="83"/>
      <c r="F311" s="55"/>
      <c r="G311" s="53"/>
      <c r="H311" s="57"/>
      <c r="I311" s="56"/>
      <c r="J311" s="56"/>
      <c r="K311" s="68"/>
      <c r="L311" s="85">
        <v>311</v>
      </c>
      <c r="M311" s="85"/>
      <c r="N311" s="63"/>
    </row>
    <row r="312" spans="1:14" x14ac:dyDescent="0.4">
      <c r="A312" s="107" t="s">
        <v>663</v>
      </c>
      <c r="B312" s="107" t="s">
        <v>434</v>
      </c>
      <c r="C312" s="53"/>
      <c r="D312" s="54"/>
      <c r="E312" s="83"/>
      <c r="F312" s="55"/>
      <c r="G312" s="53"/>
      <c r="H312" s="57"/>
      <c r="I312" s="56"/>
      <c r="J312" s="56"/>
      <c r="K312" s="68"/>
      <c r="L312" s="85">
        <v>312</v>
      </c>
      <c r="M312" s="85"/>
      <c r="N312" s="63"/>
    </row>
    <row r="313" spans="1:14" x14ac:dyDescent="0.4">
      <c r="A313" s="107" t="s">
        <v>664</v>
      </c>
      <c r="B313" s="107" t="s">
        <v>665</v>
      </c>
      <c r="C313" s="53"/>
      <c r="D313" s="54"/>
      <c r="E313" s="83"/>
      <c r="F313" s="55"/>
      <c r="G313" s="53"/>
      <c r="H313" s="57"/>
      <c r="I313" s="56"/>
      <c r="J313" s="56"/>
      <c r="K313" s="68"/>
      <c r="L313" s="85">
        <v>313</v>
      </c>
      <c r="M313" s="85"/>
      <c r="N313" s="63"/>
    </row>
    <row r="314" spans="1:14" x14ac:dyDescent="0.4">
      <c r="A314" s="107" t="s">
        <v>666</v>
      </c>
      <c r="B314" s="107" t="s">
        <v>538</v>
      </c>
      <c r="C314" s="53"/>
      <c r="D314" s="54"/>
      <c r="E314" s="83"/>
      <c r="F314" s="55"/>
      <c r="G314" s="53"/>
      <c r="H314" s="57"/>
      <c r="I314" s="56"/>
      <c r="J314" s="56"/>
      <c r="K314" s="68"/>
      <c r="L314" s="85">
        <v>314</v>
      </c>
      <c r="M314" s="85"/>
      <c r="N314" s="63"/>
    </row>
    <row r="315" spans="1:14" x14ac:dyDescent="0.4">
      <c r="A315" s="107" t="s">
        <v>667</v>
      </c>
      <c r="B315" s="107" t="s">
        <v>668</v>
      </c>
      <c r="C315" s="53"/>
      <c r="D315" s="54"/>
      <c r="E315" s="83"/>
      <c r="F315" s="55"/>
      <c r="G315" s="53"/>
      <c r="H315" s="57"/>
      <c r="I315" s="56"/>
      <c r="J315" s="56"/>
      <c r="K315" s="68"/>
      <c r="L315" s="85">
        <v>315</v>
      </c>
      <c r="M315" s="85"/>
      <c r="N315" s="63"/>
    </row>
    <row r="316" spans="1:14" x14ac:dyDescent="0.4">
      <c r="A316" s="107" t="s">
        <v>669</v>
      </c>
      <c r="B316" s="107" t="s">
        <v>303</v>
      </c>
      <c r="C316" s="53"/>
      <c r="D316" s="54"/>
      <c r="E316" s="83"/>
      <c r="F316" s="55"/>
      <c r="G316" s="53"/>
      <c r="H316" s="57"/>
      <c r="I316" s="56"/>
      <c r="J316" s="56"/>
      <c r="K316" s="68"/>
      <c r="L316" s="85">
        <v>316</v>
      </c>
      <c r="M316" s="85"/>
      <c r="N316" s="63"/>
    </row>
    <row r="317" spans="1:14" x14ac:dyDescent="0.4">
      <c r="A317" s="107" t="s">
        <v>670</v>
      </c>
      <c r="B317" s="107" t="s">
        <v>671</v>
      </c>
      <c r="C317" s="53"/>
      <c r="D317" s="54"/>
      <c r="E317" s="83"/>
      <c r="F317" s="55"/>
      <c r="G317" s="53"/>
      <c r="H317" s="57"/>
      <c r="I317" s="56"/>
      <c r="J317" s="56"/>
      <c r="K317" s="68"/>
      <c r="L317" s="85">
        <v>317</v>
      </c>
      <c r="M317" s="85"/>
      <c r="N317" s="63"/>
    </row>
    <row r="318" spans="1:14" x14ac:dyDescent="0.4">
      <c r="A318" s="107" t="s">
        <v>672</v>
      </c>
      <c r="B318" s="107" t="s">
        <v>650</v>
      </c>
      <c r="C318" s="53"/>
      <c r="D318" s="54"/>
      <c r="E318" s="83"/>
      <c r="F318" s="55"/>
      <c r="G318" s="53"/>
      <c r="H318" s="57"/>
      <c r="I318" s="56"/>
      <c r="J318" s="56"/>
      <c r="K318" s="68"/>
      <c r="L318" s="85">
        <v>318</v>
      </c>
      <c r="M318" s="85"/>
      <c r="N318" s="63"/>
    </row>
    <row r="319" spans="1:14" x14ac:dyDescent="0.4">
      <c r="A319" s="107" t="s">
        <v>442</v>
      </c>
      <c r="B319" s="107" t="s">
        <v>323</v>
      </c>
      <c r="C319" s="53"/>
      <c r="D319" s="54"/>
      <c r="E319" s="83"/>
      <c r="F319" s="55"/>
      <c r="G319" s="53"/>
      <c r="H319" s="57"/>
      <c r="I319" s="56"/>
      <c r="J319" s="56"/>
      <c r="K319" s="68"/>
      <c r="L319" s="85">
        <v>319</v>
      </c>
      <c r="M319" s="85"/>
      <c r="N319" s="63"/>
    </row>
    <row r="320" spans="1:14" x14ac:dyDescent="0.4">
      <c r="A320" s="107" t="s">
        <v>673</v>
      </c>
      <c r="B320" s="107" t="s">
        <v>561</v>
      </c>
      <c r="C320" s="53"/>
      <c r="D320" s="54"/>
      <c r="E320" s="83"/>
      <c r="F320" s="55"/>
      <c r="G320" s="53"/>
      <c r="H320" s="57"/>
      <c r="I320" s="56"/>
      <c r="J320" s="56"/>
      <c r="K320" s="68"/>
      <c r="L320" s="85">
        <v>320</v>
      </c>
      <c r="M320" s="85"/>
      <c r="N320" s="63"/>
    </row>
    <row r="321" spans="1:14" x14ac:dyDescent="0.4">
      <c r="A321" s="107" t="s">
        <v>481</v>
      </c>
      <c r="B321" s="107" t="s">
        <v>237</v>
      </c>
      <c r="C321" s="53"/>
      <c r="D321" s="54"/>
      <c r="E321" s="83"/>
      <c r="F321" s="55"/>
      <c r="G321" s="53"/>
      <c r="H321" s="57"/>
      <c r="I321" s="56"/>
      <c r="J321" s="56"/>
      <c r="K321" s="68"/>
      <c r="L321" s="85">
        <v>321</v>
      </c>
      <c r="M321" s="85"/>
      <c r="N321" s="63"/>
    </row>
    <row r="322" spans="1:14" x14ac:dyDescent="0.4">
      <c r="A322" s="107" t="s">
        <v>674</v>
      </c>
      <c r="B322" s="107" t="s">
        <v>543</v>
      </c>
      <c r="C322" s="53"/>
      <c r="D322" s="54"/>
      <c r="E322" s="83"/>
      <c r="F322" s="55"/>
      <c r="G322" s="53"/>
      <c r="H322" s="57"/>
      <c r="I322" s="56"/>
      <c r="J322" s="56"/>
      <c r="K322" s="68"/>
      <c r="L322" s="85">
        <v>322</v>
      </c>
      <c r="M322" s="85"/>
      <c r="N322" s="63"/>
    </row>
    <row r="323" spans="1:14" x14ac:dyDescent="0.4">
      <c r="A323" s="107" t="s">
        <v>675</v>
      </c>
      <c r="B323" s="107" t="s">
        <v>676</v>
      </c>
      <c r="C323" s="53"/>
      <c r="D323" s="54"/>
      <c r="E323" s="83"/>
      <c r="F323" s="55"/>
      <c r="G323" s="53"/>
      <c r="H323" s="57"/>
      <c r="I323" s="56"/>
      <c r="J323" s="56"/>
      <c r="K323" s="68"/>
      <c r="L323" s="85">
        <v>323</v>
      </c>
      <c r="M323" s="85"/>
      <c r="N323" s="63"/>
    </row>
    <row r="324" spans="1:14" x14ac:dyDescent="0.4">
      <c r="A324" s="107" t="s">
        <v>677</v>
      </c>
      <c r="B324" s="107" t="s">
        <v>547</v>
      </c>
      <c r="C324" s="53"/>
      <c r="D324" s="54"/>
      <c r="E324" s="83"/>
      <c r="F324" s="55"/>
      <c r="G324" s="53"/>
      <c r="H324" s="57"/>
      <c r="I324" s="56"/>
      <c r="J324" s="56"/>
      <c r="K324" s="68"/>
      <c r="L324" s="85">
        <v>324</v>
      </c>
      <c r="M324" s="85"/>
      <c r="N324" s="63"/>
    </row>
    <row r="325" spans="1:14" x14ac:dyDescent="0.4">
      <c r="A325" s="107" t="s">
        <v>678</v>
      </c>
      <c r="B325" s="107" t="s">
        <v>679</v>
      </c>
      <c r="C325" s="53"/>
      <c r="D325" s="54"/>
      <c r="E325" s="83"/>
      <c r="F325" s="55"/>
      <c r="G325" s="53"/>
      <c r="H325" s="57"/>
      <c r="I325" s="56"/>
      <c r="J325" s="56"/>
      <c r="K325" s="68"/>
      <c r="L325" s="85">
        <v>325</v>
      </c>
      <c r="M325" s="85"/>
      <c r="N325" s="63"/>
    </row>
    <row r="326" spans="1:14" x14ac:dyDescent="0.4">
      <c r="A326" s="107" t="s">
        <v>680</v>
      </c>
      <c r="B326" s="107" t="s">
        <v>589</v>
      </c>
      <c r="C326" s="53"/>
      <c r="D326" s="54"/>
      <c r="E326" s="83"/>
      <c r="F326" s="55"/>
      <c r="G326" s="53"/>
      <c r="H326" s="57"/>
      <c r="I326" s="56"/>
      <c r="J326" s="56"/>
      <c r="K326" s="68"/>
      <c r="L326" s="85">
        <v>326</v>
      </c>
      <c r="M326" s="85"/>
      <c r="N326" s="63"/>
    </row>
    <row r="327" spans="1:14" x14ac:dyDescent="0.4">
      <c r="A327" s="107" t="s">
        <v>366</v>
      </c>
      <c r="B327" s="107" t="s">
        <v>365</v>
      </c>
      <c r="C327" s="53"/>
      <c r="D327" s="54"/>
      <c r="E327" s="83"/>
      <c r="F327" s="55"/>
      <c r="G327" s="53"/>
      <c r="H327" s="57"/>
      <c r="I327" s="56"/>
      <c r="J327" s="56"/>
      <c r="K327" s="68"/>
      <c r="L327" s="85">
        <v>327</v>
      </c>
      <c r="M327" s="85"/>
      <c r="N327" s="63"/>
    </row>
    <row r="328" spans="1:14" x14ac:dyDescent="0.4">
      <c r="A328" s="107" t="s">
        <v>681</v>
      </c>
      <c r="B328" s="107" t="s">
        <v>682</v>
      </c>
      <c r="C328" s="53"/>
      <c r="D328" s="54"/>
      <c r="E328" s="83"/>
      <c r="F328" s="55"/>
      <c r="G328" s="53"/>
      <c r="H328" s="57"/>
      <c r="I328" s="56"/>
      <c r="J328" s="56"/>
      <c r="K328" s="68"/>
      <c r="L328" s="85">
        <v>328</v>
      </c>
      <c r="M328" s="85"/>
      <c r="N328" s="63"/>
    </row>
    <row r="329" spans="1:14" x14ac:dyDescent="0.4">
      <c r="A329" s="107" t="s">
        <v>514</v>
      </c>
      <c r="B329" s="107" t="s">
        <v>466</v>
      </c>
      <c r="C329" s="53"/>
      <c r="D329" s="54"/>
      <c r="E329" s="83"/>
      <c r="F329" s="55"/>
      <c r="G329" s="53"/>
      <c r="H329" s="57"/>
      <c r="I329" s="56"/>
      <c r="J329" s="56"/>
      <c r="K329" s="68"/>
      <c r="L329" s="85">
        <v>329</v>
      </c>
      <c r="M329" s="85"/>
      <c r="N329" s="63"/>
    </row>
    <row r="330" spans="1:14" x14ac:dyDescent="0.4">
      <c r="A330" s="107" t="s">
        <v>372</v>
      </c>
      <c r="B330" s="107" t="s">
        <v>301</v>
      </c>
      <c r="C330" s="53"/>
      <c r="D330" s="54"/>
      <c r="E330" s="83"/>
      <c r="F330" s="55"/>
      <c r="G330" s="53"/>
      <c r="H330" s="57"/>
      <c r="I330" s="56"/>
      <c r="J330" s="56"/>
      <c r="K330" s="68"/>
      <c r="L330" s="85">
        <v>330</v>
      </c>
      <c r="M330" s="85"/>
      <c r="N330" s="63"/>
    </row>
    <row r="331" spans="1:14" x14ac:dyDescent="0.4">
      <c r="A331" s="107" t="s">
        <v>298</v>
      </c>
      <c r="B331" s="107" t="s">
        <v>297</v>
      </c>
      <c r="C331" s="53"/>
      <c r="D331" s="54"/>
      <c r="E331" s="83"/>
      <c r="F331" s="55"/>
      <c r="G331" s="53"/>
      <c r="H331" s="57"/>
      <c r="I331" s="56"/>
      <c r="J331" s="56"/>
      <c r="K331" s="68"/>
      <c r="L331" s="85">
        <v>331</v>
      </c>
      <c r="M331" s="85"/>
      <c r="N331" s="63"/>
    </row>
    <row r="332" spans="1:14" x14ac:dyDescent="0.4">
      <c r="A332" s="107" t="s">
        <v>683</v>
      </c>
      <c r="B332" s="107" t="s">
        <v>498</v>
      </c>
      <c r="C332" s="53"/>
      <c r="D332" s="54"/>
      <c r="E332" s="83"/>
      <c r="F332" s="55"/>
      <c r="G332" s="53"/>
      <c r="H332" s="57"/>
      <c r="I332" s="56"/>
      <c r="J332" s="56"/>
      <c r="K332" s="68"/>
      <c r="L332" s="85">
        <v>332</v>
      </c>
      <c r="M332" s="85"/>
      <c r="N332" s="63"/>
    </row>
    <row r="333" spans="1:14" x14ac:dyDescent="0.4">
      <c r="A333" s="107" t="s">
        <v>684</v>
      </c>
      <c r="B333" s="107" t="s">
        <v>354</v>
      </c>
      <c r="C333" s="53"/>
      <c r="D333" s="54"/>
      <c r="E333" s="83"/>
      <c r="F333" s="55"/>
      <c r="G333" s="53"/>
      <c r="H333" s="57"/>
      <c r="I333" s="56"/>
      <c r="J333" s="56"/>
      <c r="K333" s="68"/>
      <c r="L333" s="85">
        <v>333</v>
      </c>
      <c r="M333" s="85"/>
      <c r="N333" s="63"/>
    </row>
    <row r="334" spans="1:14" x14ac:dyDescent="0.4">
      <c r="A334" s="107" t="s">
        <v>555</v>
      </c>
      <c r="B334" s="107" t="s">
        <v>554</v>
      </c>
      <c r="C334" s="53"/>
      <c r="D334" s="54"/>
      <c r="E334" s="83"/>
      <c r="F334" s="55"/>
      <c r="G334" s="53"/>
      <c r="H334" s="57"/>
      <c r="I334" s="56"/>
      <c r="J334" s="56"/>
      <c r="K334" s="68"/>
      <c r="L334" s="85">
        <v>334</v>
      </c>
      <c r="M334" s="85"/>
      <c r="N334" s="63"/>
    </row>
    <row r="335" spans="1:14" x14ac:dyDescent="0.4">
      <c r="A335" s="107" t="s">
        <v>685</v>
      </c>
      <c r="B335" s="107" t="s">
        <v>533</v>
      </c>
      <c r="C335" s="53"/>
      <c r="D335" s="54"/>
      <c r="E335" s="83"/>
      <c r="F335" s="55"/>
      <c r="G335" s="53"/>
      <c r="H335" s="57"/>
      <c r="I335" s="56"/>
      <c r="J335" s="56"/>
      <c r="K335" s="68"/>
      <c r="L335" s="85">
        <v>335</v>
      </c>
      <c r="M335" s="85"/>
      <c r="N335" s="63"/>
    </row>
    <row r="336" spans="1:14" x14ac:dyDescent="0.4">
      <c r="A336" s="107" t="s">
        <v>686</v>
      </c>
      <c r="B336" s="107" t="s">
        <v>686</v>
      </c>
      <c r="C336" s="53"/>
      <c r="D336" s="54"/>
      <c r="E336" s="83"/>
      <c r="F336" s="55"/>
      <c r="G336" s="53"/>
      <c r="H336" s="57"/>
      <c r="I336" s="56"/>
      <c r="J336" s="56"/>
      <c r="K336" s="68"/>
      <c r="L336" s="85">
        <v>336</v>
      </c>
      <c r="M336" s="85"/>
      <c r="N336" s="63"/>
    </row>
    <row r="337" spans="1:14" x14ac:dyDescent="0.4">
      <c r="A337" s="107" t="s">
        <v>687</v>
      </c>
      <c r="B337" s="107" t="s">
        <v>688</v>
      </c>
      <c r="C337" s="53"/>
      <c r="D337" s="54"/>
      <c r="E337" s="83"/>
      <c r="F337" s="55"/>
      <c r="G337" s="53"/>
      <c r="H337" s="57"/>
      <c r="I337" s="56"/>
      <c r="J337" s="56"/>
      <c r="K337" s="68"/>
      <c r="L337" s="85">
        <v>337</v>
      </c>
      <c r="M337" s="85"/>
      <c r="N337" s="63"/>
    </row>
    <row r="338" spans="1:14" x14ac:dyDescent="0.4">
      <c r="A338" s="107" t="s">
        <v>689</v>
      </c>
      <c r="B338" s="107" t="s">
        <v>690</v>
      </c>
      <c r="C338" s="53"/>
      <c r="D338" s="54"/>
      <c r="E338" s="83"/>
      <c r="F338" s="55"/>
      <c r="G338" s="53"/>
      <c r="H338" s="57"/>
      <c r="I338" s="56"/>
      <c r="J338" s="56"/>
      <c r="K338" s="68"/>
      <c r="L338" s="85">
        <v>338</v>
      </c>
      <c r="M338" s="85"/>
      <c r="N338" s="63"/>
    </row>
    <row r="339" spans="1:14" x14ac:dyDescent="0.4">
      <c r="A339" s="107" t="s">
        <v>549</v>
      </c>
      <c r="B339" s="107" t="s">
        <v>367</v>
      </c>
      <c r="C339" s="53"/>
      <c r="D339" s="54"/>
      <c r="E339" s="83"/>
      <c r="F339" s="55"/>
      <c r="G339" s="53"/>
      <c r="H339" s="57"/>
      <c r="I339" s="56"/>
      <c r="J339" s="56"/>
      <c r="K339" s="68"/>
      <c r="L339" s="85">
        <v>339</v>
      </c>
      <c r="M339" s="85"/>
      <c r="N339" s="63"/>
    </row>
    <row r="340" spans="1:14" x14ac:dyDescent="0.4">
      <c r="A340" s="107" t="s">
        <v>609</v>
      </c>
      <c r="B340" s="107" t="s">
        <v>608</v>
      </c>
      <c r="C340" s="53"/>
      <c r="D340" s="54"/>
      <c r="E340" s="83"/>
      <c r="F340" s="55"/>
      <c r="G340" s="53"/>
      <c r="H340" s="57"/>
      <c r="I340" s="56"/>
      <c r="J340" s="56"/>
      <c r="K340" s="68"/>
      <c r="L340" s="85">
        <v>340</v>
      </c>
      <c r="M340" s="85"/>
      <c r="N340" s="63"/>
    </row>
    <row r="341" spans="1:14" x14ac:dyDescent="0.4">
      <c r="A341" s="107" t="s">
        <v>641</v>
      </c>
      <c r="B341" s="107" t="s">
        <v>596</v>
      </c>
      <c r="C341" s="53"/>
      <c r="D341" s="54"/>
      <c r="E341" s="83"/>
      <c r="F341" s="55"/>
      <c r="G341" s="53"/>
      <c r="H341" s="57"/>
      <c r="I341" s="56"/>
      <c r="J341" s="56"/>
      <c r="K341" s="68"/>
      <c r="L341" s="85">
        <v>341</v>
      </c>
      <c r="M341" s="85"/>
      <c r="N341" s="63"/>
    </row>
    <row r="342" spans="1:14" x14ac:dyDescent="0.4">
      <c r="A342" s="107" t="s">
        <v>691</v>
      </c>
      <c r="B342" s="107" t="s">
        <v>242</v>
      </c>
      <c r="C342" s="53"/>
      <c r="D342" s="54"/>
      <c r="E342" s="83"/>
      <c r="F342" s="55"/>
      <c r="G342" s="53"/>
      <c r="H342" s="57"/>
      <c r="I342" s="56"/>
      <c r="J342" s="56"/>
      <c r="K342" s="68"/>
      <c r="L342" s="85">
        <v>342</v>
      </c>
      <c r="M342" s="85"/>
      <c r="N342" s="63"/>
    </row>
    <row r="343" spans="1:14" x14ac:dyDescent="0.4">
      <c r="A343" s="107" t="s">
        <v>692</v>
      </c>
      <c r="B343" s="107" t="s">
        <v>522</v>
      </c>
      <c r="C343" s="53"/>
      <c r="D343" s="54"/>
      <c r="E343" s="83"/>
      <c r="F343" s="55"/>
      <c r="G343" s="53"/>
      <c r="H343" s="57"/>
      <c r="I343" s="56"/>
      <c r="J343" s="56"/>
      <c r="K343" s="68"/>
      <c r="L343" s="85">
        <v>343</v>
      </c>
      <c r="M343" s="85"/>
      <c r="N343" s="63"/>
    </row>
    <row r="344" spans="1:14" x14ac:dyDescent="0.4">
      <c r="A344" s="107" t="s">
        <v>693</v>
      </c>
      <c r="B344" s="107" t="s">
        <v>496</v>
      </c>
      <c r="C344" s="53"/>
      <c r="D344" s="54"/>
      <c r="E344" s="83"/>
      <c r="F344" s="55"/>
      <c r="G344" s="53"/>
      <c r="H344" s="57"/>
      <c r="I344" s="56"/>
      <c r="J344" s="56"/>
      <c r="K344" s="68"/>
      <c r="L344" s="85">
        <v>344</v>
      </c>
      <c r="M344" s="85"/>
      <c r="N344" s="63"/>
    </row>
    <row r="345" spans="1:14" x14ac:dyDescent="0.4">
      <c r="A345" s="107" t="s">
        <v>628</v>
      </c>
      <c r="B345" s="107" t="s">
        <v>627</v>
      </c>
      <c r="C345" s="53"/>
      <c r="D345" s="54"/>
      <c r="E345" s="83"/>
      <c r="F345" s="55"/>
      <c r="G345" s="53"/>
      <c r="H345" s="57"/>
      <c r="I345" s="56"/>
      <c r="J345" s="56"/>
      <c r="K345" s="68"/>
      <c r="L345" s="85">
        <v>345</v>
      </c>
      <c r="M345" s="85"/>
      <c r="N345" s="63"/>
    </row>
    <row r="346" spans="1:14" x14ac:dyDescent="0.4">
      <c r="A346" s="107" t="s">
        <v>694</v>
      </c>
      <c r="B346" s="107" t="s">
        <v>695</v>
      </c>
      <c r="C346" s="53"/>
      <c r="D346" s="54"/>
      <c r="E346" s="83"/>
      <c r="F346" s="55"/>
      <c r="G346" s="53"/>
      <c r="H346" s="57"/>
      <c r="I346" s="56"/>
      <c r="J346" s="56"/>
      <c r="K346" s="68"/>
      <c r="L346" s="85">
        <v>346</v>
      </c>
      <c r="M346" s="85"/>
      <c r="N346" s="63"/>
    </row>
    <row r="347" spans="1:14" x14ac:dyDescent="0.4">
      <c r="A347" s="107" t="s">
        <v>696</v>
      </c>
      <c r="B347" s="107" t="s">
        <v>697</v>
      </c>
      <c r="C347" s="53"/>
      <c r="D347" s="54"/>
      <c r="E347" s="83"/>
      <c r="F347" s="55"/>
      <c r="G347" s="53"/>
      <c r="H347" s="57"/>
      <c r="I347" s="56"/>
      <c r="J347" s="56"/>
      <c r="K347" s="68"/>
      <c r="L347" s="85">
        <v>347</v>
      </c>
      <c r="M347" s="85"/>
      <c r="N347" s="63"/>
    </row>
    <row r="348" spans="1:14" x14ac:dyDescent="0.4">
      <c r="A348" s="107" t="s">
        <v>698</v>
      </c>
      <c r="B348" s="107" t="s">
        <v>389</v>
      </c>
      <c r="C348" s="53"/>
      <c r="D348" s="54"/>
      <c r="E348" s="83"/>
      <c r="F348" s="55"/>
      <c r="G348" s="53"/>
      <c r="H348" s="57"/>
      <c r="I348" s="56"/>
      <c r="J348" s="56"/>
      <c r="K348" s="68"/>
      <c r="L348" s="85">
        <v>348</v>
      </c>
      <c r="M348" s="85"/>
      <c r="N348" s="63"/>
    </row>
    <row r="349" spans="1:14" x14ac:dyDescent="0.4">
      <c r="A349" s="107" t="s">
        <v>699</v>
      </c>
      <c r="B349" s="107" t="s">
        <v>477</v>
      </c>
      <c r="C349" s="53"/>
      <c r="D349" s="54"/>
      <c r="E349" s="83"/>
      <c r="F349" s="55"/>
      <c r="G349" s="53"/>
      <c r="H349" s="57"/>
      <c r="I349" s="56"/>
      <c r="J349" s="56"/>
      <c r="K349" s="68"/>
      <c r="L349" s="85">
        <v>349</v>
      </c>
      <c r="M349" s="85"/>
      <c r="N349" s="63"/>
    </row>
    <row r="350" spans="1:14" x14ac:dyDescent="0.4">
      <c r="A350" s="107" t="s">
        <v>700</v>
      </c>
      <c r="B350" s="107" t="s">
        <v>701</v>
      </c>
      <c r="C350" s="53"/>
      <c r="D350" s="54"/>
      <c r="E350" s="83"/>
      <c r="F350" s="55"/>
      <c r="G350" s="53"/>
      <c r="H350" s="57"/>
      <c r="I350" s="56"/>
      <c r="J350" s="56"/>
      <c r="K350" s="68"/>
      <c r="L350" s="85">
        <v>350</v>
      </c>
      <c r="M350" s="85"/>
      <c r="N350" s="63"/>
    </row>
    <row r="351" spans="1:14" x14ac:dyDescent="0.4">
      <c r="A351" s="107" t="s">
        <v>702</v>
      </c>
      <c r="B351" s="107" t="s">
        <v>440</v>
      </c>
      <c r="C351" s="53"/>
      <c r="D351" s="54"/>
      <c r="E351" s="83"/>
      <c r="F351" s="55"/>
      <c r="G351" s="53"/>
      <c r="H351" s="57"/>
      <c r="I351" s="56"/>
      <c r="J351" s="56"/>
      <c r="K351" s="68"/>
      <c r="L351" s="85">
        <v>351</v>
      </c>
      <c r="M351" s="85"/>
      <c r="N351" s="63"/>
    </row>
    <row r="352" spans="1:14" x14ac:dyDescent="0.4">
      <c r="A352" s="107" t="s">
        <v>703</v>
      </c>
      <c r="B352" s="107" t="s">
        <v>704</v>
      </c>
      <c r="C352" s="53"/>
      <c r="D352" s="54"/>
      <c r="E352" s="83"/>
      <c r="F352" s="55"/>
      <c r="G352" s="53"/>
      <c r="H352" s="57"/>
      <c r="I352" s="56"/>
      <c r="J352" s="56"/>
      <c r="K352" s="68"/>
      <c r="L352" s="85">
        <v>352</v>
      </c>
      <c r="M352" s="85"/>
      <c r="N352" s="63"/>
    </row>
    <row r="353" spans="1:14" x14ac:dyDescent="0.4">
      <c r="A353" s="107" t="s">
        <v>392</v>
      </c>
      <c r="B353" s="107" t="s">
        <v>194</v>
      </c>
      <c r="C353" s="53"/>
      <c r="D353" s="54"/>
      <c r="E353" s="83"/>
      <c r="F353" s="55"/>
      <c r="G353" s="53"/>
      <c r="H353" s="57"/>
      <c r="I353" s="56"/>
      <c r="J353" s="56"/>
      <c r="K353" s="68"/>
      <c r="L353" s="85">
        <v>353</v>
      </c>
      <c r="M353" s="85"/>
      <c r="N353" s="63"/>
    </row>
    <row r="354" spans="1:14" x14ac:dyDescent="0.4">
      <c r="A354" s="107" t="s">
        <v>705</v>
      </c>
      <c r="B354" s="107" t="s">
        <v>290</v>
      </c>
      <c r="C354" s="53"/>
      <c r="D354" s="54"/>
      <c r="E354" s="83"/>
      <c r="F354" s="55"/>
      <c r="G354" s="53"/>
      <c r="H354" s="57"/>
      <c r="I354" s="56"/>
      <c r="J354" s="56"/>
      <c r="K354" s="68"/>
      <c r="L354" s="85">
        <v>354</v>
      </c>
      <c r="M354" s="85"/>
      <c r="N354" s="63"/>
    </row>
    <row r="355" spans="1:14" x14ac:dyDescent="0.4">
      <c r="A355" s="107" t="s">
        <v>706</v>
      </c>
      <c r="B355" s="107" t="s">
        <v>707</v>
      </c>
      <c r="C355" s="53"/>
      <c r="D355" s="54"/>
      <c r="E355" s="83"/>
      <c r="F355" s="55"/>
      <c r="G355" s="53"/>
      <c r="H355" s="57"/>
      <c r="I355" s="56"/>
      <c r="J355" s="56"/>
      <c r="K355" s="68"/>
      <c r="L355" s="85">
        <v>355</v>
      </c>
      <c r="M355" s="85"/>
      <c r="N355" s="63"/>
    </row>
    <row r="356" spans="1:14" x14ac:dyDescent="0.4">
      <c r="A356" s="107" t="s">
        <v>708</v>
      </c>
      <c r="B356" s="107" t="s">
        <v>522</v>
      </c>
      <c r="C356" s="53"/>
      <c r="D356" s="54"/>
      <c r="E356" s="83"/>
      <c r="F356" s="55"/>
      <c r="G356" s="53"/>
      <c r="H356" s="57"/>
      <c r="I356" s="56"/>
      <c r="J356" s="56"/>
      <c r="K356" s="68"/>
      <c r="L356" s="85">
        <v>356</v>
      </c>
      <c r="M356" s="85"/>
      <c r="N356" s="63"/>
    </row>
    <row r="357" spans="1:14" x14ac:dyDescent="0.4">
      <c r="A357" s="107" t="s">
        <v>424</v>
      </c>
      <c r="B357" s="107" t="s">
        <v>227</v>
      </c>
      <c r="C357" s="53"/>
      <c r="D357" s="54"/>
      <c r="E357" s="83"/>
      <c r="F357" s="55"/>
      <c r="G357" s="53"/>
      <c r="H357" s="57"/>
      <c r="I357" s="56"/>
      <c r="J357" s="56"/>
      <c r="K357" s="68"/>
      <c r="L357" s="85">
        <v>357</v>
      </c>
      <c r="M357" s="85"/>
      <c r="N357" s="63"/>
    </row>
    <row r="358" spans="1:14" x14ac:dyDescent="0.4">
      <c r="A358" s="107" t="s">
        <v>709</v>
      </c>
      <c r="B358" s="107" t="s">
        <v>685</v>
      </c>
      <c r="C358" s="53"/>
      <c r="D358" s="54"/>
      <c r="E358" s="83"/>
      <c r="F358" s="55"/>
      <c r="G358" s="53"/>
      <c r="H358" s="57"/>
      <c r="I358" s="56"/>
      <c r="J358" s="56"/>
      <c r="K358" s="68"/>
      <c r="L358" s="85">
        <v>358</v>
      </c>
      <c r="M358" s="85"/>
      <c r="N358" s="63"/>
    </row>
    <row r="359" spans="1:14" x14ac:dyDescent="0.4">
      <c r="A359" s="107" t="s">
        <v>710</v>
      </c>
      <c r="B359" s="107" t="s">
        <v>208</v>
      </c>
      <c r="C359" s="53"/>
      <c r="D359" s="54"/>
      <c r="E359" s="83"/>
      <c r="F359" s="55"/>
      <c r="G359" s="53"/>
      <c r="H359" s="57"/>
      <c r="I359" s="56"/>
      <c r="J359" s="56"/>
      <c r="K359" s="68"/>
      <c r="L359" s="85">
        <v>359</v>
      </c>
      <c r="M359" s="85"/>
      <c r="N359" s="63"/>
    </row>
    <row r="360" spans="1:14" x14ac:dyDescent="0.4">
      <c r="A360" s="107" t="s">
        <v>711</v>
      </c>
      <c r="B360" s="107" t="s">
        <v>712</v>
      </c>
      <c r="C360" s="53"/>
      <c r="D360" s="54"/>
      <c r="E360" s="83"/>
      <c r="F360" s="55"/>
      <c r="G360" s="53"/>
      <c r="H360" s="57"/>
      <c r="I360" s="56"/>
      <c r="J360" s="56"/>
      <c r="K360" s="68"/>
      <c r="L360" s="85">
        <v>360</v>
      </c>
      <c r="M360" s="85"/>
      <c r="N360" s="63"/>
    </row>
    <row r="361" spans="1:14" x14ac:dyDescent="0.4">
      <c r="A361" s="107" t="s">
        <v>713</v>
      </c>
      <c r="B361" s="107" t="s">
        <v>703</v>
      </c>
      <c r="C361" s="53"/>
      <c r="D361" s="54"/>
      <c r="E361" s="83"/>
      <c r="F361" s="55"/>
      <c r="G361" s="53"/>
      <c r="H361" s="57"/>
      <c r="I361" s="56"/>
      <c r="J361" s="56"/>
      <c r="K361" s="68"/>
      <c r="L361" s="85">
        <v>361</v>
      </c>
      <c r="M361" s="85"/>
      <c r="N361" s="63"/>
    </row>
    <row r="362" spans="1:14" x14ac:dyDescent="0.4">
      <c r="A362" s="107" t="s">
        <v>195</v>
      </c>
      <c r="B362" s="107" t="s">
        <v>382</v>
      </c>
      <c r="C362" s="53"/>
      <c r="D362" s="54"/>
      <c r="E362" s="83"/>
      <c r="F362" s="55"/>
      <c r="G362" s="53"/>
      <c r="H362" s="57"/>
      <c r="I362" s="56"/>
      <c r="J362" s="56"/>
      <c r="K362" s="68"/>
      <c r="L362" s="85">
        <v>362</v>
      </c>
      <c r="M362" s="85"/>
      <c r="N362" s="63"/>
    </row>
    <row r="363" spans="1:14" x14ac:dyDescent="0.4">
      <c r="A363" s="107" t="s">
        <v>714</v>
      </c>
      <c r="B363" s="107" t="s">
        <v>607</v>
      </c>
      <c r="C363" s="53"/>
      <c r="D363" s="54"/>
      <c r="E363" s="83"/>
      <c r="F363" s="55"/>
      <c r="G363" s="53"/>
      <c r="H363" s="57"/>
      <c r="I363" s="56"/>
      <c r="J363" s="56"/>
      <c r="K363" s="68"/>
      <c r="L363" s="85">
        <v>363</v>
      </c>
      <c r="M363" s="85"/>
      <c r="N363" s="63"/>
    </row>
    <row r="364" spans="1:14" x14ac:dyDescent="0.4">
      <c r="A364" s="107" t="s">
        <v>638</v>
      </c>
      <c r="B364" s="107" t="s">
        <v>715</v>
      </c>
      <c r="C364" s="53"/>
      <c r="D364" s="54"/>
      <c r="E364" s="83"/>
      <c r="F364" s="55"/>
      <c r="G364" s="53"/>
      <c r="H364" s="57"/>
      <c r="I364" s="56"/>
      <c r="J364" s="56"/>
      <c r="K364" s="68"/>
      <c r="L364" s="85">
        <v>364</v>
      </c>
      <c r="M364" s="85"/>
      <c r="N364" s="63"/>
    </row>
    <row r="365" spans="1:14" x14ac:dyDescent="0.4">
      <c r="A365" s="107" t="s">
        <v>716</v>
      </c>
      <c r="B365" s="107" t="s">
        <v>196</v>
      </c>
      <c r="C365" s="53"/>
      <c r="D365" s="54"/>
      <c r="E365" s="83"/>
      <c r="F365" s="55"/>
      <c r="G365" s="53"/>
      <c r="H365" s="57"/>
      <c r="I365" s="56"/>
      <c r="J365" s="56"/>
      <c r="K365" s="68"/>
      <c r="L365" s="85">
        <v>365</v>
      </c>
      <c r="M365" s="85"/>
      <c r="N365" s="63"/>
    </row>
    <row r="366" spans="1:14" x14ac:dyDescent="0.4">
      <c r="A366" s="107" t="s">
        <v>717</v>
      </c>
      <c r="B366" s="107" t="s">
        <v>718</v>
      </c>
      <c r="C366" s="53"/>
      <c r="D366" s="54"/>
      <c r="E366" s="83"/>
      <c r="F366" s="55"/>
      <c r="G366" s="53"/>
      <c r="H366" s="57"/>
      <c r="I366" s="56"/>
      <c r="J366" s="56"/>
      <c r="K366" s="68"/>
      <c r="L366" s="85">
        <v>366</v>
      </c>
      <c r="M366" s="85"/>
      <c r="N366" s="63"/>
    </row>
    <row r="367" spans="1:14" x14ac:dyDescent="0.4">
      <c r="A367" s="107" t="s">
        <v>719</v>
      </c>
      <c r="B367" s="107" t="s">
        <v>237</v>
      </c>
      <c r="C367" s="53"/>
      <c r="D367" s="54"/>
      <c r="E367" s="83"/>
      <c r="F367" s="55"/>
      <c r="G367" s="53"/>
      <c r="H367" s="57"/>
      <c r="I367" s="56"/>
      <c r="J367" s="56"/>
      <c r="K367" s="68"/>
      <c r="L367" s="85">
        <v>367</v>
      </c>
      <c r="M367" s="85"/>
      <c r="N367" s="63"/>
    </row>
    <row r="368" spans="1:14" x14ac:dyDescent="0.4">
      <c r="A368" s="107" t="s">
        <v>720</v>
      </c>
      <c r="B368" s="107" t="s">
        <v>721</v>
      </c>
      <c r="C368" s="53"/>
      <c r="D368" s="54"/>
      <c r="E368" s="83"/>
      <c r="F368" s="55"/>
      <c r="G368" s="53"/>
      <c r="H368" s="57"/>
      <c r="I368" s="56"/>
      <c r="J368" s="56"/>
      <c r="K368" s="68"/>
      <c r="L368" s="85">
        <v>368</v>
      </c>
      <c r="M368" s="85"/>
      <c r="N368" s="63"/>
    </row>
    <row r="369" spans="1:14" x14ac:dyDescent="0.4">
      <c r="A369" s="107" t="s">
        <v>722</v>
      </c>
      <c r="B369" s="107" t="s">
        <v>722</v>
      </c>
      <c r="C369" s="53"/>
      <c r="D369" s="54"/>
      <c r="E369" s="83"/>
      <c r="F369" s="55"/>
      <c r="G369" s="53"/>
      <c r="H369" s="57"/>
      <c r="I369" s="56"/>
      <c r="J369" s="56"/>
      <c r="K369" s="68"/>
      <c r="L369" s="85">
        <v>369</v>
      </c>
      <c r="M369" s="85"/>
      <c r="N369" s="63"/>
    </row>
    <row r="370" spans="1:14" x14ac:dyDescent="0.4">
      <c r="A370" s="107" t="s">
        <v>636</v>
      </c>
      <c r="B370" s="107" t="s">
        <v>635</v>
      </c>
      <c r="C370" s="53"/>
      <c r="D370" s="54"/>
      <c r="E370" s="83"/>
      <c r="F370" s="55"/>
      <c r="G370" s="53"/>
      <c r="H370" s="57"/>
      <c r="I370" s="56"/>
      <c r="J370" s="56"/>
      <c r="K370" s="68"/>
      <c r="L370" s="85">
        <v>370</v>
      </c>
      <c r="M370" s="85"/>
      <c r="N370" s="63"/>
    </row>
    <row r="371" spans="1:14" x14ac:dyDescent="0.4">
      <c r="A371" s="107" t="s">
        <v>712</v>
      </c>
      <c r="B371" s="107" t="s">
        <v>685</v>
      </c>
      <c r="C371" s="53"/>
      <c r="D371" s="54"/>
      <c r="E371" s="83"/>
      <c r="F371" s="55"/>
      <c r="G371" s="53"/>
      <c r="H371" s="57"/>
      <c r="I371" s="56"/>
      <c r="J371" s="56"/>
      <c r="K371" s="68"/>
      <c r="L371" s="85">
        <v>371</v>
      </c>
      <c r="M371" s="85"/>
      <c r="N371" s="63"/>
    </row>
    <row r="372" spans="1:14" x14ac:dyDescent="0.4">
      <c r="A372" s="107" t="s">
        <v>723</v>
      </c>
      <c r="B372" s="107" t="s">
        <v>171</v>
      </c>
      <c r="C372" s="53"/>
      <c r="D372" s="54"/>
      <c r="E372" s="83"/>
      <c r="F372" s="55"/>
      <c r="G372" s="53"/>
      <c r="H372" s="57"/>
      <c r="I372" s="56"/>
      <c r="J372" s="56"/>
      <c r="K372" s="68"/>
      <c r="L372" s="85">
        <v>372</v>
      </c>
      <c r="M372" s="85"/>
      <c r="N372" s="63"/>
    </row>
    <row r="373" spans="1:14" x14ac:dyDescent="0.4">
      <c r="A373" s="107" t="s">
        <v>724</v>
      </c>
      <c r="B373" s="107" t="s">
        <v>442</v>
      </c>
      <c r="C373" s="53"/>
      <c r="D373" s="54"/>
      <c r="E373" s="83"/>
      <c r="F373" s="55"/>
      <c r="G373" s="53"/>
      <c r="H373" s="57"/>
      <c r="I373" s="56"/>
      <c r="J373" s="56"/>
      <c r="K373" s="68"/>
      <c r="L373" s="85">
        <v>373</v>
      </c>
      <c r="M373" s="85"/>
      <c r="N373" s="63"/>
    </row>
    <row r="374" spans="1:14" x14ac:dyDescent="0.4">
      <c r="A374" s="107" t="s">
        <v>725</v>
      </c>
      <c r="B374" s="107" t="s">
        <v>217</v>
      </c>
      <c r="C374" s="53"/>
      <c r="D374" s="54"/>
      <c r="E374" s="83"/>
      <c r="F374" s="55"/>
      <c r="G374" s="53"/>
      <c r="H374" s="57"/>
      <c r="I374" s="56"/>
      <c r="J374" s="56"/>
      <c r="K374" s="68"/>
      <c r="L374" s="85">
        <v>374</v>
      </c>
      <c r="M374" s="85"/>
      <c r="N374" s="63"/>
    </row>
    <row r="375" spans="1:14" x14ac:dyDescent="0.4">
      <c r="A375" s="107" t="s">
        <v>726</v>
      </c>
      <c r="B375" s="107" t="s">
        <v>357</v>
      </c>
      <c r="C375" s="53"/>
      <c r="D375" s="54"/>
      <c r="E375" s="83"/>
      <c r="F375" s="55"/>
      <c r="G375" s="53"/>
      <c r="H375" s="57"/>
      <c r="I375" s="56"/>
      <c r="J375" s="56"/>
      <c r="K375" s="68"/>
      <c r="L375" s="85">
        <v>375</v>
      </c>
      <c r="M375" s="85"/>
      <c r="N375" s="63"/>
    </row>
    <row r="376" spans="1:14" x14ac:dyDescent="0.4">
      <c r="A376" s="107" t="s">
        <v>727</v>
      </c>
      <c r="B376" s="107" t="s">
        <v>202</v>
      </c>
      <c r="C376" s="53"/>
      <c r="D376" s="54"/>
      <c r="E376" s="83"/>
      <c r="F376" s="55"/>
      <c r="G376" s="53"/>
      <c r="H376" s="57"/>
      <c r="I376" s="56"/>
      <c r="J376" s="56"/>
      <c r="K376" s="68"/>
      <c r="L376" s="85">
        <v>376</v>
      </c>
      <c r="M376" s="85"/>
      <c r="N376" s="63"/>
    </row>
    <row r="377" spans="1:14" x14ac:dyDescent="0.4">
      <c r="A377" s="107" t="s">
        <v>728</v>
      </c>
      <c r="B377" s="107" t="s">
        <v>289</v>
      </c>
      <c r="C377" s="53"/>
      <c r="D377" s="54"/>
      <c r="E377" s="83"/>
      <c r="F377" s="55"/>
      <c r="G377" s="53"/>
      <c r="H377" s="57"/>
      <c r="I377" s="56"/>
      <c r="J377" s="56"/>
      <c r="K377" s="68"/>
      <c r="L377" s="85">
        <v>377</v>
      </c>
      <c r="M377" s="85"/>
      <c r="N377" s="63"/>
    </row>
    <row r="378" spans="1:14" x14ac:dyDescent="0.4">
      <c r="A378" s="107" t="s">
        <v>599</v>
      </c>
      <c r="B378" s="107" t="s">
        <v>598</v>
      </c>
      <c r="C378" s="53"/>
      <c r="D378" s="54"/>
      <c r="E378" s="83"/>
      <c r="F378" s="55"/>
      <c r="G378" s="53"/>
      <c r="H378" s="57"/>
      <c r="I378" s="56"/>
      <c r="J378" s="56"/>
      <c r="K378" s="68"/>
      <c r="L378" s="85">
        <v>378</v>
      </c>
      <c r="M378" s="85"/>
      <c r="N378" s="63"/>
    </row>
    <row r="379" spans="1:14" x14ac:dyDescent="0.4">
      <c r="A379" s="107" t="s">
        <v>729</v>
      </c>
      <c r="B379" s="107" t="s">
        <v>179</v>
      </c>
      <c r="C379" s="53"/>
      <c r="D379" s="54"/>
      <c r="E379" s="83"/>
      <c r="F379" s="55"/>
      <c r="G379" s="53"/>
      <c r="H379" s="57"/>
      <c r="I379" s="56"/>
      <c r="J379" s="56"/>
      <c r="K379" s="68"/>
      <c r="L379" s="85">
        <v>379</v>
      </c>
      <c r="M379" s="85"/>
      <c r="N379" s="63"/>
    </row>
    <row r="380" spans="1:14" x14ac:dyDescent="0.4">
      <c r="A380" s="107" t="s">
        <v>671</v>
      </c>
      <c r="B380" s="107" t="s">
        <v>670</v>
      </c>
      <c r="C380" s="53"/>
      <c r="D380" s="54"/>
      <c r="E380" s="83"/>
      <c r="F380" s="55"/>
      <c r="G380" s="53"/>
      <c r="H380" s="57"/>
      <c r="I380" s="56"/>
      <c r="J380" s="56"/>
      <c r="K380" s="68"/>
      <c r="L380" s="85">
        <v>380</v>
      </c>
      <c r="M380" s="85"/>
      <c r="N380" s="63"/>
    </row>
    <row r="381" spans="1:14" x14ac:dyDescent="0.4">
      <c r="A381" s="107" t="s">
        <v>730</v>
      </c>
      <c r="B381" s="107" t="s">
        <v>731</v>
      </c>
      <c r="C381" s="53"/>
      <c r="D381" s="54"/>
      <c r="E381" s="83"/>
      <c r="F381" s="55"/>
      <c r="G381" s="53"/>
      <c r="H381" s="57"/>
      <c r="I381" s="56"/>
      <c r="J381" s="56"/>
      <c r="K381" s="68"/>
      <c r="L381" s="85">
        <v>381</v>
      </c>
      <c r="M381" s="85"/>
      <c r="N381" s="63"/>
    </row>
    <row r="382" spans="1:14" x14ac:dyDescent="0.4">
      <c r="A382" s="107" t="s">
        <v>704</v>
      </c>
      <c r="B382" s="107" t="s">
        <v>703</v>
      </c>
      <c r="C382" s="53"/>
      <c r="D382" s="54"/>
      <c r="E382" s="83"/>
      <c r="F382" s="55"/>
      <c r="G382" s="53"/>
      <c r="H382" s="57"/>
      <c r="I382" s="56"/>
      <c r="J382" s="56"/>
      <c r="K382" s="68"/>
      <c r="L382" s="85">
        <v>382</v>
      </c>
      <c r="M382" s="85"/>
      <c r="N382" s="63"/>
    </row>
    <row r="383" spans="1:14" x14ac:dyDescent="0.4">
      <c r="A383" s="107" t="s">
        <v>336</v>
      </c>
      <c r="B383" s="107" t="s">
        <v>516</v>
      </c>
      <c r="C383" s="53"/>
      <c r="D383" s="54"/>
      <c r="E383" s="83"/>
      <c r="F383" s="55"/>
      <c r="G383" s="53"/>
      <c r="H383" s="57"/>
      <c r="I383" s="56"/>
      <c r="J383" s="56"/>
      <c r="K383" s="68"/>
      <c r="L383" s="85">
        <v>383</v>
      </c>
      <c r="M383" s="85"/>
      <c r="N383" s="63"/>
    </row>
    <row r="384" spans="1:14" x14ac:dyDescent="0.4">
      <c r="A384" s="107" t="s">
        <v>732</v>
      </c>
      <c r="B384" s="107" t="s">
        <v>242</v>
      </c>
      <c r="C384" s="53"/>
      <c r="D384" s="54"/>
      <c r="E384" s="83"/>
      <c r="F384" s="55"/>
      <c r="G384" s="53"/>
      <c r="H384" s="57"/>
      <c r="I384" s="56"/>
      <c r="J384" s="56"/>
      <c r="K384" s="68"/>
      <c r="L384" s="85">
        <v>384</v>
      </c>
      <c r="M384" s="85"/>
      <c r="N384" s="63"/>
    </row>
    <row r="385" spans="1:14" x14ac:dyDescent="0.4">
      <c r="A385" s="107" t="s">
        <v>682</v>
      </c>
      <c r="B385" s="107" t="s">
        <v>681</v>
      </c>
      <c r="C385" s="53"/>
      <c r="D385" s="54"/>
      <c r="E385" s="83"/>
      <c r="F385" s="55"/>
      <c r="G385" s="53"/>
      <c r="H385" s="57"/>
      <c r="I385" s="56"/>
      <c r="J385" s="56"/>
      <c r="K385" s="68"/>
      <c r="L385" s="85">
        <v>385</v>
      </c>
      <c r="M385" s="85"/>
      <c r="N385" s="63"/>
    </row>
    <row r="386" spans="1:14" x14ac:dyDescent="0.4">
      <c r="A386" s="107" t="s">
        <v>688</v>
      </c>
      <c r="B386" s="107" t="s">
        <v>687</v>
      </c>
      <c r="C386" s="53"/>
      <c r="D386" s="54"/>
      <c r="E386" s="83"/>
      <c r="F386" s="55"/>
      <c r="G386" s="53"/>
      <c r="H386" s="57"/>
      <c r="I386" s="56"/>
      <c r="J386" s="56"/>
      <c r="K386" s="68"/>
      <c r="L386" s="85">
        <v>386</v>
      </c>
      <c r="M386" s="85"/>
      <c r="N386" s="63"/>
    </row>
    <row r="387" spans="1:14" x14ac:dyDescent="0.4">
      <c r="A387" s="107" t="s">
        <v>690</v>
      </c>
      <c r="B387" s="107" t="s">
        <v>451</v>
      </c>
      <c r="C387" s="53"/>
      <c r="D387" s="54"/>
      <c r="E387" s="83"/>
      <c r="F387" s="55"/>
      <c r="G387" s="53"/>
      <c r="H387" s="57"/>
      <c r="I387" s="56"/>
      <c r="J387" s="56"/>
      <c r="K387" s="68"/>
      <c r="L387" s="85">
        <v>387</v>
      </c>
      <c r="M387" s="85"/>
      <c r="N387" s="63"/>
    </row>
    <row r="388" spans="1:14" x14ac:dyDescent="0.4">
      <c r="A388" s="107" t="s">
        <v>733</v>
      </c>
      <c r="B388" s="107" t="s">
        <v>609</v>
      </c>
      <c r="C388" s="53"/>
      <c r="D388" s="54"/>
      <c r="E388" s="83"/>
      <c r="F388" s="55"/>
      <c r="G388" s="53"/>
      <c r="H388" s="57"/>
      <c r="I388" s="56"/>
      <c r="J388" s="56"/>
      <c r="K388" s="68"/>
      <c r="L388" s="85">
        <v>388</v>
      </c>
      <c r="M388" s="85"/>
      <c r="N388" s="63"/>
    </row>
    <row r="389" spans="1:14" x14ac:dyDescent="0.4">
      <c r="A389" s="107" t="s">
        <v>734</v>
      </c>
      <c r="B389" s="107" t="s">
        <v>668</v>
      </c>
      <c r="C389" s="53"/>
      <c r="D389" s="54"/>
      <c r="E389" s="83"/>
      <c r="F389" s="55"/>
      <c r="G389" s="53"/>
      <c r="H389" s="57"/>
      <c r="I389" s="56"/>
      <c r="J389" s="56"/>
      <c r="K389" s="68"/>
      <c r="L389" s="85">
        <v>389</v>
      </c>
      <c r="M389" s="85"/>
      <c r="N389" s="63"/>
    </row>
    <row r="390" spans="1:14" x14ac:dyDescent="0.4">
      <c r="A390" s="107" t="s">
        <v>611</v>
      </c>
      <c r="B390" s="107" t="s">
        <v>610</v>
      </c>
      <c r="C390" s="53"/>
      <c r="D390" s="54"/>
      <c r="E390" s="83"/>
      <c r="F390" s="55"/>
      <c r="G390" s="53"/>
      <c r="H390" s="57"/>
      <c r="I390" s="56"/>
      <c r="J390" s="56"/>
      <c r="K390" s="68"/>
      <c r="L390" s="85">
        <v>390</v>
      </c>
      <c r="M390" s="85"/>
      <c r="N390" s="63"/>
    </row>
    <row r="391" spans="1:14" x14ac:dyDescent="0.4">
      <c r="A391" s="107" t="s">
        <v>735</v>
      </c>
      <c r="B391" s="107" t="s">
        <v>337</v>
      </c>
      <c r="C391" s="53"/>
      <c r="D391" s="54"/>
      <c r="E391" s="83"/>
      <c r="F391" s="55"/>
      <c r="G391" s="53"/>
      <c r="H391" s="57"/>
      <c r="I391" s="56"/>
      <c r="J391" s="56"/>
      <c r="K391" s="68"/>
      <c r="L391" s="85">
        <v>391</v>
      </c>
      <c r="M391" s="85"/>
      <c r="N391" s="63"/>
    </row>
    <row r="392" spans="1:14" x14ac:dyDescent="0.4">
      <c r="A392" s="107" t="s">
        <v>721</v>
      </c>
      <c r="B392" s="107" t="s">
        <v>720</v>
      </c>
      <c r="C392" s="53"/>
      <c r="D392" s="54"/>
      <c r="E392" s="83"/>
      <c r="F392" s="55"/>
      <c r="G392" s="53"/>
      <c r="H392" s="57"/>
      <c r="I392" s="56"/>
      <c r="J392" s="56"/>
      <c r="K392" s="68"/>
      <c r="L392" s="85">
        <v>392</v>
      </c>
      <c r="M392" s="85"/>
      <c r="N392" s="63"/>
    </row>
    <row r="393" spans="1:14" x14ac:dyDescent="0.4">
      <c r="A393" s="107" t="s">
        <v>217</v>
      </c>
      <c r="B393" s="107" t="s">
        <v>216</v>
      </c>
      <c r="C393" s="53"/>
      <c r="D393" s="54"/>
      <c r="E393" s="83"/>
      <c r="F393" s="55"/>
      <c r="G393" s="53"/>
      <c r="H393" s="57"/>
      <c r="I393" s="56"/>
      <c r="J393" s="56"/>
      <c r="K393" s="68"/>
      <c r="L393" s="85">
        <v>393</v>
      </c>
      <c r="M393" s="85"/>
      <c r="N393" s="63"/>
    </row>
    <row r="394" spans="1:14" x14ac:dyDescent="0.4">
      <c r="A394" s="107" t="s">
        <v>171</v>
      </c>
      <c r="B394" s="107" t="s">
        <v>317</v>
      </c>
      <c r="C394" s="53"/>
      <c r="D394" s="54"/>
      <c r="E394" s="83"/>
      <c r="F394" s="55"/>
      <c r="G394" s="53"/>
      <c r="H394" s="57"/>
      <c r="I394" s="56"/>
      <c r="J394" s="56"/>
      <c r="K394" s="68"/>
      <c r="L394" s="85">
        <v>394</v>
      </c>
      <c r="M394" s="85"/>
      <c r="N394" s="63"/>
    </row>
    <row r="395" spans="1:14" x14ac:dyDescent="0.4">
      <c r="A395" s="107" t="s">
        <v>173</v>
      </c>
      <c r="B395" s="107" t="s">
        <v>241</v>
      </c>
      <c r="C395" s="53"/>
      <c r="D395" s="54"/>
      <c r="E395" s="83"/>
      <c r="F395" s="55"/>
      <c r="G395" s="53"/>
      <c r="H395" s="57"/>
      <c r="I395" s="56"/>
      <c r="J395" s="56"/>
      <c r="K395" s="68"/>
      <c r="L395" s="85">
        <v>395</v>
      </c>
      <c r="M395" s="85"/>
      <c r="N395" s="63"/>
    </row>
    <row r="396" spans="1:14" x14ac:dyDescent="0.4">
      <c r="A396" s="107" t="s">
        <v>175</v>
      </c>
      <c r="B396" s="107" t="s">
        <v>318</v>
      </c>
      <c r="C396" s="53"/>
      <c r="D396" s="54"/>
      <c r="E396" s="83"/>
      <c r="F396" s="55"/>
      <c r="G396" s="53"/>
      <c r="H396" s="57"/>
      <c r="I396" s="56"/>
      <c r="J396" s="56"/>
      <c r="K396" s="68"/>
      <c r="L396" s="85">
        <v>396</v>
      </c>
      <c r="M396" s="85"/>
      <c r="N396" s="63"/>
    </row>
    <row r="397" spans="1:14" x14ac:dyDescent="0.4">
      <c r="A397" s="107" t="s">
        <v>177</v>
      </c>
      <c r="B397" s="107" t="s">
        <v>319</v>
      </c>
      <c r="C397" s="53"/>
      <c r="D397" s="54"/>
      <c r="E397" s="83"/>
      <c r="F397" s="55"/>
      <c r="G397" s="53"/>
      <c r="H397" s="57"/>
      <c r="I397" s="56"/>
      <c r="J397" s="56"/>
      <c r="K397" s="68"/>
      <c r="L397" s="85">
        <v>397</v>
      </c>
      <c r="M397" s="85"/>
      <c r="N397" s="63"/>
    </row>
    <row r="398" spans="1:14" x14ac:dyDescent="0.4">
      <c r="A398" s="107" t="s">
        <v>179</v>
      </c>
      <c r="B398" s="107" t="s">
        <v>320</v>
      </c>
      <c r="C398" s="53"/>
      <c r="D398" s="54"/>
      <c r="E398" s="83"/>
      <c r="F398" s="55"/>
      <c r="G398" s="53"/>
      <c r="H398" s="57"/>
      <c r="I398" s="56"/>
      <c r="J398" s="56"/>
      <c r="K398" s="68"/>
      <c r="L398" s="85">
        <v>398</v>
      </c>
      <c r="M398" s="85"/>
      <c r="N398" s="63"/>
    </row>
    <row r="399" spans="1:14" x14ac:dyDescent="0.4">
      <c r="A399" s="107" t="s">
        <v>178</v>
      </c>
      <c r="B399" s="107" t="s">
        <v>177</v>
      </c>
      <c r="C399" s="53"/>
      <c r="D399" s="54"/>
      <c r="E399" s="83"/>
      <c r="F399" s="55"/>
      <c r="G399" s="53"/>
      <c r="H399" s="57"/>
      <c r="I399" s="56"/>
      <c r="J399" s="56"/>
      <c r="K399" s="68"/>
      <c r="L399" s="85">
        <v>399</v>
      </c>
      <c r="M399" s="85"/>
      <c r="N399" s="63"/>
    </row>
    <row r="400" spans="1:14" x14ac:dyDescent="0.4">
      <c r="A400" s="107" t="s">
        <v>191</v>
      </c>
      <c r="B400" s="107" t="s">
        <v>321</v>
      </c>
      <c r="C400" s="53"/>
      <c r="D400" s="54"/>
      <c r="E400" s="83"/>
      <c r="F400" s="55"/>
      <c r="G400" s="53"/>
      <c r="H400" s="57"/>
      <c r="I400" s="56"/>
      <c r="J400" s="56"/>
      <c r="K400" s="68"/>
      <c r="L400" s="85">
        <v>400</v>
      </c>
      <c r="M400" s="85"/>
      <c r="N400" s="63"/>
    </row>
    <row r="401" spans="1:14" x14ac:dyDescent="0.4">
      <c r="A401" s="107" t="s">
        <v>194</v>
      </c>
      <c r="B401" s="107" t="s">
        <v>215</v>
      </c>
      <c r="C401" s="53"/>
      <c r="D401" s="54"/>
      <c r="E401" s="83"/>
      <c r="F401" s="55"/>
      <c r="G401" s="53"/>
      <c r="H401" s="57"/>
      <c r="I401" s="56"/>
      <c r="J401" s="56"/>
      <c r="K401" s="68"/>
      <c r="L401" s="85">
        <v>401</v>
      </c>
      <c r="M401" s="85"/>
      <c r="N401" s="63"/>
    </row>
    <row r="402" spans="1:14" x14ac:dyDescent="0.4">
      <c r="A402" s="107" t="s">
        <v>196</v>
      </c>
      <c r="B402" s="107" t="s">
        <v>322</v>
      </c>
      <c r="C402" s="53"/>
      <c r="D402" s="54"/>
      <c r="E402" s="83"/>
      <c r="F402" s="55"/>
      <c r="G402" s="53"/>
      <c r="H402" s="57"/>
      <c r="I402" s="56"/>
      <c r="J402" s="56"/>
      <c r="K402" s="68"/>
      <c r="L402" s="85">
        <v>402</v>
      </c>
      <c r="M402" s="85"/>
      <c r="N402" s="63"/>
    </row>
    <row r="403" spans="1:14" x14ac:dyDescent="0.4">
      <c r="A403" s="107" t="s">
        <v>198</v>
      </c>
      <c r="B403" s="107" t="s">
        <v>282</v>
      </c>
      <c r="C403" s="53"/>
      <c r="D403" s="54"/>
      <c r="E403" s="83"/>
      <c r="F403" s="55"/>
      <c r="G403" s="53"/>
      <c r="H403" s="57"/>
      <c r="I403" s="56"/>
      <c r="J403" s="56"/>
      <c r="K403" s="68"/>
      <c r="L403" s="85">
        <v>403</v>
      </c>
      <c r="M403" s="85"/>
      <c r="N403" s="63"/>
    </row>
    <row r="404" spans="1:14" x14ac:dyDescent="0.4">
      <c r="A404" s="107" t="s">
        <v>236</v>
      </c>
      <c r="B404" s="107" t="s">
        <v>235</v>
      </c>
      <c r="C404" s="53"/>
      <c r="D404" s="54"/>
      <c r="E404" s="83"/>
      <c r="F404" s="55"/>
      <c r="G404" s="53"/>
      <c r="H404" s="57"/>
      <c r="I404" s="56"/>
      <c r="J404" s="56"/>
      <c r="K404" s="68"/>
      <c r="L404" s="85">
        <v>404</v>
      </c>
      <c r="M404" s="85"/>
      <c r="N404" s="63"/>
    </row>
    <row r="405" spans="1:14" x14ac:dyDescent="0.4">
      <c r="A405" s="107" t="s">
        <v>204</v>
      </c>
      <c r="B405" s="107" t="s">
        <v>226</v>
      </c>
      <c r="C405" s="53"/>
      <c r="D405" s="54"/>
      <c r="E405" s="83"/>
      <c r="F405" s="55"/>
      <c r="G405" s="53"/>
      <c r="H405" s="57"/>
      <c r="I405" s="56"/>
      <c r="J405" s="56"/>
      <c r="K405" s="68"/>
      <c r="L405" s="85">
        <v>405</v>
      </c>
      <c r="M405" s="85"/>
      <c r="N405" s="63"/>
    </row>
    <row r="406" spans="1:14" x14ac:dyDescent="0.4">
      <c r="A406" s="107" t="s">
        <v>323</v>
      </c>
      <c r="B406" s="107" t="s">
        <v>324</v>
      </c>
      <c r="C406" s="53"/>
      <c r="D406" s="54"/>
      <c r="E406" s="83"/>
      <c r="F406" s="55"/>
      <c r="G406" s="53"/>
      <c r="H406" s="57"/>
      <c r="I406" s="56"/>
      <c r="J406" s="56"/>
      <c r="K406" s="68"/>
      <c r="L406" s="85">
        <v>406</v>
      </c>
      <c r="M406" s="85"/>
      <c r="N406" s="63"/>
    </row>
    <row r="407" spans="1:14" x14ac:dyDescent="0.4">
      <c r="A407" s="107" t="s">
        <v>325</v>
      </c>
      <c r="B407" s="107" t="s">
        <v>323</v>
      </c>
      <c r="C407" s="53"/>
      <c r="D407" s="54"/>
      <c r="E407" s="83"/>
      <c r="F407" s="55"/>
      <c r="G407" s="53"/>
      <c r="H407" s="57"/>
      <c r="I407" s="56"/>
      <c r="J407" s="56"/>
      <c r="K407" s="68"/>
      <c r="L407" s="85">
        <v>407</v>
      </c>
      <c r="M407" s="85"/>
      <c r="N407" s="63"/>
    </row>
    <row r="408" spans="1:14" x14ac:dyDescent="0.4">
      <c r="A408" s="107" t="s">
        <v>208</v>
      </c>
      <c r="B408" s="107" t="s">
        <v>284</v>
      </c>
      <c r="C408" s="53"/>
      <c r="D408" s="54"/>
      <c r="E408" s="83"/>
      <c r="F408" s="55"/>
      <c r="G408" s="53"/>
      <c r="H408" s="57"/>
      <c r="I408" s="56"/>
      <c r="J408" s="56"/>
      <c r="K408" s="68"/>
      <c r="L408" s="85">
        <v>408</v>
      </c>
      <c r="M408" s="85"/>
      <c r="N408" s="63"/>
    </row>
    <row r="409" spans="1:14" x14ac:dyDescent="0.4">
      <c r="A409" s="107" t="s">
        <v>322</v>
      </c>
      <c r="B409" s="107" t="s">
        <v>196</v>
      </c>
      <c r="C409" s="53"/>
      <c r="D409" s="54"/>
      <c r="E409" s="83"/>
      <c r="F409" s="55"/>
      <c r="G409" s="53"/>
      <c r="H409" s="57"/>
      <c r="I409" s="56"/>
      <c r="J409" s="56"/>
      <c r="K409" s="68"/>
      <c r="L409" s="85">
        <v>409</v>
      </c>
      <c r="M409" s="85"/>
      <c r="N409" s="63"/>
    </row>
    <row r="410" spans="1:14" x14ac:dyDescent="0.4">
      <c r="A410" s="107" t="s">
        <v>326</v>
      </c>
      <c r="B410" s="107" t="s">
        <v>327</v>
      </c>
      <c r="C410" s="53"/>
      <c r="D410" s="54"/>
      <c r="E410" s="83"/>
      <c r="F410" s="55"/>
      <c r="G410" s="53"/>
      <c r="H410" s="57"/>
      <c r="I410" s="56"/>
      <c r="J410" s="56"/>
      <c r="K410" s="68"/>
      <c r="L410" s="85">
        <v>410</v>
      </c>
      <c r="M410" s="85"/>
      <c r="N410" s="63"/>
    </row>
    <row r="411" spans="1:14" x14ac:dyDescent="0.4">
      <c r="A411" s="107" t="s">
        <v>212</v>
      </c>
      <c r="B411" s="107" t="s">
        <v>328</v>
      </c>
      <c r="C411" s="53"/>
      <c r="D411" s="54"/>
      <c r="E411" s="83"/>
      <c r="F411" s="55"/>
      <c r="G411" s="53"/>
      <c r="H411" s="57"/>
      <c r="I411" s="56"/>
      <c r="J411" s="56"/>
      <c r="K411" s="68"/>
      <c r="L411" s="85">
        <v>411</v>
      </c>
      <c r="M411" s="85"/>
      <c r="N411" s="63"/>
    </row>
    <row r="412" spans="1:14" x14ac:dyDescent="0.4">
      <c r="A412" s="107" t="s">
        <v>329</v>
      </c>
      <c r="B412" s="107" t="s">
        <v>330</v>
      </c>
      <c r="C412" s="53"/>
      <c r="D412" s="54"/>
      <c r="E412" s="83"/>
      <c r="F412" s="55"/>
      <c r="G412" s="53"/>
      <c r="H412" s="57"/>
      <c r="I412" s="56"/>
      <c r="J412" s="56"/>
      <c r="K412" s="68"/>
      <c r="L412" s="85">
        <v>412</v>
      </c>
      <c r="M412" s="85"/>
      <c r="N412" s="63"/>
    </row>
    <row r="413" spans="1:14" x14ac:dyDescent="0.4">
      <c r="A413" s="107" t="s">
        <v>214</v>
      </c>
      <c r="B413" s="107" t="s">
        <v>194</v>
      </c>
      <c r="C413" s="53"/>
      <c r="D413" s="54"/>
      <c r="E413" s="83"/>
      <c r="F413" s="55"/>
      <c r="G413" s="53"/>
      <c r="H413" s="57"/>
      <c r="I413" s="56"/>
      <c r="J413" s="56"/>
      <c r="K413" s="68"/>
      <c r="L413" s="85">
        <v>413</v>
      </c>
      <c r="M413" s="85"/>
      <c r="N413" s="63"/>
    </row>
    <row r="414" spans="1:14" x14ac:dyDescent="0.4">
      <c r="A414" s="107" t="s">
        <v>335</v>
      </c>
      <c r="B414" s="107" t="s">
        <v>224</v>
      </c>
      <c r="C414" s="53"/>
      <c r="D414" s="54"/>
      <c r="E414" s="83"/>
      <c r="F414" s="55"/>
      <c r="G414" s="53"/>
      <c r="H414" s="57"/>
      <c r="I414" s="56"/>
      <c r="J414" s="56"/>
      <c r="K414" s="68"/>
      <c r="L414" s="85">
        <v>414</v>
      </c>
      <c r="M414" s="85"/>
      <c r="N414" s="63"/>
    </row>
    <row r="415" spans="1:14" x14ac:dyDescent="0.4">
      <c r="A415" s="107" t="s">
        <v>220</v>
      </c>
      <c r="B415" s="107" t="s">
        <v>336</v>
      </c>
      <c r="C415" s="53"/>
      <c r="D415" s="54"/>
      <c r="E415" s="83"/>
      <c r="F415" s="55"/>
      <c r="G415" s="53"/>
      <c r="H415" s="57"/>
      <c r="I415" s="56"/>
      <c r="J415" s="56"/>
      <c r="K415" s="68"/>
      <c r="L415" s="85">
        <v>415</v>
      </c>
      <c r="M415" s="85"/>
      <c r="N415" s="63"/>
    </row>
    <row r="416" spans="1:14" x14ac:dyDescent="0.4">
      <c r="A416" s="107" t="s">
        <v>222</v>
      </c>
      <c r="B416" s="107" t="s">
        <v>193</v>
      </c>
      <c r="C416" s="53"/>
      <c r="D416" s="54"/>
      <c r="E416" s="83"/>
      <c r="F416" s="55"/>
      <c r="G416" s="53"/>
      <c r="H416" s="57"/>
      <c r="I416" s="56"/>
      <c r="J416" s="56"/>
      <c r="K416" s="68"/>
      <c r="L416" s="85">
        <v>416</v>
      </c>
      <c r="M416" s="85"/>
      <c r="N416" s="63"/>
    </row>
    <row r="417" spans="1:14" x14ac:dyDescent="0.4">
      <c r="A417" s="107" t="s">
        <v>339</v>
      </c>
      <c r="B417" s="107" t="s">
        <v>321</v>
      </c>
      <c r="C417" s="53"/>
      <c r="D417" s="54"/>
      <c r="E417" s="83"/>
      <c r="F417" s="55"/>
      <c r="G417" s="53"/>
      <c r="H417" s="57"/>
      <c r="I417" s="56"/>
      <c r="J417" s="56"/>
      <c r="K417" s="68"/>
      <c r="L417" s="85">
        <v>417</v>
      </c>
      <c r="M417" s="85"/>
      <c r="N417" s="63"/>
    </row>
    <row r="418" spans="1:14" x14ac:dyDescent="0.4">
      <c r="A418" s="107" t="s">
        <v>226</v>
      </c>
      <c r="B418" s="107" t="s">
        <v>340</v>
      </c>
      <c r="C418" s="53"/>
      <c r="D418" s="54"/>
      <c r="E418" s="83"/>
      <c r="F418" s="55"/>
      <c r="G418" s="53"/>
      <c r="H418" s="57"/>
      <c r="I418" s="56"/>
      <c r="J418" s="56"/>
      <c r="K418" s="68"/>
      <c r="L418" s="85">
        <v>418</v>
      </c>
      <c r="M418" s="85"/>
      <c r="N418" s="63"/>
    </row>
    <row r="419" spans="1:14" x14ac:dyDescent="0.4">
      <c r="A419" s="107" t="s">
        <v>215</v>
      </c>
      <c r="B419" s="107" t="s">
        <v>239</v>
      </c>
      <c r="C419" s="53"/>
      <c r="D419" s="54"/>
      <c r="E419" s="83"/>
      <c r="F419" s="55"/>
      <c r="G419" s="53"/>
      <c r="H419" s="57"/>
      <c r="I419" s="56"/>
      <c r="J419" s="56"/>
      <c r="K419" s="68"/>
      <c r="L419" s="85">
        <v>419</v>
      </c>
      <c r="M419" s="85"/>
      <c r="N419" s="63"/>
    </row>
    <row r="420" spans="1:14" x14ac:dyDescent="0.4">
      <c r="A420" s="107" t="s">
        <v>341</v>
      </c>
      <c r="B420" s="107" t="s">
        <v>342</v>
      </c>
      <c r="C420" s="53"/>
      <c r="D420" s="54"/>
      <c r="E420" s="83"/>
      <c r="F420" s="55"/>
      <c r="G420" s="53"/>
      <c r="H420" s="57"/>
      <c r="I420" s="56"/>
      <c r="J420" s="56"/>
      <c r="K420" s="68"/>
      <c r="L420" s="85">
        <v>420</v>
      </c>
      <c r="M420" s="85"/>
      <c r="N420" s="63"/>
    </row>
    <row r="421" spans="1:14" x14ac:dyDescent="0.4">
      <c r="A421" s="107" t="s">
        <v>231</v>
      </c>
      <c r="B421" s="107" t="s">
        <v>343</v>
      </c>
      <c r="C421" s="53"/>
      <c r="D421" s="54"/>
      <c r="E421" s="83"/>
      <c r="F421" s="55"/>
      <c r="G421" s="53"/>
      <c r="H421" s="57"/>
      <c r="I421" s="56"/>
      <c r="J421" s="56"/>
      <c r="K421" s="68"/>
      <c r="L421" s="85">
        <v>421</v>
      </c>
      <c r="M421" s="85"/>
      <c r="N421" s="63"/>
    </row>
    <row r="422" spans="1:14" x14ac:dyDescent="0.4">
      <c r="A422" s="107" t="s">
        <v>233</v>
      </c>
      <c r="B422" s="107" t="s">
        <v>344</v>
      </c>
      <c r="C422" s="53"/>
      <c r="D422" s="54"/>
      <c r="E422" s="83"/>
      <c r="F422" s="55"/>
      <c r="G422" s="53"/>
      <c r="H422" s="57"/>
      <c r="I422" s="56"/>
      <c r="J422" s="56"/>
      <c r="K422" s="68"/>
      <c r="L422" s="85">
        <v>422</v>
      </c>
      <c r="M422" s="85"/>
      <c r="N422" s="63"/>
    </row>
    <row r="423" spans="1:14" x14ac:dyDescent="0.4">
      <c r="A423" s="107" t="s">
        <v>235</v>
      </c>
      <c r="B423" s="107" t="s">
        <v>345</v>
      </c>
      <c r="C423" s="53"/>
      <c r="D423" s="54"/>
      <c r="E423" s="83"/>
      <c r="F423" s="55"/>
      <c r="G423" s="53"/>
      <c r="H423" s="57"/>
      <c r="I423" s="56"/>
      <c r="J423" s="56"/>
      <c r="K423" s="68"/>
      <c r="L423" s="85">
        <v>423</v>
      </c>
      <c r="M423" s="85"/>
      <c r="N423" s="63"/>
    </row>
    <row r="424" spans="1:14" x14ac:dyDescent="0.4">
      <c r="A424" s="107" t="s">
        <v>239</v>
      </c>
      <c r="B424" s="107" t="s">
        <v>214</v>
      </c>
      <c r="C424" s="53"/>
      <c r="D424" s="54"/>
      <c r="E424" s="83"/>
      <c r="F424" s="55"/>
      <c r="G424" s="53"/>
      <c r="H424" s="57"/>
      <c r="I424" s="56"/>
      <c r="J424" s="56"/>
      <c r="K424" s="68"/>
      <c r="L424" s="85">
        <v>424</v>
      </c>
      <c r="M424" s="85"/>
      <c r="N424" s="63"/>
    </row>
    <row r="425" spans="1:14" x14ac:dyDescent="0.4">
      <c r="A425" s="107" t="s">
        <v>246</v>
      </c>
      <c r="B425" s="107" t="s">
        <v>190</v>
      </c>
      <c r="C425" s="53"/>
      <c r="D425" s="54"/>
      <c r="E425" s="83"/>
      <c r="F425" s="55"/>
      <c r="G425" s="53"/>
      <c r="H425" s="57"/>
      <c r="I425" s="56"/>
      <c r="J425" s="56"/>
      <c r="K425" s="68"/>
      <c r="L425" s="85">
        <v>425</v>
      </c>
      <c r="M425" s="85"/>
      <c r="N425" s="63"/>
    </row>
    <row r="426" spans="1:14" x14ac:dyDescent="0.4">
      <c r="A426" s="107" t="s">
        <v>247</v>
      </c>
      <c r="B426" s="107" t="s">
        <v>329</v>
      </c>
      <c r="C426" s="53"/>
      <c r="D426" s="54"/>
      <c r="E426" s="83"/>
      <c r="F426" s="55"/>
      <c r="G426" s="53"/>
      <c r="H426" s="57"/>
      <c r="I426" s="56"/>
      <c r="J426" s="56"/>
      <c r="K426" s="68"/>
      <c r="L426" s="85">
        <v>426</v>
      </c>
      <c r="M426" s="85"/>
      <c r="N426" s="63"/>
    </row>
    <row r="427" spans="1:14" x14ac:dyDescent="0.4">
      <c r="A427" s="107" t="s">
        <v>250</v>
      </c>
      <c r="B427" s="107" t="s">
        <v>329</v>
      </c>
      <c r="C427" s="53"/>
      <c r="D427" s="54"/>
      <c r="E427" s="83"/>
      <c r="F427" s="55"/>
      <c r="G427" s="53"/>
      <c r="H427" s="57"/>
      <c r="I427" s="56"/>
      <c r="J427" s="56"/>
      <c r="K427" s="68"/>
      <c r="L427" s="85">
        <v>427</v>
      </c>
      <c r="M427" s="85"/>
      <c r="N427" s="63"/>
    </row>
    <row r="428" spans="1:14" x14ac:dyDescent="0.4">
      <c r="A428" s="107" t="s">
        <v>348</v>
      </c>
      <c r="B428" s="107" t="s">
        <v>349</v>
      </c>
      <c r="C428" s="53"/>
      <c r="D428" s="54"/>
      <c r="E428" s="83"/>
      <c r="F428" s="55"/>
      <c r="G428" s="53"/>
      <c r="H428" s="57"/>
      <c r="I428" s="56"/>
      <c r="J428" s="56"/>
      <c r="K428" s="68"/>
      <c r="L428" s="85">
        <v>428</v>
      </c>
      <c r="M428" s="85"/>
      <c r="N428" s="63"/>
    </row>
    <row r="429" spans="1:14" x14ac:dyDescent="0.4">
      <c r="A429" s="107" t="s">
        <v>255</v>
      </c>
      <c r="B429" s="107" t="s">
        <v>350</v>
      </c>
      <c r="C429" s="53"/>
      <c r="D429" s="54"/>
      <c r="E429" s="83"/>
      <c r="F429" s="55"/>
      <c r="G429" s="53"/>
      <c r="H429" s="57"/>
      <c r="I429" s="56"/>
      <c r="J429" s="56"/>
      <c r="K429" s="68"/>
      <c r="L429" s="85">
        <v>429</v>
      </c>
      <c r="M429" s="85"/>
      <c r="N429" s="63"/>
    </row>
    <row r="430" spans="1:14" x14ac:dyDescent="0.4">
      <c r="A430" s="107" t="s">
        <v>256</v>
      </c>
      <c r="B430" s="107" t="s">
        <v>351</v>
      </c>
      <c r="C430" s="53"/>
      <c r="D430" s="54"/>
      <c r="E430" s="83"/>
      <c r="F430" s="55"/>
      <c r="G430" s="53"/>
      <c r="H430" s="57"/>
      <c r="I430" s="56"/>
      <c r="J430" s="56"/>
      <c r="K430" s="68"/>
      <c r="L430" s="85">
        <v>430</v>
      </c>
      <c r="M430" s="85"/>
      <c r="N430" s="63"/>
    </row>
    <row r="431" spans="1:14" x14ac:dyDescent="0.4">
      <c r="A431" s="107" t="s">
        <v>223</v>
      </c>
      <c r="B431" s="107" t="s">
        <v>193</v>
      </c>
      <c r="C431" s="53"/>
      <c r="D431" s="54"/>
      <c r="E431" s="83"/>
      <c r="F431" s="55"/>
      <c r="G431" s="53"/>
      <c r="H431" s="57"/>
      <c r="I431" s="56"/>
      <c r="J431" s="56"/>
      <c r="K431" s="68"/>
      <c r="L431" s="85">
        <v>431</v>
      </c>
      <c r="M431" s="85"/>
      <c r="N431" s="63"/>
    </row>
    <row r="432" spans="1:14" x14ac:dyDescent="0.4">
      <c r="A432" s="107" t="s">
        <v>209</v>
      </c>
      <c r="B432" s="107" t="s">
        <v>353</v>
      </c>
      <c r="C432" s="53"/>
      <c r="D432" s="54"/>
      <c r="E432" s="83"/>
      <c r="F432" s="55"/>
      <c r="G432" s="53"/>
      <c r="H432" s="57"/>
      <c r="I432" s="56"/>
      <c r="J432" s="56"/>
      <c r="K432" s="68"/>
      <c r="L432" s="85">
        <v>432</v>
      </c>
      <c r="M432" s="85"/>
      <c r="N432" s="63"/>
    </row>
    <row r="433" spans="1:14" x14ac:dyDescent="0.4">
      <c r="A433" s="107" t="s">
        <v>354</v>
      </c>
      <c r="B433" s="107" t="s">
        <v>294</v>
      </c>
      <c r="C433" s="53"/>
      <c r="D433" s="54"/>
      <c r="E433" s="83"/>
      <c r="F433" s="55"/>
      <c r="G433" s="53"/>
      <c r="H433" s="57"/>
      <c r="I433" s="56"/>
      <c r="J433" s="56"/>
      <c r="K433" s="68"/>
      <c r="L433" s="85">
        <v>433</v>
      </c>
      <c r="M433" s="85"/>
      <c r="N433" s="63"/>
    </row>
    <row r="434" spans="1:14" x14ac:dyDescent="0.4">
      <c r="A434" s="107" t="s">
        <v>357</v>
      </c>
      <c r="B434" s="107" t="s">
        <v>358</v>
      </c>
      <c r="C434" s="53"/>
      <c r="D434" s="54"/>
      <c r="E434" s="83"/>
      <c r="F434" s="55"/>
      <c r="G434" s="53"/>
      <c r="H434" s="57"/>
      <c r="I434" s="56"/>
      <c r="J434" s="56"/>
      <c r="K434" s="68"/>
      <c r="L434" s="85">
        <v>434</v>
      </c>
      <c r="M434" s="85"/>
      <c r="N434" s="63"/>
    </row>
    <row r="435" spans="1:14" x14ac:dyDescent="0.4">
      <c r="A435" s="107" t="s">
        <v>273</v>
      </c>
      <c r="B435" s="107" t="s">
        <v>359</v>
      </c>
      <c r="C435" s="53"/>
      <c r="D435" s="54"/>
      <c r="E435" s="83"/>
      <c r="F435" s="55"/>
      <c r="G435" s="53"/>
      <c r="H435" s="57"/>
      <c r="I435" s="56"/>
      <c r="J435" s="56"/>
      <c r="K435" s="68"/>
      <c r="L435" s="85">
        <v>435</v>
      </c>
      <c r="M435" s="85"/>
      <c r="N435" s="63"/>
    </row>
    <row r="436" spans="1:14" x14ac:dyDescent="0.4">
      <c r="A436" s="107" t="s">
        <v>213</v>
      </c>
      <c r="B436" s="107" t="s">
        <v>177</v>
      </c>
      <c r="C436" s="53"/>
      <c r="D436" s="54"/>
      <c r="E436" s="83"/>
      <c r="F436" s="55"/>
      <c r="G436" s="53"/>
      <c r="H436" s="57"/>
      <c r="I436" s="56"/>
      <c r="J436" s="56"/>
      <c r="K436" s="68"/>
      <c r="L436" s="85">
        <v>436</v>
      </c>
      <c r="M436" s="85"/>
      <c r="N436" s="63"/>
    </row>
    <row r="437" spans="1:14" x14ac:dyDescent="0.4">
      <c r="A437" s="107" t="s">
        <v>257</v>
      </c>
      <c r="B437" s="107" t="s">
        <v>177</v>
      </c>
      <c r="C437" s="53"/>
      <c r="D437" s="54"/>
      <c r="E437" s="83"/>
      <c r="F437" s="55"/>
      <c r="G437" s="53"/>
      <c r="H437" s="57"/>
      <c r="I437" s="56"/>
      <c r="J437" s="56"/>
      <c r="K437" s="68"/>
      <c r="L437" s="85">
        <v>437</v>
      </c>
      <c r="M437" s="85"/>
      <c r="N437" s="63"/>
    </row>
    <row r="438" spans="1:14" x14ac:dyDescent="0.4">
      <c r="A438" s="107" t="s">
        <v>282</v>
      </c>
      <c r="B438" s="107" t="s">
        <v>199</v>
      </c>
      <c r="C438" s="53"/>
      <c r="D438" s="54"/>
      <c r="E438" s="83"/>
      <c r="F438" s="55"/>
      <c r="G438" s="53"/>
      <c r="H438" s="57"/>
      <c r="I438" s="56"/>
      <c r="J438" s="56"/>
      <c r="K438" s="68"/>
      <c r="L438" s="85">
        <v>438</v>
      </c>
      <c r="M438" s="85"/>
      <c r="N438" s="63"/>
    </row>
    <row r="439" spans="1:14" x14ac:dyDescent="0.4">
      <c r="A439" s="107" t="s">
        <v>283</v>
      </c>
      <c r="B439" s="107" t="s">
        <v>362</v>
      </c>
      <c r="C439" s="53"/>
      <c r="D439" s="54"/>
      <c r="E439" s="83"/>
      <c r="F439" s="55"/>
      <c r="G439" s="53"/>
      <c r="H439" s="57"/>
      <c r="I439" s="56"/>
      <c r="J439" s="56"/>
      <c r="K439" s="68"/>
      <c r="L439" s="85">
        <v>439</v>
      </c>
      <c r="M439" s="85"/>
      <c r="N439" s="63"/>
    </row>
    <row r="440" spans="1:14" x14ac:dyDescent="0.4">
      <c r="A440" s="107" t="s">
        <v>286</v>
      </c>
      <c r="B440" s="107" t="s">
        <v>364</v>
      </c>
      <c r="C440" s="53"/>
      <c r="D440" s="54"/>
      <c r="E440" s="83"/>
      <c r="F440" s="55"/>
      <c r="G440" s="53"/>
      <c r="H440" s="57"/>
      <c r="I440" s="56"/>
      <c r="J440" s="56"/>
      <c r="K440" s="68"/>
      <c r="L440" s="85">
        <v>440</v>
      </c>
      <c r="M440" s="85"/>
      <c r="N440" s="63"/>
    </row>
    <row r="441" spans="1:14" x14ac:dyDescent="0.4">
      <c r="A441" s="107" t="s">
        <v>365</v>
      </c>
      <c r="B441" s="107" t="s">
        <v>366</v>
      </c>
      <c r="C441" s="53"/>
      <c r="D441" s="54"/>
      <c r="E441" s="83"/>
      <c r="F441" s="55"/>
      <c r="G441" s="53"/>
      <c r="H441" s="57"/>
      <c r="I441" s="56"/>
      <c r="J441" s="56"/>
      <c r="K441" s="68"/>
      <c r="L441" s="85">
        <v>441</v>
      </c>
      <c r="M441" s="85"/>
      <c r="N441" s="63"/>
    </row>
    <row r="442" spans="1:14" x14ac:dyDescent="0.4">
      <c r="A442" s="107" t="s">
        <v>288</v>
      </c>
      <c r="B442" s="107" t="s">
        <v>329</v>
      </c>
      <c r="C442" s="53"/>
      <c r="D442" s="54"/>
      <c r="E442" s="83"/>
      <c r="F442" s="55"/>
      <c r="G442" s="53"/>
      <c r="H442" s="57"/>
      <c r="I442" s="56"/>
      <c r="J442" s="56"/>
      <c r="K442" s="68"/>
      <c r="L442" s="85">
        <v>442</v>
      </c>
      <c r="M442" s="85"/>
      <c r="N442" s="63"/>
    </row>
    <row r="443" spans="1:14" x14ac:dyDescent="0.4">
      <c r="A443" s="107" t="s">
        <v>289</v>
      </c>
      <c r="B443" s="107" t="s">
        <v>367</v>
      </c>
      <c r="C443" s="53"/>
      <c r="D443" s="54"/>
      <c r="E443" s="83"/>
      <c r="F443" s="55"/>
      <c r="G443" s="53"/>
      <c r="H443" s="57"/>
      <c r="I443" s="56"/>
      <c r="J443" s="56"/>
      <c r="K443" s="68"/>
      <c r="L443" s="85">
        <v>443</v>
      </c>
      <c r="M443" s="85"/>
      <c r="N443" s="63"/>
    </row>
    <row r="444" spans="1:14" x14ac:dyDescent="0.4">
      <c r="A444" s="107" t="s">
        <v>291</v>
      </c>
      <c r="B444" s="107" t="s">
        <v>312</v>
      </c>
      <c r="C444" s="53"/>
      <c r="D444" s="54"/>
      <c r="E444" s="83"/>
      <c r="F444" s="55"/>
      <c r="G444" s="53"/>
      <c r="H444" s="57"/>
      <c r="I444" s="56"/>
      <c r="J444" s="56"/>
      <c r="K444" s="68"/>
      <c r="L444" s="85">
        <v>444</v>
      </c>
      <c r="M444" s="85"/>
      <c r="N444" s="63"/>
    </row>
    <row r="445" spans="1:14" x14ac:dyDescent="0.4">
      <c r="A445" s="107" t="s">
        <v>368</v>
      </c>
      <c r="B445" s="107" t="s">
        <v>369</v>
      </c>
      <c r="C445" s="53"/>
      <c r="D445" s="54"/>
      <c r="E445" s="83"/>
      <c r="F445" s="55"/>
      <c r="G445" s="53"/>
      <c r="H445" s="57"/>
      <c r="I445" s="56"/>
      <c r="J445" s="56"/>
      <c r="K445" s="68"/>
      <c r="L445" s="85">
        <v>445</v>
      </c>
      <c r="M445" s="85"/>
      <c r="N445" s="63"/>
    </row>
    <row r="446" spans="1:14" x14ac:dyDescent="0.4">
      <c r="A446" s="107" t="s">
        <v>370</v>
      </c>
      <c r="B446" s="107" t="s">
        <v>371</v>
      </c>
      <c r="C446" s="53"/>
      <c r="D446" s="54"/>
      <c r="E446" s="83"/>
      <c r="F446" s="55"/>
      <c r="G446" s="53"/>
      <c r="H446" s="57"/>
      <c r="I446" s="56"/>
      <c r="J446" s="56"/>
      <c r="K446" s="68"/>
      <c r="L446" s="85">
        <v>446</v>
      </c>
      <c r="M446" s="85"/>
      <c r="N446" s="63"/>
    </row>
    <row r="447" spans="1:14" x14ac:dyDescent="0.4">
      <c r="A447" s="107" t="s">
        <v>301</v>
      </c>
      <c r="B447" s="107" t="s">
        <v>372</v>
      </c>
      <c r="C447" s="53"/>
      <c r="D447" s="54"/>
      <c r="E447" s="83"/>
      <c r="F447" s="55"/>
      <c r="G447" s="53"/>
      <c r="H447" s="57"/>
      <c r="I447" s="56"/>
      <c r="J447" s="56"/>
      <c r="K447" s="68"/>
      <c r="L447" s="85">
        <v>447</v>
      </c>
      <c r="M447" s="85"/>
      <c r="N447" s="63"/>
    </row>
    <row r="448" spans="1:14" x14ac:dyDescent="0.4">
      <c r="A448" s="107" t="s">
        <v>373</v>
      </c>
      <c r="B448" s="107" t="s">
        <v>242</v>
      </c>
      <c r="C448" s="53"/>
      <c r="D448" s="54"/>
      <c r="E448" s="83"/>
      <c r="F448" s="55"/>
      <c r="G448" s="53"/>
      <c r="H448" s="57"/>
      <c r="I448" s="56"/>
      <c r="J448" s="56"/>
      <c r="K448" s="68"/>
      <c r="L448" s="85">
        <v>448</v>
      </c>
      <c r="M448" s="85"/>
      <c r="N448" s="63"/>
    </row>
    <row r="449" spans="1:14" x14ac:dyDescent="0.4">
      <c r="A449" s="107" t="s">
        <v>303</v>
      </c>
      <c r="B449" s="107" t="s">
        <v>374</v>
      </c>
      <c r="C449" s="53"/>
      <c r="D449" s="54"/>
      <c r="E449" s="83"/>
      <c r="F449" s="55"/>
      <c r="G449" s="53"/>
      <c r="H449" s="57"/>
      <c r="I449" s="56"/>
      <c r="J449" s="56"/>
      <c r="K449" s="68"/>
      <c r="L449" s="85">
        <v>449</v>
      </c>
      <c r="M449" s="85"/>
      <c r="N449" s="63"/>
    </row>
    <row r="450" spans="1:14" x14ac:dyDescent="0.4">
      <c r="A450" s="107" t="s">
        <v>309</v>
      </c>
      <c r="B450" s="107" t="s">
        <v>329</v>
      </c>
      <c r="C450" s="53"/>
      <c r="D450" s="54"/>
      <c r="E450" s="83"/>
      <c r="F450" s="55"/>
      <c r="G450" s="53"/>
      <c r="H450" s="57"/>
      <c r="I450" s="56"/>
      <c r="J450" s="56"/>
      <c r="K450" s="68"/>
      <c r="L450" s="85">
        <v>450</v>
      </c>
      <c r="M450" s="85"/>
      <c r="N450" s="63"/>
    </row>
    <row r="451" spans="1:14" x14ac:dyDescent="0.4">
      <c r="A451" s="107" t="s">
        <v>310</v>
      </c>
      <c r="B451" s="107" t="s">
        <v>375</v>
      </c>
      <c r="C451" s="53"/>
      <c r="D451" s="54"/>
      <c r="E451" s="83"/>
      <c r="F451" s="55"/>
      <c r="G451" s="53"/>
      <c r="H451" s="57"/>
      <c r="I451" s="56"/>
      <c r="J451" s="56"/>
      <c r="K451" s="68"/>
      <c r="L451" s="85">
        <v>451</v>
      </c>
      <c r="M451" s="85"/>
      <c r="N451" s="63"/>
    </row>
    <row r="452" spans="1:14" x14ac:dyDescent="0.4">
      <c r="A452" s="107" t="s">
        <v>312</v>
      </c>
      <c r="B452" s="107" t="s">
        <v>291</v>
      </c>
      <c r="C452" s="53"/>
      <c r="D452" s="54"/>
      <c r="E452" s="83"/>
      <c r="F452" s="55"/>
      <c r="G452" s="53"/>
      <c r="H452" s="57"/>
      <c r="I452" s="56"/>
      <c r="J452" s="56"/>
      <c r="K452" s="68"/>
      <c r="L452" s="85">
        <v>452</v>
      </c>
      <c r="M452" s="85"/>
      <c r="N452" s="63"/>
    </row>
    <row r="453" spans="1:14" x14ac:dyDescent="0.4">
      <c r="A453" s="107" t="s">
        <v>260</v>
      </c>
      <c r="B453" s="107" t="s">
        <v>376</v>
      </c>
      <c r="C453" s="53"/>
      <c r="D453" s="54"/>
      <c r="E453" s="83"/>
      <c r="F453" s="55"/>
      <c r="G453" s="53"/>
      <c r="H453" s="57"/>
      <c r="I453" s="56"/>
      <c r="J453" s="56"/>
      <c r="K453" s="68"/>
      <c r="L453" s="85">
        <v>453</v>
      </c>
      <c r="M453" s="85"/>
      <c r="N453" s="63"/>
    </row>
    <row r="454" spans="1:14" x14ac:dyDescent="0.4">
      <c r="A454" s="107" t="s">
        <v>315</v>
      </c>
      <c r="B454" s="107" t="s">
        <v>377</v>
      </c>
      <c r="C454" s="53"/>
      <c r="D454" s="54"/>
      <c r="E454" s="83"/>
      <c r="F454" s="55"/>
      <c r="G454" s="53"/>
      <c r="H454" s="57"/>
      <c r="I454" s="56"/>
      <c r="J454" s="56"/>
      <c r="K454" s="68"/>
      <c r="L454" s="85">
        <v>454</v>
      </c>
      <c r="M454" s="85"/>
      <c r="N454" s="63"/>
    </row>
    <row r="455" spans="1:14" x14ac:dyDescent="0.4">
      <c r="A455" s="107" t="s">
        <v>234</v>
      </c>
      <c r="B455" s="107" t="s">
        <v>233</v>
      </c>
      <c r="C455" s="53"/>
      <c r="D455" s="54"/>
      <c r="E455" s="83"/>
      <c r="F455" s="55"/>
      <c r="G455" s="53"/>
      <c r="H455" s="57"/>
      <c r="I455" s="56"/>
      <c r="J455" s="56"/>
      <c r="K455" s="68"/>
      <c r="L455" s="85">
        <v>455</v>
      </c>
      <c r="M455" s="85"/>
      <c r="N455" s="63"/>
    </row>
    <row r="456" spans="1:14" x14ac:dyDescent="0.4">
      <c r="A456" s="107" t="s">
        <v>319</v>
      </c>
      <c r="B456" s="107" t="s">
        <v>178</v>
      </c>
      <c r="C456" s="53"/>
      <c r="D456" s="54"/>
      <c r="E456" s="83"/>
      <c r="F456" s="55"/>
      <c r="G456" s="53"/>
      <c r="H456" s="57"/>
      <c r="I456" s="56"/>
      <c r="J456" s="56"/>
      <c r="K456" s="68"/>
      <c r="L456" s="85">
        <v>456</v>
      </c>
      <c r="M456" s="85"/>
      <c r="N456" s="63"/>
    </row>
    <row r="457" spans="1:14" x14ac:dyDescent="0.4">
      <c r="A457" s="107" t="s">
        <v>462</v>
      </c>
      <c r="B457" s="107" t="s">
        <v>215</v>
      </c>
      <c r="C457" s="53"/>
      <c r="D457" s="54"/>
      <c r="E457" s="83"/>
      <c r="F457" s="55"/>
      <c r="G457" s="53"/>
      <c r="H457" s="57"/>
      <c r="I457" s="56"/>
      <c r="J457" s="56"/>
      <c r="K457" s="68"/>
      <c r="L457" s="85">
        <v>457</v>
      </c>
      <c r="M457" s="85"/>
      <c r="N457" s="63"/>
    </row>
    <row r="458" spans="1:14" x14ac:dyDescent="0.4">
      <c r="A458" s="107" t="s">
        <v>603</v>
      </c>
      <c r="B458" s="107" t="s">
        <v>479</v>
      </c>
      <c r="C458" s="53"/>
      <c r="D458" s="54"/>
      <c r="E458" s="83"/>
      <c r="F458" s="55"/>
      <c r="G458" s="53"/>
      <c r="H458" s="57"/>
      <c r="I458" s="56"/>
      <c r="J458" s="56"/>
      <c r="K458" s="68"/>
      <c r="L458" s="85">
        <v>458</v>
      </c>
      <c r="M458" s="85"/>
      <c r="N458" s="63"/>
    </row>
    <row r="459" spans="1:14" x14ac:dyDescent="0.4">
      <c r="A459" s="107" t="s">
        <v>199</v>
      </c>
      <c r="B459" s="107" t="s">
        <v>282</v>
      </c>
      <c r="C459" s="53"/>
      <c r="D459" s="54"/>
      <c r="E459" s="83"/>
      <c r="F459" s="55"/>
      <c r="G459" s="53"/>
      <c r="H459" s="57"/>
      <c r="I459" s="56"/>
      <c r="J459" s="56"/>
      <c r="K459" s="68"/>
      <c r="L459" s="85">
        <v>459</v>
      </c>
      <c r="M459" s="85"/>
      <c r="N459" s="63"/>
    </row>
    <row r="460" spans="1:14" x14ac:dyDescent="0.4">
      <c r="A460" s="107" t="s">
        <v>345</v>
      </c>
      <c r="B460" s="107" t="s">
        <v>387</v>
      </c>
      <c r="C460" s="53"/>
      <c r="D460" s="54"/>
      <c r="E460" s="83"/>
      <c r="F460" s="55"/>
      <c r="G460" s="53"/>
      <c r="H460" s="57"/>
      <c r="I460" s="56"/>
      <c r="J460" s="56"/>
      <c r="K460" s="68"/>
      <c r="L460" s="85">
        <v>460</v>
      </c>
      <c r="M460" s="85"/>
      <c r="N460" s="63"/>
    </row>
    <row r="461" spans="1:14" x14ac:dyDescent="0.4">
      <c r="A461" s="107" t="s">
        <v>408</v>
      </c>
      <c r="B461" s="107" t="s">
        <v>312</v>
      </c>
      <c r="C461" s="53"/>
      <c r="D461" s="54"/>
      <c r="E461" s="83"/>
      <c r="F461" s="55"/>
      <c r="G461" s="53"/>
      <c r="H461" s="57"/>
      <c r="I461" s="56"/>
      <c r="J461" s="56"/>
      <c r="K461" s="68"/>
      <c r="L461" s="85">
        <v>461</v>
      </c>
      <c r="M461" s="85"/>
      <c r="N461" s="63"/>
    </row>
    <row r="462" spans="1:14" x14ac:dyDescent="0.4">
      <c r="A462" s="107" t="s">
        <v>387</v>
      </c>
      <c r="B462" s="107" t="s">
        <v>236</v>
      </c>
      <c r="C462" s="53"/>
      <c r="D462" s="54"/>
      <c r="E462" s="83"/>
      <c r="F462" s="55"/>
      <c r="G462" s="53"/>
      <c r="H462" s="57"/>
      <c r="I462" s="56"/>
      <c r="J462" s="56"/>
      <c r="K462" s="68"/>
      <c r="L462" s="85">
        <v>462</v>
      </c>
      <c r="M462" s="85"/>
      <c r="N462" s="63"/>
    </row>
    <row r="463" spans="1:14" x14ac:dyDescent="0.4">
      <c r="A463" s="107" t="s">
        <v>205</v>
      </c>
      <c r="B463" s="107" t="s">
        <v>204</v>
      </c>
      <c r="C463" s="53"/>
      <c r="D463" s="54"/>
      <c r="E463" s="83"/>
      <c r="F463" s="55"/>
      <c r="G463" s="53"/>
      <c r="H463" s="57"/>
      <c r="I463" s="56"/>
      <c r="J463" s="56"/>
      <c r="K463" s="68"/>
      <c r="L463" s="85">
        <v>463</v>
      </c>
      <c r="M463" s="85"/>
      <c r="N463" s="63"/>
    </row>
    <row r="464" spans="1:14" x14ac:dyDescent="0.4">
      <c r="A464" s="107" t="s">
        <v>340</v>
      </c>
      <c r="B464" s="107" t="s">
        <v>205</v>
      </c>
      <c r="C464" s="53"/>
      <c r="D464" s="54"/>
      <c r="E464" s="83"/>
      <c r="F464" s="55"/>
      <c r="G464" s="53"/>
      <c r="H464" s="57"/>
      <c r="I464" s="56"/>
      <c r="J464" s="56"/>
      <c r="K464" s="68"/>
      <c r="L464" s="85">
        <v>464</v>
      </c>
      <c r="M464" s="85"/>
      <c r="N464" s="63"/>
    </row>
    <row r="465" spans="1:14" x14ac:dyDescent="0.4">
      <c r="A465" s="107" t="s">
        <v>427</v>
      </c>
      <c r="B465" s="107" t="s">
        <v>329</v>
      </c>
      <c r="C465" s="53"/>
      <c r="D465" s="54"/>
      <c r="E465" s="83"/>
      <c r="F465" s="55"/>
      <c r="G465" s="53"/>
      <c r="H465" s="57"/>
      <c r="I465" s="56"/>
      <c r="J465" s="56"/>
      <c r="K465" s="68"/>
      <c r="L465" s="85">
        <v>465</v>
      </c>
      <c r="M465" s="85"/>
      <c r="N465" s="63"/>
    </row>
    <row r="466" spans="1:14" x14ac:dyDescent="0.4">
      <c r="A466" s="107" t="s">
        <v>480</v>
      </c>
      <c r="B466" s="107" t="s">
        <v>490</v>
      </c>
      <c r="C466" s="53"/>
      <c r="D466" s="54"/>
      <c r="E466" s="83"/>
      <c r="F466" s="55"/>
      <c r="G466" s="53"/>
      <c r="H466" s="57"/>
      <c r="I466" s="56"/>
      <c r="J466" s="56"/>
      <c r="K466" s="68"/>
      <c r="L466" s="85">
        <v>466</v>
      </c>
      <c r="M466" s="85"/>
      <c r="N466" s="63"/>
    </row>
    <row r="467" spans="1:14" x14ac:dyDescent="0.4">
      <c r="A467" s="50" t="s">
        <v>393</v>
      </c>
      <c r="B467" s="50" t="s">
        <v>351</v>
      </c>
      <c r="C467" s="53"/>
      <c r="D467" s="54"/>
      <c r="E467" s="83"/>
      <c r="F467" s="55"/>
      <c r="G467" s="53"/>
      <c r="H467" s="57"/>
      <c r="I467" s="56"/>
      <c r="J467" s="56"/>
      <c r="K467" s="68"/>
      <c r="L467" s="85">
        <v>467</v>
      </c>
      <c r="M467" s="85"/>
      <c r="N467" s="63"/>
    </row>
    <row r="468" spans="1:14" x14ac:dyDescent="0.4">
      <c r="A468" s="50" t="s">
        <v>461</v>
      </c>
      <c r="B468" s="50" t="s">
        <v>187</v>
      </c>
      <c r="C468" s="53"/>
      <c r="D468" s="54"/>
      <c r="E468" s="83"/>
      <c r="F468" s="55"/>
      <c r="G468" s="53"/>
      <c r="H468" s="57"/>
      <c r="I468" s="56"/>
      <c r="J468" s="56"/>
      <c r="K468" s="68"/>
      <c r="L468" s="85">
        <v>468</v>
      </c>
      <c r="M468" s="85"/>
      <c r="N468" s="63"/>
    </row>
    <row r="469" spans="1:14" ht="52.2" x14ac:dyDescent="0.4">
      <c r="A469" s="50" t="s">
        <v>180</v>
      </c>
      <c r="B469" s="50" t="s">
        <v>320</v>
      </c>
      <c r="C469" s="53"/>
      <c r="D469" s="54"/>
      <c r="E469" s="83"/>
      <c r="F469" s="55"/>
      <c r="G469" s="53"/>
      <c r="H469" s="57"/>
      <c r="I469" s="56"/>
      <c r="J469" s="56"/>
      <c r="K469" s="68"/>
      <c r="L469" s="85">
        <v>469</v>
      </c>
      <c r="M469" s="85"/>
      <c r="N469" s="63"/>
    </row>
    <row r="470" spans="1:14" ht="52.2" x14ac:dyDescent="0.4">
      <c r="A470" s="50" t="s">
        <v>516</v>
      </c>
      <c r="B470" s="50" t="s">
        <v>596</v>
      </c>
      <c r="C470" s="53"/>
      <c r="D470" s="54"/>
      <c r="E470" s="83"/>
      <c r="F470" s="55"/>
      <c r="G470" s="53"/>
      <c r="H470" s="57"/>
      <c r="I470" s="56"/>
      <c r="J470" s="56"/>
      <c r="K470" s="68"/>
      <c r="L470" s="85">
        <v>470</v>
      </c>
      <c r="M470" s="85"/>
      <c r="N470" s="63"/>
    </row>
    <row r="471" spans="1:14" x14ac:dyDescent="0.4">
      <c r="A471" s="50" t="s">
        <v>519</v>
      </c>
      <c r="B471" s="50" t="s">
        <v>247</v>
      </c>
      <c r="C471" s="53"/>
      <c r="D471" s="54"/>
      <c r="E471" s="83"/>
      <c r="F471" s="55"/>
      <c r="G471" s="53"/>
      <c r="H471" s="57"/>
      <c r="I471" s="56"/>
      <c r="J471" s="56"/>
      <c r="K471" s="68"/>
      <c r="L471" s="85">
        <v>471</v>
      </c>
      <c r="M471" s="85"/>
      <c r="N471" s="63"/>
    </row>
    <row r="472" spans="1:14" x14ac:dyDescent="0.4">
      <c r="A472" s="50" t="s">
        <v>731</v>
      </c>
      <c r="B472" s="50" t="s">
        <v>557</v>
      </c>
      <c r="C472" s="53"/>
      <c r="D472" s="54"/>
      <c r="E472" s="83"/>
      <c r="F472" s="55"/>
      <c r="G472" s="53"/>
      <c r="H472" s="57"/>
      <c r="I472" s="56"/>
      <c r="J472" s="56"/>
      <c r="K472" s="68"/>
      <c r="L472" s="85">
        <v>472</v>
      </c>
      <c r="M472" s="85"/>
      <c r="N472" s="63"/>
    </row>
    <row r="473" spans="1:14" ht="34.799999999999997" x14ac:dyDescent="0.4">
      <c r="A473" s="50" t="s">
        <v>736</v>
      </c>
      <c r="B473" s="50" t="s">
        <v>428</v>
      </c>
      <c r="C473" s="53"/>
      <c r="D473" s="54"/>
      <c r="E473" s="83"/>
      <c r="F473" s="55"/>
      <c r="G473" s="53"/>
      <c r="H473" s="57"/>
      <c r="I473" s="56"/>
      <c r="J473" s="56"/>
      <c r="K473" s="68"/>
      <c r="L473" s="85">
        <v>473</v>
      </c>
      <c r="M473" s="85"/>
      <c r="N473" s="63"/>
    </row>
    <row r="474" spans="1:14" x14ac:dyDescent="0.4">
      <c r="A474" s="50" t="s">
        <v>444</v>
      </c>
      <c r="B474" s="50" t="s">
        <v>327</v>
      </c>
      <c r="C474" s="53"/>
      <c r="D474" s="54"/>
      <c r="E474" s="83"/>
      <c r="F474" s="55"/>
      <c r="G474" s="53"/>
      <c r="H474" s="57"/>
      <c r="I474" s="56"/>
      <c r="J474" s="56"/>
      <c r="K474" s="68"/>
      <c r="L474" s="85">
        <v>474</v>
      </c>
      <c r="M474" s="85"/>
      <c r="N474" s="63"/>
    </row>
    <row r="475" spans="1:14" ht="52.2" x14ac:dyDescent="0.4">
      <c r="A475" s="50" t="s">
        <v>434</v>
      </c>
      <c r="B475" s="50" t="s">
        <v>355</v>
      </c>
      <c r="C475" s="53"/>
      <c r="D475" s="54"/>
      <c r="E475" s="83"/>
      <c r="F475" s="55"/>
      <c r="G475" s="53"/>
      <c r="H475" s="57"/>
      <c r="I475" s="56"/>
      <c r="J475" s="56"/>
      <c r="K475" s="68"/>
      <c r="L475" s="85">
        <v>475</v>
      </c>
      <c r="M475" s="85"/>
      <c r="N475" s="63"/>
    </row>
    <row r="476" spans="1:14" ht="34.799999999999997" x14ac:dyDescent="0.4">
      <c r="A476" s="108" t="s">
        <v>521</v>
      </c>
      <c r="B476" s="108" t="s">
        <v>708</v>
      </c>
      <c r="C476" s="109"/>
      <c r="D476" s="110"/>
      <c r="E476" s="111"/>
      <c r="F476" s="112"/>
      <c r="G476" s="109"/>
      <c r="H476" s="113"/>
      <c r="I476" s="114"/>
      <c r="J476" s="114"/>
      <c r="K476" s="115"/>
      <c r="L476" s="116">
        <v>476</v>
      </c>
      <c r="M476" s="116"/>
      <c r="N476" s="117"/>
    </row>
    <row r="477" spans="1:14" x14ac:dyDescent="0.4">
      <c r="A477" s="50" t="s">
        <v>351</v>
      </c>
      <c r="B477" s="50" t="s">
        <v>393</v>
      </c>
      <c r="C477" s="53"/>
      <c r="D477" s="54"/>
      <c r="E477" s="83"/>
      <c r="F477" s="55"/>
      <c r="G477" s="53"/>
      <c r="H477" s="57"/>
      <c r="I477" s="56"/>
      <c r="J477" s="56"/>
      <c r="K477" s="68"/>
      <c r="L477" s="85">
        <v>477</v>
      </c>
      <c r="M477" s="85"/>
      <c r="N477" s="63"/>
    </row>
    <row r="478" spans="1:14" ht="52.2" x14ac:dyDescent="0.4">
      <c r="A478" s="50" t="s">
        <v>376</v>
      </c>
      <c r="B478" s="50" t="s">
        <v>260</v>
      </c>
      <c r="C478" s="53"/>
      <c r="D478" s="54"/>
      <c r="E478" s="83"/>
      <c r="F478" s="55"/>
      <c r="G478" s="53"/>
      <c r="H478" s="57"/>
      <c r="I478" s="56"/>
      <c r="J478" s="56"/>
      <c r="K478" s="68"/>
      <c r="L478" s="85">
        <v>478</v>
      </c>
      <c r="M478" s="85"/>
      <c r="N478" s="63"/>
    </row>
    <row r="479" spans="1:14" ht="34.799999999999997" x14ac:dyDescent="0.4">
      <c r="A479" s="50" t="s">
        <v>425</v>
      </c>
      <c r="B479" s="50" t="s">
        <v>448</v>
      </c>
      <c r="C479" s="53"/>
      <c r="D479" s="54"/>
      <c r="E479" s="83"/>
      <c r="F479" s="55"/>
      <c r="G479" s="53"/>
      <c r="H479" s="57"/>
      <c r="I479" s="56"/>
      <c r="J479" s="56"/>
      <c r="K479" s="68"/>
      <c r="L479" s="85">
        <v>479</v>
      </c>
      <c r="M479" s="85"/>
      <c r="N479" s="63"/>
    </row>
    <row r="480" spans="1:14" ht="34.799999999999997" x14ac:dyDescent="0.4">
      <c r="A480" s="50" t="s">
        <v>437</v>
      </c>
      <c r="B480" s="50" t="s">
        <v>285</v>
      </c>
      <c r="C480" s="53"/>
      <c r="D480" s="54"/>
      <c r="E480" s="83"/>
      <c r="F480" s="55"/>
      <c r="G480" s="53"/>
      <c r="H480" s="57"/>
      <c r="I480" s="56"/>
      <c r="J480" s="56"/>
      <c r="K480" s="68"/>
      <c r="L480" s="85">
        <v>480</v>
      </c>
      <c r="M480" s="85"/>
      <c r="N480" s="63"/>
    </row>
    <row r="481" spans="1:14" ht="52.2" x14ac:dyDescent="0.4">
      <c r="A481" s="50" t="s">
        <v>737</v>
      </c>
      <c r="B481" s="50" t="s">
        <v>173</v>
      </c>
      <c r="C481" s="53"/>
      <c r="D481" s="54"/>
      <c r="E481" s="83"/>
      <c r="F481" s="55"/>
      <c r="G481" s="53"/>
      <c r="H481" s="57"/>
      <c r="I481" s="56"/>
      <c r="J481" s="56"/>
      <c r="K481" s="68"/>
      <c r="L481" s="85">
        <v>481</v>
      </c>
      <c r="M481" s="85"/>
      <c r="N481" s="63"/>
    </row>
    <row r="482" spans="1:14" ht="34.799999999999997" x14ac:dyDescent="0.4">
      <c r="A482" s="50" t="s">
        <v>281</v>
      </c>
      <c r="B482" s="50" t="s">
        <v>446</v>
      </c>
      <c r="C482" s="53"/>
      <c r="D482" s="54"/>
      <c r="E482" s="83"/>
      <c r="F482" s="55"/>
      <c r="G482" s="53"/>
      <c r="H482" s="57"/>
      <c r="I482" s="56"/>
      <c r="J482" s="56"/>
      <c r="K482" s="68"/>
      <c r="L482" s="85">
        <v>482</v>
      </c>
      <c r="M482" s="85"/>
      <c r="N482" s="63"/>
    </row>
    <row r="483" spans="1:14" x14ac:dyDescent="0.4">
      <c r="A483" s="108" t="s">
        <v>394</v>
      </c>
      <c r="B483" s="108" t="s">
        <v>474</v>
      </c>
      <c r="C483" s="109"/>
      <c r="D483" s="110"/>
      <c r="E483" s="111"/>
      <c r="F483" s="112"/>
      <c r="G483" s="109"/>
      <c r="H483" s="113"/>
      <c r="I483" s="114"/>
      <c r="J483" s="114"/>
      <c r="K483" s="115"/>
      <c r="L483" s="116">
        <v>483</v>
      </c>
      <c r="M483" s="116"/>
      <c r="N483" s="117"/>
    </row>
    <row r="484" spans="1:14" ht="34.799999999999997" x14ac:dyDescent="0.4">
      <c r="A484" s="108" t="s">
        <v>386</v>
      </c>
      <c r="B484" s="108" t="s">
        <v>285</v>
      </c>
      <c r="C484" s="109"/>
      <c r="D484" s="110"/>
      <c r="E484" s="111"/>
      <c r="F484" s="112"/>
      <c r="G484" s="109"/>
      <c r="H484" s="113"/>
      <c r="I484" s="114"/>
      <c r="J484" s="114"/>
      <c r="K484" s="115"/>
      <c r="L484" s="116">
        <v>484</v>
      </c>
      <c r="M484" s="116"/>
      <c r="N484" s="117"/>
    </row>
    <row r="485" spans="1:14" ht="34.799999999999997" x14ac:dyDescent="0.4">
      <c r="A485" s="50" t="s">
        <v>476</v>
      </c>
      <c r="B485" s="50" t="s">
        <v>199</v>
      </c>
      <c r="C485" s="53"/>
      <c r="D485" s="54"/>
      <c r="E485" s="83"/>
      <c r="F485" s="55"/>
      <c r="G485" s="53"/>
      <c r="H485" s="57"/>
      <c r="I485" s="56"/>
      <c r="J485" s="56"/>
      <c r="K485" s="68"/>
      <c r="L485" s="85">
        <v>485</v>
      </c>
      <c r="M485" s="85"/>
      <c r="N485" s="63"/>
    </row>
    <row r="486" spans="1:14" ht="52.2" x14ac:dyDescent="0.4">
      <c r="A486" s="50" t="s">
        <v>320</v>
      </c>
      <c r="B486" s="50" t="s">
        <v>180</v>
      </c>
      <c r="C486" s="53"/>
      <c r="D486" s="54"/>
      <c r="E486" s="83"/>
      <c r="F486" s="55"/>
      <c r="G486" s="53"/>
      <c r="H486" s="57"/>
      <c r="I486" s="56"/>
      <c r="J486" s="56"/>
      <c r="K486" s="68"/>
      <c r="L486" s="85">
        <v>486</v>
      </c>
      <c r="M486" s="85"/>
      <c r="N486" s="63"/>
    </row>
    <row r="487" spans="1:14" x14ac:dyDescent="0.4">
      <c r="A487" s="50" t="s">
        <v>411</v>
      </c>
      <c r="B487" s="50" t="s">
        <v>178</v>
      </c>
      <c r="C487" s="53"/>
      <c r="D487" s="54"/>
      <c r="E487" s="83"/>
      <c r="F487" s="55"/>
      <c r="G487" s="53"/>
      <c r="H487" s="57"/>
      <c r="I487" s="56"/>
      <c r="J487" s="56"/>
      <c r="K487" s="68"/>
      <c r="L487" s="85">
        <v>487</v>
      </c>
      <c r="M487" s="85"/>
      <c r="N487" s="63"/>
    </row>
    <row r="488" spans="1:14" ht="34.799999999999997" x14ac:dyDescent="0.4">
      <c r="A488" s="108" t="s">
        <v>172</v>
      </c>
      <c r="B488" s="108" t="s">
        <v>317</v>
      </c>
      <c r="C488" s="109"/>
      <c r="D488" s="110"/>
      <c r="E488" s="111"/>
      <c r="F488" s="112"/>
      <c r="G488" s="109"/>
      <c r="H488" s="113"/>
      <c r="I488" s="114"/>
      <c r="J488" s="114"/>
      <c r="K488" s="115"/>
      <c r="L488" s="116">
        <v>488</v>
      </c>
      <c r="M488" s="116"/>
      <c r="N488" s="117"/>
    </row>
    <row r="489" spans="1:14" x14ac:dyDescent="0.4">
      <c r="A489" s="50" t="s">
        <v>439</v>
      </c>
      <c r="B489" s="50" t="s">
        <v>312</v>
      </c>
      <c r="C489" s="53"/>
      <c r="D489" s="54"/>
      <c r="E489" s="83"/>
      <c r="F489" s="55"/>
      <c r="G489" s="53"/>
      <c r="H489" s="57"/>
      <c r="I489" s="56"/>
      <c r="J489" s="56"/>
      <c r="K489" s="68"/>
      <c r="L489" s="85">
        <v>489</v>
      </c>
      <c r="M489" s="85"/>
      <c r="N489" s="63"/>
    </row>
    <row r="490" spans="1:14" ht="52.2" x14ac:dyDescent="0.4">
      <c r="A490" s="50" t="s">
        <v>533</v>
      </c>
      <c r="B490" s="50" t="s">
        <v>532</v>
      </c>
      <c r="C490" s="53"/>
      <c r="D490" s="54"/>
      <c r="E490" s="83"/>
      <c r="F490" s="55"/>
      <c r="G490" s="53"/>
      <c r="H490" s="57"/>
      <c r="I490" s="56"/>
      <c r="J490" s="56"/>
      <c r="K490" s="68"/>
      <c r="L490" s="85">
        <v>490</v>
      </c>
      <c r="M490" s="85"/>
      <c r="N490" s="63"/>
    </row>
    <row r="491" spans="1:14" ht="34.799999999999997" x14ac:dyDescent="0.4">
      <c r="A491" s="50" t="s">
        <v>330</v>
      </c>
      <c r="B491" s="50" t="s">
        <v>329</v>
      </c>
      <c r="C491" s="53"/>
      <c r="D491" s="54"/>
      <c r="E491" s="83"/>
      <c r="F491" s="55"/>
      <c r="G491" s="53"/>
      <c r="H491" s="57"/>
      <c r="I491" s="56"/>
      <c r="J491" s="56"/>
      <c r="K491" s="68"/>
      <c r="L491" s="85">
        <v>491</v>
      </c>
      <c r="M491" s="85"/>
      <c r="N491" s="63"/>
    </row>
    <row r="492" spans="1:14" ht="34.799999999999997" x14ac:dyDescent="0.4">
      <c r="A492" s="50" t="s">
        <v>344</v>
      </c>
      <c r="B492" s="50" t="s">
        <v>233</v>
      </c>
      <c r="C492" s="53"/>
      <c r="D492" s="54"/>
      <c r="E492" s="83"/>
      <c r="F492" s="55"/>
      <c r="G492" s="53"/>
      <c r="H492" s="57"/>
      <c r="I492" s="56"/>
      <c r="J492" s="56"/>
      <c r="K492" s="68"/>
      <c r="L492" s="85">
        <v>492</v>
      </c>
      <c r="M492" s="85"/>
      <c r="N492" s="63"/>
    </row>
    <row r="493" spans="1:14" ht="34.799999999999997" x14ac:dyDescent="0.4">
      <c r="A493" s="50" t="s">
        <v>324</v>
      </c>
      <c r="B493" s="50" t="s">
        <v>323</v>
      </c>
      <c r="C493" s="53"/>
      <c r="D493" s="54"/>
      <c r="E493" s="83"/>
      <c r="F493" s="55"/>
      <c r="G493" s="53"/>
      <c r="H493" s="57"/>
      <c r="I493" s="56"/>
      <c r="J493" s="56"/>
      <c r="K493" s="68"/>
      <c r="L493" s="85">
        <v>493</v>
      </c>
      <c r="M493" s="85"/>
      <c r="N493" s="63"/>
    </row>
    <row r="494" spans="1:14" ht="52.2" x14ac:dyDescent="0.4">
      <c r="A494" s="50" t="s">
        <v>353</v>
      </c>
      <c r="B494" s="50" t="s">
        <v>208</v>
      </c>
      <c r="C494" s="53"/>
      <c r="D494" s="54"/>
      <c r="E494" s="83"/>
      <c r="F494" s="55"/>
      <c r="G494" s="53"/>
      <c r="H494" s="57"/>
      <c r="I494" s="56"/>
      <c r="J494" s="56"/>
      <c r="K494" s="68"/>
      <c r="L494" s="85">
        <v>494</v>
      </c>
      <c r="M494" s="85"/>
      <c r="N494" s="63"/>
    </row>
    <row r="495" spans="1:14" ht="34.799999999999997" x14ac:dyDescent="0.4">
      <c r="A495" s="108" t="s">
        <v>536</v>
      </c>
      <c r="B495" s="108" t="s">
        <v>547</v>
      </c>
      <c r="C495" s="109"/>
      <c r="D495" s="110"/>
      <c r="E495" s="111"/>
      <c r="F495" s="112"/>
      <c r="G495" s="109"/>
      <c r="H495" s="113"/>
      <c r="I495" s="114"/>
      <c r="J495" s="114"/>
      <c r="K495" s="115"/>
      <c r="L495" s="116">
        <v>495</v>
      </c>
      <c r="M495" s="116"/>
      <c r="N495" s="117"/>
    </row>
    <row r="496" spans="1:14" ht="34.799999999999997" x14ac:dyDescent="0.4">
      <c r="A496" s="50" t="s">
        <v>453</v>
      </c>
      <c r="B496" s="50" t="s">
        <v>270</v>
      </c>
      <c r="C496" s="53"/>
      <c r="D496" s="54"/>
      <c r="E496" s="83"/>
      <c r="F496" s="55"/>
      <c r="G496" s="53"/>
      <c r="H496" s="57"/>
      <c r="I496" s="56"/>
      <c r="J496" s="56"/>
      <c r="K496" s="68"/>
      <c r="L496" s="85">
        <v>496</v>
      </c>
      <c r="M496" s="85"/>
      <c r="N496" s="63"/>
    </row>
    <row r="497" spans="1:14" ht="52.2" x14ac:dyDescent="0.4">
      <c r="A497" s="50" t="s">
        <v>388</v>
      </c>
      <c r="B497" s="50" t="s">
        <v>215</v>
      </c>
      <c r="C497" s="53"/>
      <c r="D497" s="54"/>
      <c r="E497" s="83"/>
      <c r="F497" s="55"/>
      <c r="G497" s="53"/>
      <c r="H497" s="57"/>
      <c r="I497" s="56"/>
      <c r="J497" s="56"/>
      <c r="K497" s="68"/>
      <c r="L497" s="85">
        <v>497</v>
      </c>
      <c r="M497" s="85"/>
      <c r="N497" s="63"/>
    </row>
    <row r="498" spans="1:14" x14ac:dyDescent="0.4">
      <c r="A498" s="50" t="s">
        <v>489</v>
      </c>
      <c r="B498" s="50" t="s">
        <v>418</v>
      </c>
      <c r="C498" s="53"/>
      <c r="D498" s="54"/>
      <c r="E498" s="83"/>
      <c r="F498" s="55"/>
      <c r="G498" s="53"/>
      <c r="H498" s="57"/>
      <c r="I498" s="56"/>
      <c r="J498" s="56"/>
      <c r="K498" s="68"/>
      <c r="L498" s="85">
        <v>498</v>
      </c>
      <c r="M498" s="85"/>
      <c r="N498" s="63"/>
    </row>
    <row r="499" spans="1:14" x14ac:dyDescent="0.4">
      <c r="A499" s="50" t="s">
        <v>375</v>
      </c>
      <c r="B499" s="50" t="s">
        <v>311</v>
      </c>
      <c r="C499" s="53"/>
      <c r="D499" s="54"/>
      <c r="E499" s="83"/>
      <c r="F499" s="55"/>
      <c r="G499" s="53"/>
      <c r="H499" s="57"/>
      <c r="I499" s="56"/>
      <c r="J499" s="56"/>
      <c r="K499" s="68"/>
      <c r="L499" s="85">
        <v>499</v>
      </c>
      <c r="M499" s="85"/>
      <c r="N499" s="63"/>
    </row>
    <row r="500" spans="1:14" ht="34.799999999999997" x14ac:dyDescent="0.4">
      <c r="A500" s="50" t="s">
        <v>538</v>
      </c>
      <c r="B500" s="50" t="s">
        <v>666</v>
      </c>
      <c r="C500" s="53"/>
      <c r="D500" s="54"/>
      <c r="E500" s="83"/>
      <c r="F500" s="55"/>
      <c r="G500" s="53"/>
      <c r="H500" s="57"/>
      <c r="I500" s="56"/>
      <c r="J500" s="56"/>
      <c r="K500" s="68"/>
      <c r="L500" s="85">
        <v>500</v>
      </c>
      <c r="M500" s="85"/>
      <c r="N500" s="63"/>
    </row>
    <row r="501" spans="1:14" ht="34.799999999999997" x14ac:dyDescent="0.4">
      <c r="A501" s="50" t="s">
        <v>542</v>
      </c>
      <c r="B501" s="50" t="s">
        <v>204</v>
      </c>
      <c r="C501" s="53"/>
      <c r="D501" s="54"/>
      <c r="E501" s="83"/>
      <c r="F501" s="55"/>
      <c r="G501" s="53"/>
      <c r="H501" s="57"/>
      <c r="I501" s="56"/>
      <c r="J501" s="56"/>
      <c r="K501" s="68"/>
      <c r="L501" s="85">
        <v>501</v>
      </c>
      <c r="M501" s="85"/>
      <c r="N501" s="63"/>
    </row>
    <row r="502" spans="1:14" x14ac:dyDescent="0.4">
      <c r="A502" s="108" t="s">
        <v>371</v>
      </c>
      <c r="B502" s="108" t="s">
        <v>370</v>
      </c>
      <c r="C502" s="109"/>
      <c r="D502" s="110"/>
      <c r="E502" s="111"/>
      <c r="F502" s="112"/>
      <c r="G502" s="109"/>
      <c r="H502" s="113"/>
      <c r="I502" s="114"/>
      <c r="J502" s="114"/>
      <c r="K502" s="115"/>
      <c r="L502" s="116">
        <v>502</v>
      </c>
      <c r="M502" s="116"/>
      <c r="N502" s="117"/>
    </row>
    <row r="503" spans="1:14" x14ac:dyDescent="0.4">
      <c r="A503" s="50" t="s">
        <v>738</v>
      </c>
      <c r="B503" s="50" t="s">
        <v>739</v>
      </c>
      <c r="C503" s="53"/>
      <c r="D503" s="54"/>
      <c r="E503" s="83"/>
      <c r="F503" s="55"/>
      <c r="G503" s="53"/>
      <c r="H503" s="57"/>
      <c r="I503" s="56"/>
      <c r="J503" s="56"/>
      <c r="K503" s="68"/>
      <c r="L503" s="85">
        <v>503</v>
      </c>
      <c r="M503" s="85"/>
      <c r="N503" s="63"/>
    </row>
    <row r="504" spans="1:14" x14ac:dyDescent="0.4">
      <c r="A504" s="50" t="s">
        <v>535</v>
      </c>
      <c r="B504" s="50" t="s">
        <v>534</v>
      </c>
      <c r="C504" s="53"/>
      <c r="D504" s="54"/>
      <c r="E504" s="83"/>
      <c r="F504" s="55"/>
      <c r="G504" s="53"/>
      <c r="H504" s="57"/>
      <c r="I504" s="56"/>
      <c r="J504" s="56"/>
      <c r="K504" s="68"/>
      <c r="L504" s="85">
        <v>504</v>
      </c>
      <c r="M504" s="85"/>
      <c r="N504" s="63"/>
    </row>
    <row r="505" spans="1:14" ht="34.799999999999997" x14ac:dyDescent="0.4">
      <c r="A505" s="50" t="s">
        <v>543</v>
      </c>
      <c r="B505" s="50" t="s">
        <v>497</v>
      </c>
      <c r="C505" s="53"/>
      <c r="D505" s="54"/>
      <c r="E505" s="83"/>
      <c r="F505" s="55"/>
      <c r="G505" s="53"/>
      <c r="H505" s="57"/>
      <c r="I505" s="56"/>
      <c r="J505" s="56"/>
      <c r="K505" s="68"/>
      <c r="L505" s="85">
        <v>505</v>
      </c>
      <c r="M505" s="85"/>
      <c r="N505" s="63"/>
    </row>
    <row r="506" spans="1:14" x14ac:dyDescent="0.4">
      <c r="A506" s="50" t="s">
        <v>327</v>
      </c>
      <c r="B506" s="50" t="s">
        <v>444</v>
      </c>
      <c r="C506" s="53"/>
      <c r="D506" s="54"/>
      <c r="E506" s="83"/>
      <c r="F506" s="55"/>
      <c r="G506" s="53"/>
      <c r="H506" s="57"/>
      <c r="I506" s="56"/>
      <c r="J506" s="56"/>
      <c r="K506" s="68"/>
      <c r="L506" s="85">
        <v>506</v>
      </c>
      <c r="M506" s="85"/>
      <c r="N506" s="63"/>
    </row>
    <row r="507" spans="1:14" ht="52.2" x14ac:dyDescent="0.4">
      <c r="A507" s="50" t="s">
        <v>382</v>
      </c>
      <c r="B507" s="50" t="s">
        <v>215</v>
      </c>
      <c r="C507" s="53"/>
      <c r="D507" s="54"/>
      <c r="E507" s="83"/>
      <c r="F507" s="55"/>
      <c r="G507" s="53"/>
      <c r="H507" s="57"/>
      <c r="I507" s="56"/>
      <c r="J507" s="56"/>
      <c r="K507" s="68"/>
      <c r="L507" s="85">
        <v>507</v>
      </c>
      <c r="M507" s="85"/>
      <c r="N507" s="63"/>
    </row>
    <row r="508" spans="1:14" x14ac:dyDescent="0.4">
      <c r="A508" s="50" t="s">
        <v>491</v>
      </c>
      <c r="B508" s="50" t="s">
        <v>178</v>
      </c>
      <c r="C508" s="53"/>
      <c r="D508" s="54"/>
      <c r="E508" s="83"/>
      <c r="F508" s="55"/>
      <c r="G508" s="53"/>
      <c r="H508" s="57"/>
      <c r="I508" s="56"/>
      <c r="J508" s="56"/>
      <c r="K508" s="68"/>
      <c r="L508" s="85">
        <v>508</v>
      </c>
      <c r="M508" s="85"/>
      <c r="N508" s="63"/>
    </row>
    <row r="509" spans="1:14" ht="52.2" x14ac:dyDescent="0.4">
      <c r="A509" s="50" t="s">
        <v>197</v>
      </c>
      <c r="B509" s="50" t="s">
        <v>322</v>
      </c>
      <c r="C509" s="53"/>
      <c r="D509" s="54"/>
      <c r="E509" s="83"/>
      <c r="F509" s="55"/>
      <c r="G509" s="53"/>
      <c r="H509" s="57"/>
      <c r="I509" s="56"/>
      <c r="J509" s="56"/>
      <c r="K509" s="68"/>
      <c r="L509" s="85">
        <v>509</v>
      </c>
      <c r="M509" s="85"/>
      <c r="N509" s="63"/>
    </row>
    <row r="510" spans="1:14" ht="34.799999999999997" x14ac:dyDescent="0.4">
      <c r="A510" s="50" t="s">
        <v>350</v>
      </c>
      <c r="B510" s="50" t="s">
        <v>215</v>
      </c>
      <c r="C510" s="53"/>
      <c r="D510" s="54"/>
      <c r="E510" s="83"/>
      <c r="F510" s="55"/>
      <c r="G510" s="53"/>
      <c r="H510" s="57"/>
      <c r="I510" s="56"/>
      <c r="J510" s="56"/>
      <c r="K510" s="68"/>
      <c r="L510" s="85">
        <v>510</v>
      </c>
      <c r="M510" s="85"/>
      <c r="N510" s="63"/>
    </row>
    <row r="511" spans="1:14" x14ac:dyDescent="0.4">
      <c r="A511" s="108" t="s">
        <v>715</v>
      </c>
      <c r="B511" s="108" t="s">
        <v>637</v>
      </c>
      <c r="C511" s="109"/>
      <c r="D511" s="110"/>
      <c r="E511" s="111"/>
      <c r="F511" s="112"/>
      <c r="G511" s="109"/>
      <c r="H511" s="113"/>
      <c r="I511" s="114"/>
      <c r="J511" s="114"/>
      <c r="K511" s="115"/>
      <c r="L511" s="116">
        <v>511</v>
      </c>
      <c r="M511" s="116"/>
      <c r="N511" s="117"/>
    </row>
    <row r="512" spans="1:14" ht="34.799999999999997" x14ac:dyDescent="0.4">
      <c r="A512" s="50" t="s">
        <v>413</v>
      </c>
      <c r="B512" s="50" t="s">
        <v>195</v>
      </c>
      <c r="C512" s="53"/>
      <c r="D512" s="54"/>
      <c r="E512" s="83"/>
      <c r="F512" s="55"/>
      <c r="G512" s="53"/>
      <c r="H512" s="57"/>
      <c r="I512" s="56"/>
      <c r="J512" s="56"/>
      <c r="K512" s="68"/>
      <c r="L512" s="85">
        <v>512</v>
      </c>
      <c r="M512" s="85"/>
      <c r="N512" s="63"/>
    </row>
    <row r="513" spans="1:14" ht="34.799999999999997" x14ac:dyDescent="0.4">
      <c r="A513" s="50" t="s">
        <v>240</v>
      </c>
      <c r="B513" s="50" t="s">
        <v>215</v>
      </c>
      <c r="C513" s="53"/>
      <c r="D513" s="54"/>
      <c r="E513" s="83"/>
      <c r="F513" s="55"/>
      <c r="G513" s="53"/>
      <c r="H513" s="57"/>
      <c r="I513" s="56"/>
      <c r="J513" s="56"/>
      <c r="K513" s="68"/>
      <c r="L513" s="85">
        <v>513</v>
      </c>
      <c r="M513" s="85"/>
      <c r="N513" s="63"/>
    </row>
    <row r="514" spans="1:14" ht="34.799999999999997" x14ac:dyDescent="0.4">
      <c r="A514" s="108" t="s">
        <v>377</v>
      </c>
      <c r="B514" s="108" t="s">
        <v>316</v>
      </c>
      <c r="C514" s="109"/>
      <c r="D514" s="110"/>
      <c r="E514" s="111"/>
      <c r="F514" s="112"/>
      <c r="G514" s="109"/>
      <c r="H514" s="113"/>
      <c r="I514" s="114"/>
      <c r="J514" s="114"/>
      <c r="K514" s="115"/>
      <c r="L514" s="116">
        <v>514</v>
      </c>
      <c r="M514" s="116"/>
      <c r="N514" s="117"/>
    </row>
    <row r="515" spans="1:14" x14ac:dyDescent="0.4">
      <c r="A515" s="50" t="s">
        <v>343</v>
      </c>
      <c r="B515" s="50" t="s">
        <v>232</v>
      </c>
      <c r="C515" s="53"/>
      <c r="D515" s="54"/>
      <c r="E515" s="83"/>
      <c r="F515" s="55"/>
      <c r="G515" s="53"/>
      <c r="H515" s="57"/>
      <c r="I515" s="56"/>
      <c r="J515" s="56"/>
      <c r="K515" s="68"/>
      <c r="L515" s="85">
        <v>515</v>
      </c>
      <c r="M515" s="85"/>
      <c r="N515" s="63"/>
    </row>
    <row r="516" spans="1:14" x14ac:dyDescent="0.4">
      <c r="A516" s="50" t="s">
        <v>545</v>
      </c>
      <c r="B516" s="50" t="s">
        <v>327</v>
      </c>
      <c r="C516" s="53"/>
      <c r="D516" s="54"/>
      <c r="E516" s="83"/>
      <c r="F516" s="55"/>
      <c r="G516" s="53"/>
      <c r="H516" s="57"/>
      <c r="I516" s="56"/>
      <c r="J516" s="56"/>
      <c r="K516" s="68"/>
      <c r="L516" s="85">
        <v>516</v>
      </c>
      <c r="M516" s="85"/>
      <c r="N516" s="63"/>
    </row>
    <row r="517" spans="1:14" ht="34.799999999999997" x14ac:dyDescent="0.4">
      <c r="A517" s="50" t="s">
        <v>486</v>
      </c>
      <c r="B517" s="50" t="s">
        <v>282</v>
      </c>
      <c r="C517" s="53"/>
      <c r="D517" s="54"/>
      <c r="E517" s="83"/>
      <c r="F517" s="55"/>
      <c r="G517" s="53"/>
      <c r="H517" s="57"/>
      <c r="I517" s="56"/>
      <c r="J517" s="56"/>
      <c r="K517" s="68"/>
      <c r="L517" s="85">
        <v>517</v>
      </c>
      <c r="M517" s="85"/>
      <c r="N517" s="63"/>
    </row>
    <row r="518" spans="1:14" x14ac:dyDescent="0.4">
      <c r="A518" s="108" t="s">
        <v>311</v>
      </c>
      <c r="B518" s="108" t="s">
        <v>375</v>
      </c>
      <c r="C518" s="109"/>
      <c r="D518" s="110"/>
      <c r="E518" s="111"/>
      <c r="F518" s="112"/>
      <c r="G518" s="109"/>
      <c r="H518" s="113"/>
      <c r="I518" s="114"/>
      <c r="J518" s="114"/>
      <c r="K518" s="115"/>
      <c r="L518" s="116">
        <v>518</v>
      </c>
      <c r="M518" s="116"/>
      <c r="N518" s="117"/>
    </row>
    <row r="519" spans="1:14" x14ac:dyDescent="0.4">
      <c r="A519" s="108" t="s">
        <v>697</v>
      </c>
      <c r="B519" s="108" t="s">
        <v>740</v>
      </c>
      <c r="C519" s="109"/>
      <c r="D519" s="110"/>
      <c r="E519" s="111"/>
      <c r="F519" s="112"/>
      <c r="G519" s="109"/>
      <c r="H519" s="113"/>
      <c r="I519" s="114"/>
      <c r="J519" s="114"/>
      <c r="K519" s="115"/>
      <c r="L519" s="116">
        <v>519</v>
      </c>
      <c r="M519" s="116"/>
      <c r="N519" s="117"/>
    </row>
    <row r="520" spans="1:14" ht="34.799999999999997" x14ac:dyDescent="0.4">
      <c r="A520" s="50" t="s">
        <v>547</v>
      </c>
      <c r="B520" s="50" t="s">
        <v>536</v>
      </c>
      <c r="C520" s="53"/>
      <c r="D520" s="54"/>
      <c r="E520" s="83"/>
      <c r="F520" s="55"/>
      <c r="G520" s="53"/>
      <c r="H520" s="57"/>
      <c r="I520" s="56"/>
      <c r="J520" s="56"/>
      <c r="K520" s="68"/>
      <c r="L520" s="85">
        <v>520</v>
      </c>
      <c r="M520" s="85"/>
      <c r="N520" s="63"/>
    </row>
    <row r="521" spans="1:14" x14ac:dyDescent="0.4">
      <c r="A521" s="50" t="s">
        <v>552</v>
      </c>
      <c r="B521" s="50" t="s">
        <v>604</v>
      </c>
      <c r="C521" s="53"/>
      <c r="D521" s="54"/>
      <c r="E521" s="83"/>
      <c r="F521" s="55"/>
      <c r="G521" s="53"/>
      <c r="H521" s="57"/>
      <c r="I521" s="56"/>
      <c r="J521" s="56"/>
      <c r="K521" s="68"/>
      <c r="L521" s="85">
        <v>521</v>
      </c>
      <c r="M521" s="85"/>
      <c r="N521" s="63"/>
    </row>
    <row r="522" spans="1:14" x14ac:dyDescent="0.4">
      <c r="A522" s="50" t="s">
        <v>741</v>
      </c>
      <c r="B522" s="50" t="s">
        <v>401</v>
      </c>
      <c r="C522" s="53"/>
      <c r="D522" s="54"/>
      <c r="E522" s="83"/>
      <c r="F522" s="55"/>
      <c r="G522" s="53"/>
      <c r="H522" s="57"/>
      <c r="I522" s="56"/>
      <c r="J522" s="56"/>
      <c r="K522" s="68"/>
      <c r="L522" s="85">
        <v>522</v>
      </c>
      <c r="M522" s="85"/>
      <c r="N522" s="63"/>
    </row>
    <row r="523" spans="1:14" ht="34.799999999999997" x14ac:dyDescent="0.4">
      <c r="A523" s="50" t="s">
        <v>558</v>
      </c>
      <c r="B523" s="50" t="s">
        <v>569</v>
      </c>
      <c r="C523" s="53"/>
      <c r="D523" s="54"/>
      <c r="E523" s="83"/>
      <c r="F523" s="55"/>
      <c r="G523" s="53"/>
      <c r="H523" s="57"/>
      <c r="I523" s="56"/>
      <c r="J523" s="56"/>
      <c r="K523" s="68"/>
      <c r="L523" s="85">
        <v>523</v>
      </c>
      <c r="M523" s="85"/>
      <c r="N523" s="63"/>
    </row>
    <row r="524" spans="1:14" x14ac:dyDescent="0.4">
      <c r="A524" s="50" t="s">
        <v>401</v>
      </c>
      <c r="B524" s="50" t="s">
        <v>400</v>
      </c>
      <c r="C524" s="53"/>
      <c r="D524" s="54"/>
      <c r="E524" s="83"/>
      <c r="F524" s="55"/>
      <c r="G524" s="53"/>
      <c r="H524" s="57"/>
      <c r="I524" s="56"/>
      <c r="J524" s="56"/>
      <c r="K524" s="68"/>
      <c r="L524" s="85">
        <v>524</v>
      </c>
      <c r="M524" s="85"/>
      <c r="N524" s="63"/>
    </row>
    <row r="525" spans="1:14" ht="34.799999999999997" x14ac:dyDescent="0.4">
      <c r="A525" s="50" t="s">
        <v>278</v>
      </c>
      <c r="B525" s="50" t="s">
        <v>277</v>
      </c>
      <c r="C525" s="53"/>
      <c r="D525" s="54"/>
      <c r="E525" s="83"/>
      <c r="F525" s="55"/>
      <c r="G525" s="53"/>
      <c r="H525" s="57"/>
      <c r="I525" s="56"/>
      <c r="J525" s="56"/>
      <c r="K525" s="68"/>
      <c r="L525" s="85">
        <v>525</v>
      </c>
      <c r="M525" s="85"/>
      <c r="N525" s="63"/>
    </row>
    <row r="526" spans="1:14" ht="52.2" x14ac:dyDescent="0.4">
      <c r="A526" s="50" t="s">
        <v>193</v>
      </c>
      <c r="B526" s="50" t="s">
        <v>192</v>
      </c>
      <c r="C526" s="53"/>
      <c r="D526" s="54"/>
      <c r="E526" s="83"/>
      <c r="F526" s="55"/>
      <c r="G526" s="53"/>
      <c r="H526" s="57"/>
      <c r="I526" s="56"/>
      <c r="J526" s="56"/>
      <c r="K526" s="68"/>
      <c r="L526" s="85">
        <v>526</v>
      </c>
      <c r="M526" s="85"/>
      <c r="N526" s="63"/>
    </row>
    <row r="527" spans="1:14" x14ac:dyDescent="0.4">
      <c r="A527" s="50" t="s">
        <v>560</v>
      </c>
      <c r="B527" s="50" t="s">
        <v>289</v>
      </c>
      <c r="C527" s="53"/>
      <c r="D527" s="54"/>
      <c r="E527" s="83"/>
      <c r="F527" s="55"/>
      <c r="G527" s="53"/>
      <c r="H527" s="57"/>
      <c r="I527" s="56"/>
      <c r="J527" s="56"/>
      <c r="K527" s="68"/>
      <c r="L527" s="85">
        <v>527</v>
      </c>
      <c r="M527" s="85"/>
      <c r="N527" s="63"/>
    </row>
    <row r="528" spans="1:14" ht="69.599999999999994" x14ac:dyDescent="0.4">
      <c r="A528" s="108" t="s">
        <v>176</v>
      </c>
      <c r="B528" s="108" t="s">
        <v>393</v>
      </c>
      <c r="C528" s="109"/>
      <c r="D528" s="110"/>
      <c r="E528" s="111"/>
      <c r="F528" s="112"/>
      <c r="G528" s="109"/>
      <c r="H528" s="113"/>
      <c r="I528" s="114"/>
      <c r="J528" s="114"/>
      <c r="K528" s="115"/>
      <c r="L528" s="116">
        <v>528</v>
      </c>
      <c r="M528" s="116"/>
      <c r="N528" s="117"/>
    </row>
    <row r="529" spans="1:14" x14ac:dyDescent="0.4">
      <c r="A529" s="50" t="s">
        <v>569</v>
      </c>
      <c r="B529" s="50" t="s">
        <v>604</v>
      </c>
      <c r="C529" s="53"/>
      <c r="D529" s="54"/>
      <c r="E529" s="83"/>
      <c r="F529" s="55"/>
      <c r="G529" s="53"/>
      <c r="H529" s="57"/>
      <c r="I529" s="56"/>
      <c r="J529" s="56"/>
      <c r="K529" s="68"/>
      <c r="L529" s="85">
        <v>529</v>
      </c>
      <c r="M529" s="85"/>
      <c r="N529" s="63"/>
    </row>
    <row r="530" spans="1:14" ht="34.799999999999997" x14ac:dyDescent="0.4">
      <c r="A530" s="50" t="s">
        <v>522</v>
      </c>
      <c r="B530" s="50" t="s">
        <v>521</v>
      </c>
      <c r="C530" s="53"/>
      <c r="D530" s="54"/>
      <c r="E530" s="83"/>
      <c r="F530" s="55"/>
      <c r="G530" s="53"/>
      <c r="H530" s="57"/>
      <c r="I530" s="56"/>
      <c r="J530" s="56"/>
      <c r="K530" s="68"/>
      <c r="L530" s="85">
        <v>530</v>
      </c>
      <c r="M530" s="85"/>
      <c r="N530" s="63"/>
    </row>
    <row r="531" spans="1:14" x14ac:dyDescent="0.4">
      <c r="A531" s="50" t="s">
        <v>574</v>
      </c>
      <c r="B531" s="50" t="s">
        <v>515</v>
      </c>
      <c r="C531" s="53"/>
      <c r="D531" s="54"/>
      <c r="E531" s="83"/>
      <c r="F531" s="55"/>
      <c r="G531" s="53"/>
      <c r="H531" s="57"/>
      <c r="I531" s="56"/>
      <c r="J531" s="56"/>
      <c r="K531" s="68"/>
      <c r="L531" s="85">
        <v>531</v>
      </c>
      <c r="M531" s="85"/>
      <c r="N531" s="63"/>
    </row>
    <row r="532" spans="1:14" ht="34.799999999999997" x14ac:dyDescent="0.4">
      <c r="A532" s="50" t="s">
        <v>441</v>
      </c>
      <c r="B532" s="50" t="s">
        <v>282</v>
      </c>
      <c r="C532" s="53"/>
      <c r="D532" s="54"/>
      <c r="E532" s="83"/>
      <c r="F532" s="55"/>
      <c r="G532" s="53"/>
      <c r="H532" s="57"/>
      <c r="I532" s="56"/>
      <c r="J532" s="56"/>
      <c r="K532" s="68"/>
      <c r="L532" s="85">
        <v>532</v>
      </c>
      <c r="M532" s="85"/>
      <c r="N532" s="63"/>
    </row>
    <row r="533" spans="1:14" ht="52.2" x14ac:dyDescent="0.4">
      <c r="A533" s="50" t="s">
        <v>290</v>
      </c>
      <c r="B533" s="50" t="s">
        <v>525</v>
      </c>
      <c r="C533" s="53"/>
      <c r="D533" s="54"/>
      <c r="E533" s="83"/>
      <c r="F533" s="55"/>
      <c r="G533" s="53"/>
      <c r="H533" s="57"/>
      <c r="I533" s="56"/>
      <c r="J533" s="56"/>
      <c r="K533" s="68"/>
      <c r="L533" s="85">
        <v>533</v>
      </c>
      <c r="M533" s="85"/>
      <c r="N533" s="63"/>
    </row>
    <row r="534" spans="1:14" ht="34.799999999999997" x14ac:dyDescent="0.4">
      <c r="A534" s="108" t="s">
        <v>539</v>
      </c>
      <c r="B534" s="108" t="s">
        <v>538</v>
      </c>
      <c r="C534" s="109"/>
      <c r="D534" s="110"/>
      <c r="E534" s="111"/>
      <c r="F534" s="112"/>
      <c r="G534" s="109"/>
      <c r="H534" s="113"/>
      <c r="I534" s="114"/>
      <c r="J534" s="114"/>
      <c r="K534" s="115"/>
      <c r="L534" s="116">
        <v>534</v>
      </c>
      <c r="M534" s="116"/>
      <c r="N534" s="117"/>
    </row>
    <row r="535" spans="1:14" x14ac:dyDescent="0.4">
      <c r="A535" s="50" t="s">
        <v>266</v>
      </c>
      <c r="B535" s="50" t="s">
        <v>265</v>
      </c>
      <c r="C535" s="53"/>
      <c r="D535" s="54"/>
      <c r="E535" s="83"/>
      <c r="F535" s="55"/>
      <c r="G535" s="53"/>
      <c r="H535" s="57"/>
      <c r="I535" s="56"/>
      <c r="J535" s="56"/>
      <c r="K535" s="68"/>
      <c r="L535" s="85">
        <v>535</v>
      </c>
      <c r="M535" s="85"/>
      <c r="N535" s="63"/>
    </row>
    <row r="536" spans="1:14" x14ac:dyDescent="0.4">
      <c r="A536" s="50" t="s">
        <v>742</v>
      </c>
      <c r="B536" s="50" t="s">
        <v>627</v>
      </c>
      <c r="C536" s="53"/>
      <c r="D536" s="54"/>
      <c r="E536" s="83"/>
      <c r="F536" s="55"/>
      <c r="G536" s="53"/>
      <c r="H536" s="57"/>
      <c r="I536" s="56"/>
      <c r="J536" s="56"/>
      <c r="K536" s="68"/>
      <c r="L536" s="85">
        <v>536</v>
      </c>
      <c r="M536" s="85"/>
      <c r="N536" s="63"/>
    </row>
    <row r="537" spans="1:14" x14ac:dyDescent="0.4">
      <c r="A537" s="50" t="s">
        <v>435</v>
      </c>
      <c r="B537" s="50" t="s">
        <v>177</v>
      </c>
      <c r="C537" s="53"/>
      <c r="D537" s="54"/>
      <c r="E537" s="83"/>
      <c r="F537" s="55"/>
      <c r="G537" s="53"/>
      <c r="H537" s="57"/>
      <c r="I537" s="56"/>
      <c r="J537" s="56"/>
      <c r="K537" s="68"/>
      <c r="L537" s="85">
        <v>537</v>
      </c>
      <c r="M537" s="85"/>
      <c r="N537" s="63"/>
    </row>
    <row r="538" spans="1:14" ht="52.2" x14ac:dyDescent="0.4">
      <c r="A538" s="50" t="s">
        <v>232</v>
      </c>
      <c r="B538" s="50" t="s">
        <v>260</v>
      </c>
      <c r="C538" s="53"/>
      <c r="D538" s="54"/>
      <c r="E538" s="83"/>
      <c r="F538" s="55"/>
      <c r="G538" s="53"/>
      <c r="H538" s="57"/>
      <c r="I538" s="56"/>
      <c r="J538" s="56"/>
      <c r="K538" s="68"/>
      <c r="L538" s="85">
        <v>538</v>
      </c>
      <c r="M538" s="85"/>
      <c r="N538" s="63"/>
    </row>
    <row r="539" spans="1:14" x14ac:dyDescent="0.4">
      <c r="A539" s="50" t="s">
        <v>188</v>
      </c>
      <c r="B539" s="50" t="s">
        <v>250</v>
      </c>
      <c r="C539" s="53"/>
      <c r="D539" s="54"/>
      <c r="E539" s="83"/>
      <c r="F539" s="55"/>
      <c r="G539" s="53"/>
      <c r="H539" s="57"/>
      <c r="I539" s="56"/>
      <c r="J539" s="56"/>
      <c r="K539" s="68"/>
      <c r="L539" s="85">
        <v>539</v>
      </c>
      <c r="M539" s="85"/>
      <c r="N539" s="63"/>
    </row>
    <row r="540" spans="1:14" ht="34.799999999999997" x14ac:dyDescent="0.4">
      <c r="A540" s="50" t="s">
        <v>580</v>
      </c>
      <c r="B540" s="50" t="s">
        <v>303</v>
      </c>
      <c r="C540" s="53"/>
      <c r="D540" s="54"/>
      <c r="E540" s="83"/>
      <c r="F540" s="55"/>
      <c r="G540" s="53"/>
      <c r="H540" s="57"/>
      <c r="I540" s="56"/>
      <c r="J540" s="56"/>
      <c r="K540" s="68"/>
      <c r="L540" s="85">
        <v>540</v>
      </c>
      <c r="M540" s="85"/>
      <c r="N540" s="63"/>
    </row>
    <row r="541" spans="1:14" ht="34.799999999999997" x14ac:dyDescent="0.4">
      <c r="A541" s="50" t="s">
        <v>448</v>
      </c>
      <c r="B541" s="50" t="s">
        <v>425</v>
      </c>
      <c r="C541" s="53"/>
      <c r="D541" s="54"/>
      <c r="E541" s="83"/>
      <c r="F541" s="55"/>
      <c r="G541" s="53"/>
      <c r="H541" s="57"/>
      <c r="I541" s="56"/>
      <c r="J541" s="56"/>
      <c r="K541" s="68"/>
      <c r="L541" s="85">
        <v>541</v>
      </c>
      <c r="M541" s="85"/>
      <c r="N541" s="63"/>
    </row>
    <row r="542" spans="1:14" x14ac:dyDescent="0.4">
      <c r="A542" s="50" t="s">
        <v>743</v>
      </c>
      <c r="B542" s="50" t="s">
        <v>731</v>
      </c>
      <c r="C542" s="53"/>
      <c r="D542" s="54"/>
      <c r="E542" s="83"/>
      <c r="F542" s="55"/>
      <c r="G542" s="53"/>
      <c r="H542" s="57"/>
      <c r="I542" s="56"/>
      <c r="J542" s="56"/>
      <c r="K542" s="68"/>
      <c r="L542" s="85">
        <v>542</v>
      </c>
      <c r="M542" s="85"/>
      <c r="N542" s="63"/>
    </row>
    <row r="543" spans="1:14" x14ac:dyDescent="0.4">
      <c r="A543" s="50" t="s">
        <v>744</v>
      </c>
      <c r="B543" s="50" t="s">
        <v>289</v>
      </c>
      <c r="C543" s="53"/>
      <c r="D543" s="54"/>
      <c r="E543" s="83"/>
      <c r="F543" s="55"/>
      <c r="G543" s="53"/>
      <c r="H543" s="57"/>
      <c r="I543" s="56"/>
      <c r="J543" s="56"/>
      <c r="K543" s="68"/>
      <c r="L543" s="85">
        <v>543</v>
      </c>
      <c r="M543" s="85"/>
      <c r="N543" s="63"/>
    </row>
    <row r="544" spans="1:14" ht="34.799999999999997" x14ac:dyDescent="0.4">
      <c r="A544" s="50" t="s">
        <v>473</v>
      </c>
      <c r="B544" s="50" t="s">
        <v>282</v>
      </c>
      <c r="C544" s="53"/>
      <c r="D544" s="54"/>
      <c r="E544" s="83"/>
      <c r="F544" s="55"/>
      <c r="G544" s="53"/>
      <c r="H544" s="57"/>
      <c r="I544" s="56"/>
      <c r="J544" s="56"/>
      <c r="K544" s="68"/>
      <c r="L544" s="85">
        <v>544</v>
      </c>
      <c r="M544" s="85"/>
      <c r="N544" s="63"/>
    </row>
    <row r="545" spans="1:14" ht="34.799999999999997" x14ac:dyDescent="0.4">
      <c r="A545" s="50" t="s">
        <v>585</v>
      </c>
      <c r="B545" s="50" t="s">
        <v>644</v>
      </c>
      <c r="C545" s="53"/>
      <c r="D545" s="54"/>
      <c r="E545" s="83"/>
      <c r="F545" s="55"/>
      <c r="G545" s="53"/>
      <c r="H545" s="57"/>
      <c r="I545" s="56"/>
      <c r="J545" s="56"/>
      <c r="K545" s="68"/>
      <c r="L545" s="85">
        <v>545</v>
      </c>
      <c r="M545" s="85"/>
      <c r="N545" s="63"/>
    </row>
    <row r="546" spans="1:14" ht="52.2" x14ac:dyDescent="0.4">
      <c r="A546" s="50" t="s">
        <v>745</v>
      </c>
      <c r="B546" s="50" t="s">
        <v>173</v>
      </c>
      <c r="C546" s="53"/>
      <c r="D546" s="54"/>
      <c r="E546" s="83"/>
      <c r="F546" s="55"/>
      <c r="G546" s="53"/>
      <c r="H546" s="57"/>
      <c r="I546" s="56"/>
      <c r="J546" s="56"/>
      <c r="K546" s="68"/>
      <c r="L546" s="85">
        <v>546</v>
      </c>
      <c r="M546" s="85"/>
      <c r="N546" s="63"/>
    </row>
    <row r="547" spans="1:14" ht="34.799999999999997" x14ac:dyDescent="0.4">
      <c r="A547" s="50" t="s">
        <v>451</v>
      </c>
      <c r="B547" s="50" t="s">
        <v>648</v>
      </c>
      <c r="C547" s="53"/>
      <c r="D547" s="54"/>
      <c r="E547" s="83"/>
      <c r="F547" s="55"/>
      <c r="G547" s="53"/>
      <c r="H547" s="57"/>
      <c r="I547" s="56"/>
      <c r="J547" s="56"/>
      <c r="K547" s="68"/>
      <c r="L547" s="85">
        <v>547</v>
      </c>
      <c r="M547" s="85"/>
      <c r="N547" s="63"/>
    </row>
    <row r="548" spans="1:14" ht="34.799999999999997" x14ac:dyDescent="0.4">
      <c r="A548" s="108" t="s">
        <v>587</v>
      </c>
      <c r="B548" s="108" t="s">
        <v>497</v>
      </c>
      <c r="C548" s="109"/>
      <c r="D548" s="110"/>
      <c r="E548" s="111"/>
      <c r="F548" s="112"/>
      <c r="G548" s="109"/>
      <c r="H548" s="113"/>
      <c r="I548" s="114"/>
      <c r="J548" s="114"/>
      <c r="K548" s="115"/>
      <c r="L548" s="116">
        <v>548</v>
      </c>
      <c r="M548" s="116"/>
      <c r="N548" s="117"/>
    </row>
    <row r="549" spans="1:14" ht="52.2" x14ac:dyDescent="0.4">
      <c r="A549" s="50" t="s">
        <v>589</v>
      </c>
      <c r="B549" s="50" t="s">
        <v>355</v>
      </c>
      <c r="C549" s="53"/>
      <c r="D549" s="54"/>
      <c r="E549" s="83"/>
      <c r="F549" s="55"/>
      <c r="G549" s="53"/>
      <c r="H549" s="57"/>
      <c r="I549" s="56"/>
      <c r="J549" s="56"/>
      <c r="K549" s="68"/>
      <c r="L549" s="85">
        <v>549</v>
      </c>
      <c r="M549" s="85"/>
      <c r="N549" s="63"/>
    </row>
    <row r="550" spans="1:14" x14ac:dyDescent="0.4">
      <c r="A550" s="50" t="s">
        <v>432</v>
      </c>
      <c r="B550" s="50" t="s">
        <v>235</v>
      </c>
      <c r="C550" s="53"/>
      <c r="D550" s="54"/>
      <c r="E550" s="83"/>
      <c r="F550" s="55"/>
      <c r="G550" s="53"/>
      <c r="H550" s="57"/>
      <c r="I550" s="56"/>
      <c r="J550" s="56"/>
      <c r="K550" s="68"/>
      <c r="L550" s="85">
        <v>550</v>
      </c>
      <c r="M550" s="85"/>
      <c r="N550" s="63"/>
    </row>
    <row r="551" spans="1:14" ht="52.2" x14ac:dyDescent="0.4">
      <c r="A551" s="50" t="s">
        <v>746</v>
      </c>
      <c r="B551" s="50" t="s">
        <v>572</v>
      </c>
      <c r="C551" s="53"/>
      <c r="D551" s="54"/>
      <c r="E551" s="83"/>
      <c r="F551" s="55"/>
      <c r="G551" s="53"/>
      <c r="H551" s="57"/>
      <c r="I551" s="56"/>
      <c r="J551" s="56"/>
      <c r="K551" s="68"/>
      <c r="L551" s="85">
        <v>551</v>
      </c>
      <c r="M551" s="85"/>
      <c r="N551" s="63"/>
    </row>
    <row r="552" spans="1:14" ht="34.799999999999997" x14ac:dyDescent="0.4">
      <c r="A552" s="108" t="s">
        <v>398</v>
      </c>
      <c r="B552" s="108" t="s">
        <v>357</v>
      </c>
      <c r="C552" s="109"/>
      <c r="D552" s="110"/>
      <c r="E552" s="111"/>
      <c r="F552" s="112"/>
      <c r="G552" s="109"/>
      <c r="H552" s="113"/>
      <c r="I552" s="114"/>
      <c r="J552" s="114"/>
      <c r="K552" s="115"/>
      <c r="L552" s="116">
        <v>552</v>
      </c>
      <c r="M552" s="116"/>
      <c r="N552" s="117"/>
    </row>
    <row r="553" spans="1:14" ht="52.2" x14ac:dyDescent="0.4">
      <c r="A553" s="50" t="s">
        <v>590</v>
      </c>
      <c r="B553" s="50" t="s">
        <v>359</v>
      </c>
      <c r="C553" s="53"/>
      <c r="D553" s="54"/>
      <c r="E553" s="83"/>
      <c r="F553" s="55"/>
      <c r="G553" s="53"/>
      <c r="H553" s="57"/>
      <c r="I553" s="56"/>
      <c r="J553" s="56"/>
      <c r="K553" s="68"/>
      <c r="L553" s="85">
        <v>553</v>
      </c>
      <c r="M553" s="85"/>
      <c r="N553" s="63"/>
    </row>
    <row r="554" spans="1:14" x14ac:dyDescent="0.4">
      <c r="A554" s="50" t="s">
        <v>477</v>
      </c>
      <c r="B554" s="50" t="s">
        <v>544</v>
      </c>
      <c r="C554" s="53"/>
      <c r="D554" s="54"/>
      <c r="E554" s="83"/>
      <c r="F554" s="55"/>
      <c r="G554" s="53"/>
      <c r="H554" s="57"/>
      <c r="I554" s="56"/>
      <c r="J554" s="56"/>
      <c r="K554" s="68"/>
      <c r="L554" s="85">
        <v>554</v>
      </c>
      <c r="M554" s="85"/>
      <c r="N554" s="63"/>
    </row>
    <row r="555" spans="1:14" ht="34.799999999999997" x14ac:dyDescent="0.4">
      <c r="A555" s="50" t="s">
        <v>475</v>
      </c>
      <c r="B555" s="50" t="s">
        <v>329</v>
      </c>
      <c r="C555" s="53"/>
      <c r="D555" s="54"/>
      <c r="E555" s="83"/>
      <c r="F555" s="55"/>
      <c r="G555" s="53"/>
      <c r="H555" s="57"/>
      <c r="I555" s="56"/>
      <c r="J555" s="56"/>
      <c r="K555" s="68"/>
      <c r="L555" s="85">
        <v>555</v>
      </c>
      <c r="M555" s="85"/>
      <c r="N555" s="63"/>
    </row>
    <row r="556" spans="1:14" ht="34.799999999999997" x14ac:dyDescent="0.4">
      <c r="A556" s="50" t="s">
        <v>548</v>
      </c>
      <c r="B556" s="50" t="s">
        <v>547</v>
      </c>
      <c r="C556" s="53"/>
      <c r="D556" s="54"/>
      <c r="E556" s="83"/>
      <c r="F556" s="55"/>
      <c r="G556" s="53"/>
      <c r="H556" s="57"/>
      <c r="I556" s="56"/>
      <c r="J556" s="56"/>
      <c r="K556" s="68"/>
      <c r="L556" s="85">
        <v>556</v>
      </c>
      <c r="M556" s="85"/>
      <c r="N556" s="63"/>
    </row>
    <row r="557" spans="1:14" ht="34.799999999999997" x14ac:dyDescent="0.4">
      <c r="A557" s="50" t="s">
        <v>409</v>
      </c>
      <c r="B557" s="50" t="s">
        <v>369</v>
      </c>
      <c r="C557" s="53"/>
      <c r="D557" s="54"/>
      <c r="E557" s="83"/>
      <c r="F557" s="55"/>
      <c r="G557" s="53"/>
      <c r="H557" s="57"/>
      <c r="I557" s="56"/>
      <c r="J557" s="56"/>
      <c r="K557" s="68"/>
      <c r="L557" s="85">
        <v>557</v>
      </c>
      <c r="M557" s="85"/>
      <c r="N557" s="63"/>
    </row>
    <row r="558" spans="1:14" x14ac:dyDescent="0.4">
      <c r="A558" s="50" t="s">
        <v>591</v>
      </c>
      <c r="B558" s="50" t="s">
        <v>648</v>
      </c>
      <c r="C558" s="53"/>
      <c r="D558" s="54"/>
      <c r="E558" s="83"/>
      <c r="F558" s="55"/>
      <c r="G558" s="53"/>
      <c r="H558" s="57"/>
      <c r="I558" s="56"/>
      <c r="J558" s="56"/>
      <c r="K558" s="68"/>
      <c r="L558" s="85">
        <v>558</v>
      </c>
      <c r="M558" s="85"/>
      <c r="N558" s="63"/>
    </row>
    <row r="559" spans="1:14" ht="34.799999999999997" x14ac:dyDescent="0.4">
      <c r="A559" s="50" t="s">
        <v>381</v>
      </c>
      <c r="B559" s="50" t="s">
        <v>329</v>
      </c>
      <c r="C559" s="53"/>
      <c r="D559" s="54"/>
      <c r="E559" s="83"/>
      <c r="F559" s="55"/>
      <c r="G559" s="53"/>
      <c r="H559" s="57"/>
      <c r="I559" s="56"/>
      <c r="J559" s="56"/>
      <c r="K559" s="68"/>
      <c r="L559" s="85">
        <v>559</v>
      </c>
      <c r="M559" s="85"/>
      <c r="N559" s="63"/>
    </row>
    <row r="560" spans="1:14" ht="52.2" x14ac:dyDescent="0.4">
      <c r="A560" s="50" t="s">
        <v>410</v>
      </c>
      <c r="B560" s="50" t="s">
        <v>321</v>
      </c>
      <c r="C560" s="53"/>
      <c r="D560" s="54"/>
      <c r="E560" s="83"/>
      <c r="F560" s="55"/>
      <c r="G560" s="53"/>
      <c r="H560" s="57"/>
      <c r="I560" s="56"/>
      <c r="J560" s="56"/>
      <c r="K560" s="68"/>
      <c r="L560" s="85">
        <v>560</v>
      </c>
      <c r="M560" s="85"/>
      <c r="N560" s="63"/>
    </row>
    <row r="561" spans="1:14" ht="34.799999999999997" x14ac:dyDescent="0.4">
      <c r="A561" s="108" t="s">
        <v>498</v>
      </c>
      <c r="B561" s="108" t="s">
        <v>683</v>
      </c>
      <c r="C561" s="109"/>
      <c r="D561" s="110"/>
      <c r="E561" s="111"/>
      <c r="F561" s="112"/>
      <c r="G561" s="109"/>
      <c r="H561" s="113"/>
      <c r="I561" s="114"/>
      <c r="J561" s="114"/>
      <c r="K561" s="115"/>
      <c r="L561" s="116">
        <v>561</v>
      </c>
      <c r="M561" s="116"/>
      <c r="N561" s="117"/>
    </row>
    <row r="562" spans="1:14" ht="34.799999999999997" x14ac:dyDescent="0.4">
      <c r="A562" s="50" t="s">
        <v>478</v>
      </c>
      <c r="B562" s="50" t="s">
        <v>212</v>
      </c>
      <c r="C562" s="53"/>
      <c r="D562" s="54"/>
      <c r="E562" s="83"/>
      <c r="F562" s="55"/>
      <c r="G562" s="53"/>
      <c r="H562" s="57"/>
      <c r="I562" s="56"/>
      <c r="J562" s="56"/>
      <c r="K562" s="68"/>
      <c r="L562" s="85">
        <v>562</v>
      </c>
      <c r="M562" s="85"/>
      <c r="N562" s="63"/>
    </row>
    <row r="563" spans="1:14" x14ac:dyDescent="0.4">
      <c r="A563" s="50" t="s">
        <v>597</v>
      </c>
      <c r="B563" s="50" t="s">
        <v>289</v>
      </c>
      <c r="C563" s="53"/>
      <c r="D563" s="54"/>
      <c r="E563" s="83"/>
      <c r="F563" s="55"/>
      <c r="G563" s="53"/>
      <c r="H563" s="57"/>
      <c r="I563" s="56"/>
      <c r="J563" s="56"/>
      <c r="K563" s="68"/>
      <c r="L563" s="85">
        <v>563</v>
      </c>
      <c r="M563" s="85"/>
      <c r="N563" s="63"/>
    </row>
    <row r="564" spans="1:14" x14ac:dyDescent="0.4">
      <c r="A564" s="108" t="s">
        <v>695</v>
      </c>
      <c r="B564" s="108" t="s">
        <v>362</v>
      </c>
      <c r="C564" s="109"/>
      <c r="D564" s="110"/>
      <c r="E564" s="111"/>
      <c r="F564" s="112"/>
      <c r="G564" s="109"/>
      <c r="H564" s="113"/>
      <c r="I564" s="114"/>
      <c r="J564" s="114"/>
      <c r="K564" s="115"/>
      <c r="L564" s="116">
        <v>564</v>
      </c>
      <c r="M564" s="116"/>
      <c r="N564" s="117"/>
    </row>
    <row r="565" spans="1:14" ht="34.799999999999997" x14ac:dyDescent="0.4">
      <c r="A565" s="50" t="s">
        <v>415</v>
      </c>
      <c r="B565" s="50" t="s">
        <v>446</v>
      </c>
      <c r="C565" s="53"/>
      <c r="D565" s="54"/>
      <c r="E565" s="83"/>
      <c r="F565" s="55"/>
      <c r="G565" s="53"/>
      <c r="H565" s="57"/>
      <c r="I565" s="56"/>
      <c r="J565" s="56"/>
      <c r="K565" s="68"/>
      <c r="L565" s="85">
        <v>565</v>
      </c>
      <c r="M565" s="85"/>
      <c r="N565" s="63"/>
    </row>
    <row r="566" spans="1:14" x14ac:dyDescent="0.4">
      <c r="A566" s="50" t="s">
        <v>440</v>
      </c>
      <c r="B566" s="50" t="s">
        <v>518</v>
      </c>
      <c r="C566" s="53"/>
      <c r="D566" s="54"/>
      <c r="E566" s="83"/>
      <c r="F566" s="55"/>
      <c r="G566" s="53"/>
      <c r="H566" s="57"/>
      <c r="I566" s="56"/>
      <c r="J566" s="56"/>
      <c r="K566" s="68"/>
      <c r="L566" s="85">
        <v>566</v>
      </c>
      <c r="M566" s="85"/>
      <c r="N566" s="63"/>
    </row>
    <row r="567" spans="1:14" x14ac:dyDescent="0.4">
      <c r="A567" s="50" t="s">
        <v>602</v>
      </c>
      <c r="B567" s="50" t="s">
        <v>291</v>
      </c>
      <c r="C567" s="53"/>
      <c r="D567" s="54"/>
      <c r="E567" s="83"/>
      <c r="F567" s="55"/>
      <c r="G567" s="53"/>
      <c r="H567" s="57"/>
      <c r="I567" s="56"/>
      <c r="J567" s="56"/>
      <c r="K567" s="68"/>
      <c r="L567" s="85">
        <v>567</v>
      </c>
      <c r="M567" s="85"/>
      <c r="N567" s="63"/>
    </row>
    <row r="568" spans="1:14" ht="69.599999999999994" x14ac:dyDescent="0.4">
      <c r="A568" s="50" t="s">
        <v>287</v>
      </c>
      <c r="B568" s="50" t="s">
        <v>286</v>
      </c>
      <c r="C568" s="53"/>
      <c r="D568" s="54"/>
      <c r="E568" s="83"/>
      <c r="F568" s="55"/>
      <c r="G568" s="53"/>
      <c r="H568" s="57"/>
      <c r="I568" s="56"/>
      <c r="J568" s="56"/>
      <c r="K568" s="68"/>
      <c r="L568" s="85">
        <v>568</v>
      </c>
      <c r="M568" s="85"/>
      <c r="N568" s="63"/>
    </row>
    <row r="569" spans="1:14" ht="52.2" x14ac:dyDescent="0.4">
      <c r="A569" s="50" t="s">
        <v>483</v>
      </c>
      <c r="B569" s="50" t="s">
        <v>270</v>
      </c>
      <c r="C569" s="53"/>
      <c r="D569" s="54"/>
      <c r="E569" s="83"/>
      <c r="F569" s="55"/>
      <c r="G569" s="53"/>
      <c r="H569" s="57"/>
      <c r="I569" s="56"/>
      <c r="J569" s="56"/>
      <c r="K569" s="68"/>
      <c r="L569" s="85">
        <v>569</v>
      </c>
      <c r="M569" s="85"/>
      <c r="N569" s="63"/>
    </row>
    <row r="570" spans="1:14" x14ac:dyDescent="0.4">
      <c r="A570" s="108" t="s">
        <v>604</v>
      </c>
      <c r="B570" s="108" t="s">
        <v>569</v>
      </c>
      <c r="C570" s="109"/>
      <c r="D570" s="110"/>
      <c r="E570" s="111"/>
      <c r="F570" s="112"/>
      <c r="G570" s="109"/>
      <c r="H570" s="113"/>
      <c r="I570" s="114"/>
      <c r="J570" s="114"/>
      <c r="K570" s="115"/>
      <c r="L570" s="116">
        <v>570</v>
      </c>
      <c r="M570" s="116"/>
      <c r="N570" s="117"/>
    </row>
    <row r="571" spans="1:14" ht="34.799999999999997" x14ac:dyDescent="0.4">
      <c r="A571" s="50" t="s">
        <v>369</v>
      </c>
      <c r="B571" s="50" t="s">
        <v>415</v>
      </c>
      <c r="C571" s="53"/>
      <c r="D571" s="54"/>
      <c r="E571" s="83"/>
      <c r="F571" s="55"/>
      <c r="G571" s="53"/>
      <c r="H571" s="57"/>
      <c r="I571" s="56"/>
      <c r="J571" s="56"/>
      <c r="K571" s="68"/>
      <c r="L571" s="85">
        <v>571</v>
      </c>
      <c r="M571" s="85"/>
      <c r="N571" s="63"/>
    </row>
    <row r="572" spans="1:14" x14ac:dyDescent="0.4">
      <c r="A572" s="50" t="s">
        <v>553</v>
      </c>
      <c r="B572" s="50" t="s">
        <v>569</v>
      </c>
      <c r="C572" s="53"/>
      <c r="D572" s="54"/>
      <c r="E572" s="83"/>
      <c r="F572" s="55"/>
      <c r="G572" s="53"/>
      <c r="H572" s="57"/>
      <c r="I572" s="56"/>
      <c r="J572" s="56"/>
      <c r="K572" s="68"/>
      <c r="L572" s="85">
        <v>572</v>
      </c>
      <c r="M572" s="85"/>
      <c r="N572" s="63"/>
    </row>
    <row r="573" spans="1:14" ht="34.799999999999997" x14ac:dyDescent="0.4">
      <c r="A573" s="108" t="s">
        <v>614</v>
      </c>
      <c r="B573" s="108" t="s">
        <v>659</v>
      </c>
      <c r="C573" s="109"/>
      <c r="D573" s="110"/>
      <c r="E573" s="111"/>
      <c r="F573" s="112"/>
      <c r="G573" s="109"/>
      <c r="H573" s="113"/>
      <c r="I573" s="114"/>
      <c r="J573" s="114"/>
      <c r="K573" s="115"/>
      <c r="L573" s="116">
        <v>573</v>
      </c>
      <c r="M573" s="116"/>
      <c r="N573" s="117"/>
    </row>
    <row r="574" spans="1:14" ht="34.799999999999997" x14ac:dyDescent="0.4">
      <c r="A574" s="50" t="s">
        <v>607</v>
      </c>
      <c r="B574" s="50" t="s">
        <v>253</v>
      </c>
      <c r="C574" s="53"/>
      <c r="D574" s="54"/>
      <c r="E574" s="83"/>
      <c r="F574" s="55"/>
      <c r="G574" s="53"/>
      <c r="H574" s="57"/>
      <c r="I574" s="56"/>
      <c r="J574" s="56"/>
      <c r="K574" s="68"/>
      <c r="L574" s="85">
        <v>574</v>
      </c>
      <c r="M574" s="85"/>
      <c r="N574" s="63"/>
    </row>
    <row r="575" spans="1:14" x14ac:dyDescent="0.4">
      <c r="A575" s="50" t="s">
        <v>608</v>
      </c>
      <c r="B575" s="50" t="s">
        <v>733</v>
      </c>
      <c r="C575" s="53"/>
      <c r="D575" s="54"/>
      <c r="E575" s="83"/>
      <c r="F575" s="55"/>
      <c r="G575" s="53"/>
      <c r="H575" s="57"/>
      <c r="I575" s="56"/>
      <c r="J575" s="56"/>
      <c r="K575" s="68"/>
      <c r="L575" s="85">
        <v>575</v>
      </c>
      <c r="M575" s="85"/>
      <c r="N575" s="63"/>
    </row>
    <row r="576" spans="1:14" ht="34.799999999999997" x14ac:dyDescent="0.4">
      <c r="A576" s="50" t="s">
        <v>358</v>
      </c>
      <c r="B576" s="50" t="s">
        <v>452</v>
      </c>
      <c r="C576" s="53"/>
      <c r="D576" s="54"/>
      <c r="E576" s="83"/>
      <c r="F576" s="55"/>
      <c r="G576" s="53"/>
      <c r="H576" s="57"/>
      <c r="I576" s="56"/>
      <c r="J576" s="56"/>
      <c r="K576" s="68"/>
      <c r="L576" s="85">
        <v>576</v>
      </c>
      <c r="M576" s="85"/>
      <c r="N576" s="63"/>
    </row>
    <row r="577" spans="1:14" x14ac:dyDescent="0.4">
      <c r="A577" s="50" t="s">
        <v>747</v>
      </c>
      <c r="B577" s="50" t="s">
        <v>637</v>
      </c>
      <c r="C577" s="53"/>
      <c r="D577" s="54"/>
      <c r="E577" s="83"/>
      <c r="F577" s="55"/>
      <c r="G577" s="53"/>
      <c r="H577" s="57"/>
      <c r="I577" s="56"/>
      <c r="J577" s="56"/>
      <c r="K577" s="68"/>
      <c r="L577" s="85">
        <v>577</v>
      </c>
      <c r="M577" s="85"/>
      <c r="N577" s="63"/>
    </row>
    <row r="578" spans="1:14" ht="34.799999999999997" x14ac:dyDescent="0.4">
      <c r="A578" s="108" t="s">
        <v>610</v>
      </c>
      <c r="B578" s="108" t="s">
        <v>638</v>
      </c>
      <c r="C578" s="109"/>
      <c r="D578" s="110"/>
      <c r="E578" s="111"/>
      <c r="F578" s="112"/>
      <c r="G578" s="109"/>
      <c r="H578" s="113"/>
      <c r="I578" s="114"/>
      <c r="J578" s="114"/>
      <c r="K578" s="115"/>
      <c r="L578" s="116">
        <v>578</v>
      </c>
      <c r="M578" s="116"/>
      <c r="N578" s="117"/>
    </row>
    <row r="579" spans="1:14" ht="34.799999999999997" x14ac:dyDescent="0.4">
      <c r="A579" s="50" t="s">
        <v>613</v>
      </c>
      <c r="B579" s="50" t="s">
        <v>386</v>
      </c>
      <c r="C579" s="53"/>
      <c r="D579" s="54"/>
      <c r="E579" s="83"/>
      <c r="F579" s="55"/>
      <c r="G579" s="53"/>
      <c r="H579" s="57"/>
      <c r="I579" s="56"/>
      <c r="J579" s="56"/>
      <c r="K579" s="68"/>
      <c r="L579" s="85">
        <v>579</v>
      </c>
      <c r="M579" s="85"/>
      <c r="N579" s="63"/>
    </row>
    <row r="580" spans="1:14" ht="34.799999999999997" x14ac:dyDescent="0.4">
      <c r="A580" s="50" t="s">
        <v>650</v>
      </c>
      <c r="B580" s="50" t="s">
        <v>672</v>
      </c>
      <c r="C580" s="53"/>
      <c r="D580" s="54"/>
      <c r="E580" s="83"/>
      <c r="F580" s="55"/>
      <c r="G580" s="53"/>
      <c r="H580" s="57"/>
      <c r="I580" s="56"/>
      <c r="J580" s="56"/>
      <c r="K580" s="68"/>
      <c r="L580" s="85">
        <v>580</v>
      </c>
      <c r="M580" s="85"/>
      <c r="N580" s="63"/>
    </row>
    <row r="581" spans="1:14" ht="34.799999999999997" x14ac:dyDescent="0.4">
      <c r="A581" s="108" t="s">
        <v>701</v>
      </c>
      <c r="B581" s="108" t="s">
        <v>340</v>
      </c>
      <c r="C581" s="109"/>
      <c r="D581" s="110"/>
      <c r="E581" s="111"/>
      <c r="F581" s="112"/>
      <c r="G581" s="109"/>
      <c r="H581" s="113"/>
      <c r="I581" s="114"/>
      <c r="J581" s="114"/>
      <c r="K581" s="115"/>
      <c r="L581" s="116">
        <v>581</v>
      </c>
      <c r="M581" s="116"/>
      <c r="N581" s="117"/>
    </row>
    <row r="582" spans="1:14" x14ac:dyDescent="0.4">
      <c r="A582" s="50" t="s">
        <v>620</v>
      </c>
      <c r="B582" s="50" t="s">
        <v>608</v>
      </c>
      <c r="C582" s="53"/>
      <c r="D582" s="54"/>
      <c r="E582" s="83"/>
      <c r="F582" s="55"/>
      <c r="G582" s="53"/>
      <c r="H582" s="57"/>
      <c r="I582" s="56"/>
      <c r="J582" s="56"/>
      <c r="K582" s="68"/>
      <c r="L582" s="85">
        <v>582</v>
      </c>
      <c r="M582" s="85"/>
      <c r="N582" s="63"/>
    </row>
    <row r="583" spans="1:14" x14ac:dyDescent="0.4">
      <c r="A583" s="50" t="s">
        <v>748</v>
      </c>
      <c r="B583" s="50" t="s">
        <v>749</v>
      </c>
      <c r="C583" s="53"/>
      <c r="D583" s="54"/>
      <c r="E583" s="83"/>
      <c r="F583" s="55"/>
      <c r="G583" s="53"/>
      <c r="H583" s="57"/>
      <c r="I583" s="56"/>
      <c r="J583" s="56"/>
      <c r="K583" s="68"/>
      <c r="L583" s="85">
        <v>583</v>
      </c>
      <c r="M583" s="85"/>
      <c r="N583" s="63"/>
    </row>
    <row r="584" spans="1:14" ht="69.599999999999994" x14ac:dyDescent="0.4">
      <c r="A584" s="50" t="s">
        <v>662</v>
      </c>
      <c r="B584" s="50" t="s">
        <v>661</v>
      </c>
      <c r="C584" s="53"/>
      <c r="D584" s="54"/>
      <c r="E584" s="83"/>
      <c r="F584" s="55"/>
      <c r="G584" s="53"/>
      <c r="H584" s="57"/>
      <c r="I584" s="56"/>
      <c r="J584" s="56"/>
      <c r="K584" s="68"/>
      <c r="L584" s="85">
        <v>584</v>
      </c>
      <c r="M584" s="85"/>
      <c r="N584" s="63"/>
    </row>
    <row r="585" spans="1:14" x14ac:dyDescent="0.4">
      <c r="A585" s="108" t="s">
        <v>750</v>
      </c>
      <c r="B585" s="108" t="s">
        <v>535</v>
      </c>
      <c r="C585" s="109"/>
      <c r="D585" s="110"/>
      <c r="E585" s="111"/>
      <c r="F585" s="112"/>
      <c r="G585" s="109"/>
      <c r="H585" s="113"/>
      <c r="I585" s="114"/>
      <c r="J585" s="114"/>
      <c r="K585" s="115"/>
      <c r="L585" s="116">
        <v>585</v>
      </c>
      <c r="M585" s="116"/>
      <c r="N585" s="117"/>
    </row>
    <row r="586" spans="1:14" x14ac:dyDescent="0.4">
      <c r="A586" s="50" t="s">
        <v>546</v>
      </c>
      <c r="B586" s="50" t="s">
        <v>226</v>
      </c>
      <c r="C586" s="53"/>
      <c r="D586" s="54"/>
      <c r="E586" s="83"/>
      <c r="F586" s="55"/>
      <c r="G586" s="53"/>
      <c r="H586" s="57"/>
      <c r="I586" s="56"/>
      <c r="J586" s="56"/>
      <c r="K586" s="68"/>
      <c r="L586" s="85">
        <v>586</v>
      </c>
      <c r="M586" s="85"/>
      <c r="N586" s="63"/>
    </row>
    <row r="587" spans="1:14" ht="52.2" x14ac:dyDescent="0.4">
      <c r="A587" s="50" t="s">
        <v>517</v>
      </c>
      <c r="B587" s="50" t="s">
        <v>336</v>
      </c>
      <c r="C587" s="53"/>
      <c r="D587" s="54"/>
      <c r="E587" s="83"/>
      <c r="F587" s="55"/>
      <c r="G587" s="53"/>
      <c r="H587" s="57"/>
      <c r="I587" s="56"/>
      <c r="J587" s="56"/>
      <c r="K587" s="68"/>
      <c r="L587" s="85">
        <v>587</v>
      </c>
      <c r="M587" s="85"/>
      <c r="N587" s="63"/>
    </row>
    <row r="588" spans="1:14" ht="34.799999999999997" x14ac:dyDescent="0.4">
      <c r="A588" s="50" t="s">
        <v>625</v>
      </c>
      <c r="B588" s="50" t="s">
        <v>617</v>
      </c>
      <c r="C588" s="53"/>
      <c r="D588" s="54"/>
      <c r="E588" s="83"/>
      <c r="F588" s="55"/>
      <c r="G588" s="53"/>
      <c r="H588" s="57"/>
      <c r="I588" s="56"/>
      <c r="J588" s="56"/>
      <c r="K588" s="68"/>
      <c r="L588" s="85">
        <v>588</v>
      </c>
      <c r="M588" s="85"/>
      <c r="N588" s="63"/>
    </row>
    <row r="589" spans="1:14" x14ac:dyDescent="0.4">
      <c r="A589" s="50" t="s">
        <v>537</v>
      </c>
      <c r="B589" s="50" t="s">
        <v>536</v>
      </c>
      <c r="C589" s="53"/>
      <c r="D589" s="54"/>
      <c r="E589" s="83"/>
      <c r="F589" s="55"/>
      <c r="G589" s="53"/>
      <c r="H589" s="57"/>
      <c r="I589" s="56"/>
      <c r="J589" s="56"/>
      <c r="K589" s="68"/>
      <c r="L589" s="85">
        <v>589</v>
      </c>
      <c r="M589" s="85"/>
      <c r="N589" s="63"/>
    </row>
    <row r="590" spans="1:14" x14ac:dyDescent="0.4">
      <c r="A590" s="50" t="s">
        <v>407</v>
      </c>
      <c r="B590" s="50" t="s">
        <v>728</v>
      </c>
      <c r="C590" s="53"/>
      <c r="D590" s="54"/>
      <c r="E590" s="83"/>
      <c r="F590" s="55"/>
      <c r="G590" s="53"/>
      <c r="H590" s="57"/>
      <c r="I590" s="56"/>
      <c r="J590" s="56"/>
      <c r="K590" s="68"/>
      <c r="L590" s="85">
        <v>590</v>
      </c>
      <c r="M590" s="85"/>
      <c r="N590" s="63"/>
    </row>
    <row r="591" spans="1:14" ht="34.799999999999997" x14ac:dyDescent="0.4">
      <c r="A591" s="50" t="s">
        <v>751</v>
      </c>
      <c r="B591" s="50" t="s">
        <v>752</v>
      </c>
      <c r="C591" s="53"/>
      <c r="D591" s="54"/>
      <c r="E591" s="83"/>
      <c r="F591" s="55"/>
      <c r="G591" s="53"/>
      <c r="H591" s="57"/>
      <c r="I591" s="56"/>
      <c r="J591" s="56"/>
      <c r="K591" s="68"/>
      <c r="L591" s="85">
        <v>591</v>
      </c>
      <c r="M591" s="85"/>
      <c r="N591" s="63"/>
    </row>
    <row r="592" spans="1:14" x14ac:dyDescent="0.4">
      <c r="A592" s="50" t="s">
        <v>627</v>
      </c>
      <c r="B592" s="50" t="s">
        <v>742</v>
      </c>
      <c r="C592" s="53"/>
      <c r="D592" s="54"/>
      <c r="E592" s="83"/>
      <c r="F592" s="55"/>
      <c r="G592" s="53"/>
      <c r="H592" s="57"/>
      <c r="I592" s="56"/>
      <c r="J592" s="56"/>
      <c r="K592" s="68"/>
      <c r="L592" s="85">
        <v>592</v>
      </c>
      <c r="M592" s="85"/>
      <c r="N592" s="63"/>
    </row>
    <row r="593" spans="1:14" ht="34.799999999999997" x14ac:dyDescent="0.4">
      <c r="A593" s="50" t="s">
        <v>753</v>
      </c>
      <c r="B593" s="50" t="s">
        <v>754</v>
      </c>
      <c r="C593" s="53"/>
      <c r="D593" s="54"/>
      <c r="E593" s="83"/>
      <c r="F593" s="55"/>
      <c r="G593" s="53"/>
      <c r="H593" s="57"/>
      <c r="I593" s="56"/>
      <c r="J593" s="56"/>
      <c r="K593" s="68"/>
      <c r="L593" s="85">
        <v>593</v>
      </c>
      <c r="M593" s="85"/>
      <c r="N593" s="63"/>
    </row>
    <row r="594" spans="1:14" ht="34.799999999999997" x14ac:dyDescent="0.4">
      <c r="A594" s="108" t="s">
        <v>755</v>
      </c>
      <c r="B594" s="108" t="s">
        <v>202</v>
      </c>
      <c r="C594" s="109"/>
      <c r="D594" s="110"/>
      <c r="E594" s="111"/>
      <c r="F594" s="112"/>
      <c r="G594" s="109"/>
      <c r="H594" s="113"/>
      <c r="I594" s="114"/>
      <c r="J594" s="114"/>
      <c r="K594" s="115"/>
      <c r="L594" s="116">
        <v>594</v>
      </c>
      <c r="M594" s="116"/>
      <c r="N594" s="117"/>
    </row>
    <row r="595" spans="1:14" ht="52.2" x14ac:dyDescent="0.4">
      <c r="A595" s="50" t="s">
        <v>284</v>
      </c>
      <c r="B595" s="50" t="s">
        <v>208</v>
      </c>
      <c r="C595" s="53"/>
      <c r="D595" s="54"/>
      <c r="E595" s="83"/>
      <c r="F595" s="55"/>
      <c r="G595" s="53"/>
      <c r="H595" s="57"/>
      <c r="I595" s="56"/>
      <c r="J595" s="56"/>
      <c r="K595" s="68"/>
      <c r="L595" s="85">
        <v>595</v>
      </c>
      <c r="M595" s="85"/>
      <c r="N595" s="63"/>
    </row>
    <row r="596" spans="1:14" ht="52.2" x14ac:dyDescent="0.4">
      <c r="A596" s="50" t="s">
        <v>718</v>
      </c>
      <c r="B596" s="50" t="s">
        <v>717</v>
      </c>
      <c r="C596" s="53"/>
      <c r="D596" s="54"/>
      <c r="E596" s="83"/>
      <c r="F596" s="55"/>
      <c r="G596" s="53"/>
      <c r="H596" s="57"/>
      <c r="I596" s="56"/>
      <c r="J596" s="56"/>
      <c r="K596" s="68"/>
      <c r="L596" s="85">
        <v>596</v>
      </c>
      <c r="M596" s="85"/>
      <c r="N596" s="63"/>
    </row>
    <row r="597" spans="1:14" ht="34.799999999999997" x14ac:dyDescent="0.4">
      <c r="A597" s="50" t="s">
        <v>452</v>
      </c>
      <c r="B597" s="50" t="s">
        <v>357</v>
      </c>
      <c r="C597" s="53"/>
      <c r="D597" s="54"/>
      <c r="E597" s="83"/>
      <c r="F597" s="55"/>
      <c r="G597" s="53"/>
      <c r="H597" s="57"/>
      <c r="I597" s="56"/>
      <c r="J597" s="56"/>
      <c r="K597" s="68"/>
      <c r="L597" s="85">
        <v>597</v>
      </c>
      <c r="M597" s="85"/>
      <c r="N597" s="63"/>
    </row>
    <row r="598" spans="1:14" ht="52.2" x14ac:dyDescent="0.4">
      <c r="A598" s="108" t="s">
        <v>274</v>
      </c>
      <c r="B598" s="108" t="s">
        <v>359</v>
      </c>
      <c r="C598" s="109"/>
      <c r="D598" s="110"/>
      <c r="E598" s="111"/>
      <c r="F598" s="112"/>
      <c r="G598" s="109"/>
      <c r="H598" s="113"/>
      <c r="I598" s="114"/>
      <c r="J598" s="114"/>
      <c r="K598" s="115"/>
      <c r="L598" s="116">
        <v>598</v>
      </c>
      <c r="M598" s="116"/>
      <c r="N598" s="117"/>
    </row>
    <row r="599" spans="1:14" ht="34.799999999999997" x14ac:dyDescent="0.4">
      <c r="A599" s="50" t="s">
        <v>317</v>
      </c>
      <c r="B599" s="50" t="s">
        <v>172</v>
      </c>
      <c r="C599" s="53"/>
      <c r="D599" s="54"/>
      <c r="E599" s="83"/>
      <c r="F599" s="55"/>
      <c r="G599" s="53"/>
      <c r="H599" s="57"/>
      <c r="I599" s="56"/>
      <c r="J599" s="56"/>
      <c r="K599" s="68"/>
      <c r="L599" s="85">
        <v>599</v>
      </c>
      <c r="M599" s="85"/>
      <c r="N599" s="63"/>
    </row>
    <row r="600" spans="1:14" ht="34.799999999999997" x14ac:dyDescent="0.4">
      <c r="A600" s="50" t="s">
        <v>633</v>
      </c>
      <c r="B600" s="50" t="s">
        <v>756</v>
      </c>
      <c r="C600" s="53"/>
      <c r="D600" s="54"/>
      <c r="E600" s="83"/>
      <c r="F600" s="55"/>
      <c r="G600" s="53"/>
      <c r="H600" s="57"/>
      <c r="I600" s="56"/>
      <c r="J600" s="56"/>
      <c r="K600" s="68"/>
      <c r="L600" s="85">
        <v>600</v>
      </c>
      <c r="M600" s="85"/>
      <c r="N600" s="63"/>
    </row>
    <row r="601" spans="1:14" ht="34.799999999999997" x14ac:dyDescent="0.4">
      <c r="A601" s="50" t="s">
        <v>428</v>
      </c>
      <c r="B601" s="50" t="s">
        <v>348</v>
      </c>
      <c r="C601" s="53"/>
      <c r="D601" s="54"/>
      <c r="E601" s="83"/>
      <c r="F601" s="55"/>
      <c r="G601" s="53"/>
      <c r="H601" s="57"/>
      <c r="I601" s="56"/>
      <c r="J601" s="56"/>
      <c r="K601" s="68"/>
      <c r="L601" s="85">
        <v>601</v>
      </c>
      <c r="M601" s="85"/>
      <c r="N601" s="63"/>
    </row>
    <row r="602" spans="1:14" ht="34.799999999999997" x14ac:dyDescent="0.4">
      <c r="A602" s="50" t="s">
        <v>573</v>
      </c>
      <c r="B602" s="50" t="s">
        <v>746</v>
      </c>
      <c r="C602" s="53"/>
      <c r="D602" s="54"/>
      <c r="E602" s="83"/>
      <c r="F602" s="55"/>
      <c r="G602" s="53"/>
      <c r="H602" s="57"/>
      <c r="I602" s="56"/>
      <c r="J602" s="56"/>
      <c r="K602" s="68"/>
      <c r="L602" s="85">
        <v>602</v>
      </c>
      <c r="M602" s="85"/>
      <c r="N602" s="63"/>
    </row>
    <row r="603" spans="1:14" ht="34.799999999999997" x14ac:dyDescent="0.4">
      <c r="A603" s="50" t="s">
        <v>592</v>
      </c>
      <c r="B603" s="50" t="s">
        <v>591</v>
      </c>
      <c r="C603" s="53"/>
      <c r="D603" s="54"/>
      <c r="E603" s="83"/>
      <c r="F603" s="55"/>
      <c r="G603" s="53"/>
      <c r="H603" s="57"/>
      <c r="I603" s="56"/>
      <c r="J603" s="56"/>
      <c r="K603" s="68"/>
      <c r="L603" s="85">
        <v>603</v>
      </c>
      <c r="M603" s="85"/>
      <c r="N603" s="63"/>
    </row>
    <row r="604" spans="1:14" x14ac:dyDescent="0.4">
      <c r="A604" s="50" t="s">
        <v>740</v>
      </c>
      <c r="B604" s="50" t="s">
        <v>697</v>
      </c>
      <c r="C604" s="53"/>
      <c r="D604" s="54"/>
      <c r="E604" s="83"/>
      <c r="F604" s="55"/>
      <c r="G604" s="53"/>
      <c r="H604" s="57"/>
      <c r="I604" s="56"/>
      <c r="J604" s="56"/>
      <c r="K604" s="68"/>
      <c r="L604" s="85">
        <v>604</v>
      </c>
      <c r="M604" s="85"/>
      <c r="N604" s="63"/>
    </row>
    <row r="605" spans="1:14" ht="34.799999999999997" x14ac:dyDescent="0.4">
      <c r="A605" s="50" t="s">
        <v>639</v>
      </c>
      <c r="B605" s="50" t="s">
        <v>320</v>
      </c>
      <c r="C605" s="53"/>
      <c r="D605" s="54"/>
      <c r="E605" s="83"/>
      <c r="F605" s="55"/>
      <c r="G605" s="53"/>
      <c r="H605" s="57"/>
      <c r="I605" s="56"/>
      <c r="J605" s="56"/>
      <c r="K605" s="68"/>
      <c r="L605" s="85">
        <v>605</v>
      </c>
      <c r="M605" s="85"/>
      <c r="N605" s="63"/>
    </row>
    <row r="606" spans="1:14" ht="52.2" x14ac:dyDescent="0.4">
      <c r="A606" s="108" t="s">
        <v>487</v>
      </c>
      <c r="B606" s="108" t="s">
        <v>208</v>
      </c>
      <c r="C606" s="109"/>
      <c r="D606" s="110"/>
      <c r="E606" s="111"/>
      <c r="F606" s="112"/>
      <c r="G606" s="109"/>
      <c r="H606" s="113"/>
      <c r="I606" s="114"/>
      <c r="J606" s="114"/>
      <c r="K606" s="115"/>
      <c r="L606" s="116">
        <v>606</v>
      </c>
      <c r="M606" s="116"/>
      <c r="N606" s="117"/>
    </row>
    <row r="607" spans="1:14" ht="34.799999999999997" x14ac:dyDescent="0.4">
      <c r="A607" s="50" t="s">
        <v>640</v>
      </c>
      <c r="B607" s="50" t="s">
        <v>517</v>
      </c>
      <c r="C607" s="53"/>
      <c r="D607" s="54"/>
      <c r="E607" s="83"/>
      <c r="F607" s="55"/>
      <c r="G607" s="53"/>
      <c r="H607" s="57"/>
      <c r="I607" s="56"/>
      <c r="J607" s="56"/>
      <c r="K607" s="68"/>
      <c r="L607" s="85">
        <v>607</v>
      </c>
      <c r="M607" s="85"/>
      <c r="N607" s="63"/>
    </row>
    <row r="608" spans="1:14" ht="34.799999999999997" x14ac:dyDescent="0.4">
      <c r="A608" s="50" t="s">
        <v>586</v>
      </c>
      <c r="B608" s="50" t="s">
        <v>644</v>
      </c>
      <c r="C608" s="53"/>
      <c r="D608" s="54"/>
      <c r="E608" s="83"/>
      <c r="F608" s="55"/>
      <c r="G608" s="53"/>
      <c r="H608" s="57"/>
      <c r="I608" s="56"/>
      <c r="J608" s="56"/>
      <c r="K608" s="68"/>
      <c r="L608" s="85">
        <v>608</v>
      </c>
      <c r="M608" s="85"/>
      <c r="N608" s="63"/>
    </row>
    <row r="609" spans="1:14" ht="34.799999999999997" x14ac:dyDescent="0.4">
      <c r="A609" s="50" t="s">
        <v>757</v>
      </c>
      <c r="B609" s="50" t="s">
        <v>373</v>
      </c>
      <c r="C609" s="53"/>
      <c r="D609" s="54"/>
      <c r="E609" s="83"/>
      <c r="F609" s="55"/>
      <c r="G609" s="53"/>
      <c r="H609" s="57"/>
      <c r="I609" s="56"/>
      <c r="J609" s="56"/>
      <c r="K609" s="68"/>
      <c r="L609" s="85">
        <v>609</v>
      </c>
      <c r="M609" s="85"/>
      <c r="N609" s="63"/>
    </row>
    <row r="610" spans="1:14" ht="34.799999999999997" x14ac:dyDescent="0.4">
      <c r="A610" s="50" t="s">
        <v>756</v>
      </c>
      <c r="B610" s="50" t="s">
        <v>634</v>
      </c>
      <c r="C610" s="53"/>
      <c r="D610" s="54"/>
      <c r="E610" s="83"/>
      <c r="F610" s="55"/>
      <c r="G610" s="53"/>
      <c r="H610" s="57"/>
      <c r="I610" s="56"/>
      <c r="J610" s="56"/>
      <c r="K610" s="68"/>
      <c r="L610" s="85">
        <v>610</v>
      </c>
      <c r="M610" s="85"/>
      <c r="N610" s="63"/>
    </row>
    <row r="611" spans="1:14" ht="34.799999999999997" x14ac:dyDescent="0.4">
      <c r="A611" s="50" t="s">
        <v>644</v>
      </c>
      <c r="B611" s="50" t="s">
        <v>586</v>
      </c>
      <c r="C611" s="53"/>
      <c r="D611" s="54"/>
      <c r="E611" s="83"/>
      <c r="F611" s="55"/>
      <c r="G611" s="53"/>
      <c r="H611" s="57"/>
      <c r="I611" s="56"/>
      <c r="J611" s="56"/>
      <c r="K611" s="68"/>
      <c r="L611" s="85">
        <v>611</v>
      </c>
      <c r="M611" s="85"/>
      <c r="N611" s="63"/>
    </row>
    <row r="612" spans="1:14" ht="34.799999999999997" x14ac:dyDescent="0.4">
      <c r="A612" s="50" t="s">
        <v>464</v>
      </c>
      <c r="B612" s="50" t="s">
        <v>423</v>
      </c>
      <c r="C612" s="53"/>
      <c r="D612" s="54"/>
      <c r="E612" s="83"/>
      <c r="F612" s="55"/>
      <c r="G612" s="53"/>
      <c r="H612" s="57"/>
      <c r="I612" s="56"/>
      <c r="J612" s="56"/>
      <c r="K612" s="68"/>
      <c r="L612" s="85">
        <v>612</v>
      </c>
      <c r="M612" s="85"/>
      <c r="N612" s="63"/>
    </row>
    <row r="613" spans="1:14" ht="34.799999999999997" x14ac:dyDescent="0.4">
      <c r="A613" s="108" t="s">
        <v>647</v>
      </c>
      <c r="B613" s="108" t="s">
        <v>240</v>
      </c>
      <c r="C613" s="109"/>
      <c r="D613" s="110"/>
      <c r="E613" s="111"/>
      <c r="F613" s="112"/>
      <c r="G613" s="109"/>
      <c r="H613" s="113"/>
      <c r="I613" s="114"/>
      <c r="J613" s="114"/>
      <c r="K613" s="115"/>
      <c r="L613" s="116">
        <v>613</v>
      </c>
      <c r="M613" s="116"/>
      <c r="N613" s="117"/>
    </row>
    <row r="614" spans="1:14" ht="34.799999999999997" x14ac:dyDescent="0.4">
      <c r="A614" s="50" t="s">
        <v>648</v>
      </c>
      <c r="B614" s="50" t="s">
        <v>204</v>
      </c>
      <c r="C614" s="53"/>
      <c r="D614" s="54"/>
      <c r="E614" s="83"/>
      <c r="F614" s="55"/>
      <c r="G614" s="53"/>
      <c r="H614" s="57"/>
      <c r="I614" s="56"/>
      <c r="J614" s="56"/>
      <c r="K614" s="68"/>
      <c r="L614" s="85">
        <v>614</v>
      </c>
      <c r="M614" s="85"/>
      <c r="N614" s="63"/>
    </row>
    <row r="615" spans="1:14" ht="34.799999999999997" x14ac:dyDescent="0.4">
      <c r="A615" s="50" t="s">
        <v>758</v>
      </c>
      <c r="B615" s="50" t="s">
        <v>528</v>
      </c>
      <c r="C615" s="53"/>
      <c r="D615" s="54"/>
      <c r="E615" s="83"/>
      <c r="F615" s="55"/>
      <c r="G615" s="53"/>
      <c r="H615" s="57"/>
      <c r="I615" s="56"/>
      <c r="J615" s="56"/>
      <c r="K615" s="68"/>
      <c r="L615" s="85">
        <v>615</v>
      </c>
      <c r="M615" s="85"/>
      <c r="N615" s="63"/>
    </row>
    <row r="616" spans="1:14" ht="34.799999999999997" x14ac:dyDescent="0.4">
      <c r="A616" s="50" t="s">
        <v>651</v>
      </c>
      <c r="B616" s="50" t="s">
        <v>578</v>
      </c>
      <c r="C616" s="53"/>
      <c r="D616" s="54"/>
      <c r="E616" s="83"/>
      <c r="F616" s="55"/>
      <c r="G616" s="53"/>
      <c r="H616" s="57"/>
      <c r="I616" s="56"/>
      <c r="J616" s="56"/>
      <c r="K616" s="68"/>
      <c r="L616" s="85">
        <v>616</v>
      </c>
      <c r="M616" s="85"/>
      <c r="N616" s="63"/>
    </row>
    <row r="617" spans="1:14" ht="34.799999999999997" x14ac:dyDescent="0.4">
      <c r="A617" s="50" t="s">
        <v>467</v>
      </c>
      <c r="B617" s="50" t="s">
        <v>398</v>
      </c>
      <c r="C617" s="53"/>
      <c r="D617" s="54"/>
      <c r="E617" s="83"/>
      <c r="F617" s="55"/>
      <c r="G617" s="53"/>
      <c r="H617" s="57"/>
      <c r="I617" s="56"/>
      <c r="J617" s="56"/>
      <c r="K617" s="68"/>
      <c r="L617" s="85">
        <v>617</v>
      </c>
      <c r="M617" s="85"/>
      <c r="N617" s="63"/>
    </row>
    <row r="618" spans="1:14" ht="34.799999999999997" x14ac:dyDescent="0.4">
      <c r="A618" s="50" t="s">
        <v>653</v>
      </c>
      <c r="B618" s="50" t="s">
        <v>273</v>
      </c>
      <c r="C618" s="53"/>
      <c r="D618" s="54"/>
      <c r="E618" s="83"/>
      <c r="F618" s="55"/>
      <c r="G618" s="53"/>
      <c r="H618" s="57"/>
      <c r="I618" s="56"/>
      <c r="J618" s="56"/>
      <c r="K618" s="68"/>
      <c r="L618" s="85">
        <v>618</v>
      </c>
      <c r="M618" s="85"/>
      <c r="N618" s="63"/>
    </row>
    <row r="619" spans="1:14" ht="34.799999999999997" x14ac:dyDescent="0.4">
      <c r="A619" s="50" t="s">
        <v>759</v>
      </c>
      <c r="B619" s="50" t="s">
        <v>648</v>
      </c>
      <c r="C619" s="53"/>
      <c r="D619" s="54"/>
      <c r="E619" s="83"/>
      <c r="F619" s="55"/>
      <c r="G619" s="53"/>
      <c r="H619" s="57"/>
      <c r="I619" s="56"/>
      <c r="J619" s="56"/>
      <c r="K619" s="68"/>
      <c r="L619" s="85">
        <v>619</v>
      </c>
      <c r="M619" s="85"/>
      <c r="N619" s="63"/>
    </row>
    <row r="620" spans="1:14" x14ac:dyDescent="0.4">
      <c r="A620" s="50" t="s">
        <v>654</v>
      </c>
      <c r="B620" s="50" t="s">
        <v>492</v>
      </c>
      <c r="C620" s="53"/>
      <c r="D620" s="54"/>
      <c r="E620" s="83"/>
      <c r="F620" s="55"/>
      <c r="G620" s="53"/>
      <c r="H620" s="57"/>
      <c r="I620" s="56"/>
      <c r="J620" s="56"/>
      <c r="K620" s="68"/>
      <c r="L620" s="85">
        <v>620</v>
      </c>
      <c r="M620" s="85"/>
      <c r="N620" s="63"/>
    </row>
    <row r="621" spans="1:14" ht="34.799999999999997" x14ac:dyDescent="0.4">
      <c r="A621" s="50" t="s">
        <v>655</v>
      </c>
      <c r="B621" s="50" t="s">
        <v>547</v>
      </c>
      <c r="C621" s="53"/>
      <c r="D621" s="54"/>
      <c r="E621" s="83"/>
      <c r="F621" s="55"/>
      <c r="G621" s="53"/>
      <c r="H621" s="57"/>
      <c r="I621" s="56"/>
      <c r="J621" s="56"/>
      <c r="K621" s="68"/>
      <c r="L621" s="85">
        <v>621</v>
      </c>
      <c r="M621" s="85"/>
      <c r="N621" s="63"/>
    </row>
    <row r="622" spans="1:14" x14ac:dyDescent="0.4">
      <c r="A622" s="50" t="s">
        <v>657</v>
      </c>
      <c r="B622" s="50" t="s">
        <v>512</v>
      </c>
      <c r="C622" s="53"/>
      <c r="D622" s="54"/>
      <c r="E622" s="83"/>
      <c r="F622" s="55"/>
      <c r="G622" s="53"/>
      <c r="H622" s="57"/>
      <c r="I622" s="56"/>
      <c r="J622" s="56"/>
      <c r="K622" s="68"/>
      <c r="L622" s="85">
        <v>622</v>
      </c>
      <c r="M622" s="85"/>
      <c r="N622" s="63"/>
    </row>
    <row r="623" spans="1:14" ht="34.799999999999997" x14ac:dyDescent="0.4">
      <c r="A623" s="108" t="s">
        <v>658</v>
      </c>
      <c r="B623" s="108" t="s">
        <v>644</v>
      </c>
      <c r="C623" s="109"/>
      <c r="D623" s="110"/>
      <c r="E623" s="111"/>
      <c r="F623" s="112"/>
      <c r="G623" s="109"/>
      <c r="H623" s="113"/>
      <c r="I623" s="114"/>
      <c r="J623" s="114"/>
      <c r="K623" s="115"/>
      <c r="L623" s="116">
        <v>623</v>
      </c>
      <c r="M623" s="116"/>
      <c r="N623" s="117"/>
    </row>
    <row r="624" spans="1:14" x14ac:dyDescent="0.4">
      <c r="A624" s="108" t="s">
        <v>643</v>
      </c>
      <c r="B624" s="108" t="s">
        <v>642</v>
      </c>
      <c r="C624" s="109"/>
      <c r="D624" s="110"/>
      <c r="E624" s="111"/>
      <c r="F624" s="112"/>
      <c r="G624" s="109"/>
      <c r="H624" s="113"/>
      <c r="I624" s="114"/>
      <c r="J624" s="114"/>
      <c r="K624" s="115"/>
      <c r="L624" s="116">
        <v>624</v>
      </c>
      <c r="M624" s="116"/>
      <c r="N624" s="117"/>
    </row>
    <row r="625" spans="1:14" ht="34.799999999999997" x14ac:dyDescent="0.4">
      <c r="A625" s="108" t="s">
        <v>663</v>
      </c>
      <c r="B625" s="108" t="s">
        <v>400</v>
      </c>
      <c r="C625" s="109"/>
      <c r="D625" s="110"/>
      <c r="E625" s="111"/>
      <c r="F625" s="112"/>
      <c r="G625" s="109"/>
      <c r="H625" s="113"/>
      <c r="I625" s="114"/>
      <c r="J625" s="114"/>
      <c r="K625" s="115"/>
      <c r="L625" s="116">
        <v>625</v>
      </c>
      <c r="M625" s="116"/>
      <c r="N625" s="117"/>
    </row>
    <row r="626" spans="1:14" ht="34.799999999999997" x14ac:dyDescent="0.4">
      <c r="A626" s="50" t="s">
        <v>760</v>
      </c>
      <c r="B626" s="50" t="s">
        <v>451</v>
      </c>
      <c r="C626" s="53"/>
      <c r="D626" s="54"/>
      <c r="E626" s="83"/>
      <c r="F626" s="55"/>
      <c r="G626" s="53"/>
      <c r="H626" s="57"/>
      <c r="I626" s="56"/>
      <c r="J626" s="56"/>
      <c r="K626" s="68"/>
      <c r="L626" s="85">
        <v>626</v>
      </c>
      <c r="M626" s="85"/>
      <c r="N626" s="63"/>
    </row>
    <row r="627" spans="1:14" ht="34.799999999999997" x14ac:dyDescent="0.4">
      <c r="A627" s="50" t="s">
        <v>666</v>
      </c>
      <c r="B627" s="50" t="s">
        <v>539</v>
      </c>
      <c r="C627" s="53"/>
      <c r="D627" s="54"/>
      <c r="E627" s="83"/>
      <c r="F627" s="55"/>
      <c r="G627" s="53"/>
      <c r="H627" s="57"/>
      <c r="I627" s="56"/>
      <c r="J627" s="56"/>
      <c r="K627" s="68"/>
      <c r="L627" s="85">
        <v>627</v>
      </c>
      <c r="M627" s="85"/>
      <c r="N627" s="63"/>
    </row>
    <row r="628" spans="1:14" ht="52.2" x14ac:dyDescent="0.4">
      <c r="A628" s="108" t="s">
        <v>761</v>
      </c>
      <c r="B628" s="108" t="s">
        <v>762</v>
      </c>
      <c r="C628" s="109"/>
      <c r="D628" s="110"/>
      <c r="E628" s="111"/>
      <c r="F628" s="112"/>
      <c r="G628" s="109"/>
      <c r="H628" s="113"/>
      <c r="I628" s="114"/>
      <c r="J628" s="114"/>
      <c r="K628" s="115"/>
      <c r="L628" s="116">
        <v>628</v>
      </c>
      <c r="M628" s="116"/>
      <c r="N628" s="117"/>
    </row>
    <row r="629" spans="1:14" ht="34.799999999999997" x14ac:dyDescent="0.4">
      <c r="A629" s="50" t="s">
        <v>670</v>
      </c>
      <c r="B629" s="50" t="s">
        <v>763</v>
      </c>
      <c r="C629" s="53"/>
      <c r="D629" s="54"/>
      <c r="E629" s="83"/>
      <c r="F629" s="55"/>
      <c r="G629" s="53"/>
      <c r="H629" s="57"/>
      <c r="I629" s="56"/>
      <c r="J629" s="56"/>
      <c r="K629" s="68"/>
      <c r="L629" s="85">
        <v>629</v>
      </c>
      <c r="M629" s="85"/>
      <c r="N629" s="63"/>
    </row>
    <row r="630" spans="1:14" ht="34.799999999999997" x14ac:dyDescent="0.4">
      <c r="A630" s="50" t="s">
        <v>442</v>
      </c>
      <c r="B630" s="50" t="s">
        <v>325</v>
      </c>
      <c r="C630" s="53"/>
      <c r="D630" s="54"/>
      <c r="E630" s="83"/>
      <c r="F630" s="55"/>
      <c r="G630" s="53"/>
      <c r="H630" s="57"/>
      <c r="I630" s="56"/>
      <c r="J630" s="56"/>
      <c r="K630" s="68"/>
      <c r="L630" s="85">
        <v>630</v>
      </c>
      <c r="M630" s="85"/>
      <c r="N630" s="63"/>
    </row>
    <row r="631" spans="1:14" ht="34.799999999999997" x14ac:dyDescent="0.4">
      <c r="A631" s="108" t="s">
        <v>673</v>
      </c>
      <c r="B631" s="108" t="s">
        <v>289</v>
      </c>
      <c r="C631" s="109"/>
      <c r="D631" s="110"/>
      <c r="E631" s="111"/>
      <c r="F631" s="112"/>
      <c r="G631" s="109"/>
      <c r="H631" s="113"/>
      <c r="I631" s="114"/>
      <c r="J631" s="114"/>
      <c r="K631" s="115"/>
      <c r="L631" s="116">
        <v>631</v>
      </c>
      <c r="M631" s="116"/>
      <c r="N631" s="117"/>
    </row>
    <row r="632" spans="1:14" ht="52.2" x14ac:dyDescent="0.4">
      <c r="A632" s="50" t="s">
        <v>359</v>
      </c>
      <c r="B632" s="50" t="s">
        <v>273</v>
      </c>
      <c r="C632" s="53"/>
      <c r="D632" s="54"/>
      <c r="E632" s="83"/>
      <c r="F632" s="55"/>
      <c r="G632" s="53"/>
      <c r="H632" s="57"/>
      <c r="I632" s="56"/>
      <c r="J632" s="56"/>
      <c r="K632" s="68"/>
      <c r="L632" s="85">
        <v>632</v>
      </c>
      <c r="M632" s="85"/>
      <c r="N632" s="63"/>
    </row>
    <row r="633" spans="1:14" x14ac:dyDescent="0.4">
      <c r="A633" s="50" t="s">
        <v>677</v>
      </c>
      <c r="B633" s="50" t="s">
        <v>548</v>
      </c>
      <c r="C633" s="53"/>
      <c r="D633" s="54"/>
      <c r="E633" s="83"/>
      <c r="F633" s="55"/>
      <c r="G633" s="53"/>
      <c r="H633" s="57"/>
      <c r="I633" s="56"/>
      <c r="J633" s="56"/>
      <c r="K633" s="68"/>
      <c r="L633" s="85">
        <v>633</v>
      </c>
      <c r="M633" s="85"/>
      <c r="N633" s="63"/>
    </row>
    <row r="634" spans="1:14" x14ac:dyDescent="0.4">
      <c r="A634" s="50" t="s">
        <v>680</v>
      </c>
      <c r="B634" s="50" t="s">
        <v>440</v>
      </c>
      <c r="C634" s="53"/>
      <c r="D634" s="54"/>
      <c r="E634" s="83"/>
      <c r="F634" s="55"/>
      <c r="G634" s="53"/>
      <c r="H634" s="57"/>
      <c r="I634" s="56"/>
      <c r="J634" s="56"/>
      <c r="K634" s="68"/>
      <c r="L634" s="85">
        <v>634</v>
      </c>
      <c r="M634" s="85"/>
      <c r="N634" s="63"/>
    </row>
    <row r="635" spans="1:14" x14ac:dyDescent="0.4">
      <c r="A635" s="50" t="s">
        <v>764</v>
      </c>
      <c r="B635" s="50" t="s">
        <v>744</v>
      </c>
      <c r="C635" s="53"/>
      <c r="D635" s="54"/>
      <c r="E635" s="83"/>
      <c r="F635" s="55"/>
      <c r="G635" s="53"/>
      <c r="H635" s="57"/>
      <c r="I635" s="56"/>
      <c r="J635" s="56"/>
      <c r="K635" s="68"/>
      <c r="L635" s="85">
        <v>635</v>
      </c>
      <c r="M635" s="85"/>
      <c r="N635" s="63"/>
    </row>
    <row r="636" spans="1:14" ht="34.799999999999997" x14ac:dyDescent="0.4">
      <c r="A636" s="50" t="s">
        <v>372</v>
      </c>
      <c r="B636" s="50" t="s">
        <v>302</v>
      </c>
      <c r="C636" s="53"/>
      <c r="D636" s="54"/>
      <c r="E636" s="83"/>
      <c r="F636" s="55"/>
      <c r="G636" s="53"/>
      <c r="H636" s="57"/>
      <c r="I636" s="56"/>
      <c r="J636" s="56"/>
      <c r="K636" s="68"/>
      <c r="L636" s="85">
        <v>636</v>
      </c>
      <c r="M636" s="85"/>
      <c r="N636" s="63"/>
    </row>
    <row r="637" spans="1:14" x14ac:dyDescent="0.4">
      <c r="A637" s="50" t="s">
        <v>684</v>
      </c>
      <c r="B637" s="50" t="s">
        <v>491</v>
      </c>
      <c r="C637" s="53"/>
      <c r="D637" s="54"/>
      <c r="E637" s="83"/>
      <c r="F637" s="55"/>
      <c r="G637" s="53"/>
      <c r="H637" s="57"/>
      <c r="I637" s="56"/>
      <c r="J637" s="56"/>
      <c r="K637" s="68"/>
      <c r="L637" s="85">
        <v>637</v>
      </c>
      <c r="M637" s="85"/>
      <c r="N637" s="63"/>
    </row>
    <row r="638" spans="1:14" ht="34.799999999999997" x14ac:dyDescent="0.4">
      <c r="A638" s="50" t="s">
        <v>685</v>
      </c>
      <c r="B638" s="50" t="s">
        <v>712</v>
      </c>
      <c r="C638" s="53"/>
      <c r="D638" s="54"/>
      <c r="E638" s="83"/>
      <c r="F638" s="55"/>
      <c r="G638" s="53"/>
      <c r="H638" s="57"/>
      <c r="I638" s="56"/>
      <c r="J638" s="56"/>
      <c r="K638" s="68"/>
      <c r="L638" s="85">
        <v>638</v>
      </c>
      <c r="M638" s="85"/>
      <c r="N638" s="63"/>
    </row>
    <row r="639" spans="1:14" ht="34.799999999999997" x14ac:dyDescent="0.4">
      <c r="A639" s="50" t="s">
        <v>497</v>
      </c>
      <c r="B639" s="50" t="s">
        <v>369</v>
      </c>
      <c r="C639" s="53"/>
      <c r="D639" s="54"/>
      <c r="E639" s="83"/>
      <c r="F639" s="55"/>
      <c r="G639" s="53"/>
      <c r="H639" s="57"/>
      <c r="I639" s="56"/>
      <c r="J639" s="56"/>
      <c r="K639" s="68"/>
      <c r="L639" s="85">
        <v>639</v>
      </c>
      <c r="M639" s="85"/>
      <c r="N639" s="63"/>
    </row>
    <row r="640" spans="1:14" x14ac:dyDescent="0.4">
      <c r="A640" s="50" t="s">
        <v>765</v>
      </c>
      <c r="B640" s="50" t="s">
        <v>629</v>
      </c>
      <c r="C640" s="53"/>
      <c r="D640" s="54"/>
      <c r="E640" s="83"/>
      <c r="F640" s="55"/>
      <c r="G640" s="53"/>
      <c r="H640" s="57"/>
      <c r="I640" s="56"/>
      <c r="J640" s="56"/>
      <c r="K640" s="68"/>
      <c r="L640" s="85">
        <v>640</v>
      </c>
      <c r="M640" s="85"/>
      <c r="N640" s="63"/>
    </row>
    <row r="641" spans="1:14" ht="34.799999999999997" x14ac:dyDescent="0.4">
      <c r="A641" s="50" t="s">
        <v>763</v>
      </c>
      <c r="B641" s="50" t="s">
        <v>670</v>
      </c>
      <c r="C641" s="53"/>
      <c r="D641" s="54"/>
      <c r="E641" s="83"/>
      <c r="F641" s="55"/>
      <c r="G641" s="53"/>
      <c r="H641" s="57"/>
      <c r="I641" s="56"/>
      <c r="J641" s="56"/>
      <c r="K641" s="68"/>
      <c r="L641" s="85">
        <v>641</v>
      </c>
      <c r="M641" s="85"/>
      <c r="N641" s="63"/>
    </row>
    <row r="642" spans="1:14" ht="34.799999999999997" x14ac:dyDescent="0.4">
      <c r="A642" s="50" t="s">
        <v>766</v>
      </c>
      <c r="B642" s="50" t="s">
        <v>547</v>
      </c>
      <c r="C642" s="53"/>
      <c r="D642" s="54"/>
      <c r="E642" s="83"/>
      <c r="F642" s="55"/>
      <c r="G642" s="53"/>
      <c r="H642" s="57"/>
      <c r="I642" s="56"/>
      <c r="J642" s="56"/>
      <c r="K642" s="68"/>
      <c r="L642" s="85">
        <v>642</v>
      </c>
      <c r="M642" s="85"/>
      <c r="N642" s="63"/>
    </row>
    <row r="643" spans="1:14" x14ac:dyDescent="0.4">
      <c r="A643" s="50" t="s">
        <v>767</v>
      </c>
      <c r="B643" s="50" t="s">
        <v>394</v>
      </c>
      <c r="C643" s="53"/>
      <c r="D643" s="54"/>
      <c r="E643" s="83"/>
      <c r="F643" s="55"/>
      <c r="G643" s="53"/>
      <c r="H643" s="57"/>
      <c r="I643" s="56"/>
      <c r="J643" s="56"/>
      <c r="K643" s="68"/>
      <c r="L643" s="85">
        <v>643</v>
      </c>
      <c r="M643" s="85"/>
      <c r="N643" s="63"/>
    </row>
    <row r="644" spans="1:14" ht="52.2" x14ac:dyDescent="0.4">
      <c r="A644" s="50" t="s">
        <v>609</v>
      </c>
      <c r="B644" s="50" t="s">
        <v>733</v>
      </c>
      <c r="C644" s="53"/>
      <c r="D644" s="54"/>
      <c r="E644" s="83"/>
      <c r="F644" s="55"/>
      <c r="G644" s="53"/>
      <c r="H644" s="57"/>
      <c r="I644" s="56"/>
      <c r="J644" s="56"/>
      <c r="K644" s="68"/>
      <c r="L644" s="85">
        <v>644</v>
      </c>
      <c r="M644" s="85"/>
      <c r="N644" s="63"/>
    </row>
    <row r="645" spans="1:14" ht="34.799999999999997" x14ac:dyDescent="0.4">
      <c r="A645" s="50" t="s">
        <v>768</v>
      </c>
      <c r="B645" s="50" t="s">
        <v>297</v>
      </c>
      <c r="C645" s="53"/>
      <c r="D645" s="54"/>
      <c r="E645" s="83"/>
      <c r="F645" s="55"/>
      <c r="G645" s="53"/>
      <c r="H645" s="57"/>
      <c r="I645" s="56"/>
      <c r="J645" s="56"/>
      <c r="K645" s="68"/>
      <c r="L645" s="85">
        <v>645</v>
      </c>
      <c r="M645" s="85"/>
      <c r="N645" s="63"/>
    </row>
    <row r="646" spans="1:14" x14ac:dyDescent="0.4">
      <c r="A646" s="50" t="s">
        <v>769</v>
      </c>
      <c r="B646" s="50" t="s">
        <v>731</v>
      </c>
      <c r="C646" s="53"/>
      <c r="D646" s="54"/>
      <c r="E646" s="83"/>
      <c r="F646" s="55"/>
      <c r="G646" s="53"/>
      <c r="H646" s="57"/>
      <c r="I646" s="56"/>
      <c r="J646" s="56"/>
      <c r="K646" s="68"/>
      <c r="L646" s="85">
        <v>646</v>
      </c>
      <c r="M646" s="85"/>
      <c r="N646" s="63"/>
    </row>
    <row r="647" spans="1:14" ht="69.599999999999994" x14ac:dyDescent="0.4">
      <c r="A647" s="50" t="s">
        <v>641</v>
      </c>
      <c r="B647" s="50" t="s">
        <v>336</v>
      </c>
      <c r="C647" s="53"/>
      <c r="D647" s="54"/>
      <c r="E647" s="83"/>
      <c r="F647" s="55"/>
      <c r="G647" s="53"/>
      <c r="H647" s="57"/>
      <c r="I647" s="56"/>
      <c r="J647" s="56"/>
      <c r="K647" s="68"/>
      <c r="L647" s="85">
        <v>647</v>
      </c>
      <c r="M647" s="85"/>
      <c r="N647" s="63"/>
    </row>
    <row r="648" spans="1:14" ht="69.599999999999994" x14ac:dyDescent="0.4">
      <c r="A648" s="50" t="s">
        <v>770</v>
      </c>
      <c r="B648" s="50" t="s">
        <v>176</v>
      </c>
      <c r="C648" s="53"/>
      <c r="D648" s="54"/>
      <c r="E648" s="83"/>
      <c r="F648" s="55"/>
      <c r="G648" s="53"/>
      <c r="H648" s="57"/>
      <c r="I648" s="56"/>
      <c r="J648" s="56"/>
      <c r="K648" s="68"/>
      <c r="L648" s="85">
        <v>648</v>
      </c>
      <c r="M648" s="85"/>
      <c r="N648" s="63"/>
    </row>
    <row r="649" spans="1:14" ht="34.799999999999997" x14ac:dyDescent="0.4">
      <c r="A649" s="108" t="s">
        <v>771</v>
      </c>
      <c r="B649" s="108" t="s">
        <v>638</v>
      </c>
      <c r="C649" s="109"/>
      <c r="D649" s="110"/>
      <c r="E649" s="111"/>
      <c r="F649" s="112"/>
      <c r="G649" s="109"/>
      <c r="H649" s="113"/>
      <c r="I649" s="114"/>
      <c r="J649" s="114"/>
      <c r="K649" s="115"/>
      <c r="L649" s="116">
        <v>649</v>
      </c>
      <c r="M649" s="116"/>
      <c r="N649" s="117"/>
    </row>
    <row r="650" spans="1:14" ht="34.799999999999997" x14ac:dyDescent="0.4">
      <c r="A650" s="50" t="s">
        <v>772</v>
      </c>
      <c r="B650" s="50" t="s">
        <v>754</v>
      </c>
      <c r="C650" s="53"/>
      <c r="D650" s="54"/>
      <c r="E650" s="83"/>
      <c r="F650" s="55"/>
      <c r="G650" s="53"/>
      <c r="H650" s="57"/>
      <c r="I650" s="56"/>
      <c r="J650" s="56"/>
      <c r="K650" s="68"/>
      <c r="L650" s="85">
        <v>650</v>
      </c>
      <c r="M650" s="85"/>
      <c r="N650" s="63"/>
    </row>
    <row r="651" spans="1:14" ht="52.2" x14ac:dyDescent="0.4">
      <c r="A651" s="108" t="s">
        <v>406</v>
      </c>
      <c r="B651" s="108" t="s">
        <v>405</v>
      </c>
      <c r="C651" s="109"/>
      <c r="D651" s="110"/>
      <c r="E651" s="111"/>
      <c r="F651" s="112"/>
      <c r="G651" s="109"/>
      <c r="H651" s="113"/>
      <c r="I651" s="114"/>
      <c r="J651" s="114"/>
      <c r="K651" s="115"/>
      <c r="L651" s="116">
        <v>651</v>
      </c>
      <c r="M651" s="116"/>
      <c r="N651" s="117"/>
    </row>
    <row r="652" spans="1:14" x14ac:dyDescent="0.4">
      <c r="A652" s="50" t="s">
        <v>696</v>
      </c>
      <c r="B652" s="50" t="s">
        <v>740</v>
      </c>
      <c r="C652" s="53"/>
      <c r="D652" s="54"/>
      <c r="E652" s="83"/>
      <c r="F652" s="55"/>
      <c r="G652" s="53"/>
      <c r="H652" s="57"/>
      <c r="I652" s="56"/>
      <c r="J652" s="56"/>
      <c r="K652" s="68"/>
      <c r="L652" s="85">
        <v>652</v>
      </c>
      <c r="M652" s="85"/>
      <c r="N652" s="63"/>
    </row>
    <row r="653" spans="1:14" ht="34.799999999999997" x14ac:dyDescent="0.4">
      <c r="A653" s="50" t="s">
        <v>698</v>
      </c>
      <c r="B653" s="50" t="s">
        <v>390</v>
      </c>
      <c r="C653" s="53"/>
      <c r="D653" s="54"/>
      <c r="E653" s="83"/>
      <c r="F653" s="55"/>
      <c r="G653" s="53"/>
      <c r="H653" s="57"/>
      <c r="I653" s="56"/>
      <c r="J653" s="56"/>
      <c r="K653" s="68"/>
      <c r="L653" s="85">
        <v>653</v>
      </c>
      <c r="M653" s="85"/>
      <c r="N653" s="63"/>
    </row>
    <row r="654" spans="1:14" ht="34.799999999999997" x14ac:dyDescent="0.4">
      <c r="A654" s="108" t="s">
        <v>752</v>
      </c>
      <c r="B654" s="108" t="s">
        <v>751</v>
      </c>
      <c r="C654" s="109"/>
      <c r="D654" s="110"/>
      <c r="E654" s="111"/>
      <c r="F654" s="112"/>
      <c r="G654" s="109"/>
      <c r="H654" s="113"/>
      <c r="I654" s="114"/>
      <c r="J654" s="114"/>
      <c r="K654" s="115"/>
      <c r="L654" s="116">
        <v>654</v>
      </c>
      <c r="M654" s="116"/>
      <c r="N654" s="117"/>
    </row>
    <row r="655" spans="1:14" ht="52.2" x14ac:dyDescent="0.4">
      <c r="A655" s="50" t="s">
        <v>392</v>
      </c>
      <c r="B655" s="50" t="s">
        <v>214</v>
      </c>
      <c r="C655" s="53"/>
      <c r="D655" s="54"/>
      <c r="E655" s="83"/>
      <c r="F655" s="55"/>
      <c r="G655" s="53"/>
      <c r="H655" s="57"/>
      <c r="I655" s="56"/>
      <c r="J655" s="56"/>
      <c r="K655" s="68"/>
      <c r="L655" s="85">
        <v>655</v>
      </c>
      <c r="M655" s="85"/>
      <c r="N655" s="63"/>
    </row>
    <row r="656" spans="1:14" ht="34.799999999999997" x14ac:dyDescent="0.4">
      <c r="A656" s="50" t="s">
        <v>708</v>
      </c>
      <c r="B656" s="50" t="s">
        <v>521</v>
      </c>
      <c r="C656" s="53"/>
      <c r="D656" s="54"/>
      <c r="E656" s="83"/>
      <c r="F656" s="55"/>
      <c r="G656" s="53"/>
      <c r="H656" s="57"/>
      <c r="I656" s="56"/>
      <c r="J656" s="56"/>
      <c r="K656" s="68"/>
      <c r="L656" s="85">
        <v>656</v>
      </c>
      <c r="M656" s="85"/>
      <c r="N656" s="63"/>
    </row>
    <row r="657" spans="1:14" ht="34.799999999999997" x14ac:dyDescent="0.4">
      <c r="A657" s="50" t="s">
        <v>709</v>
      </c>
      <c r="B657" s="50" t="s">
        <v>712</v>
      </c>
      <c r="C657" s="53"/>
      <c r="D657" s="54"/>
      <c r="E657" s="83"/>
      <c r="F657" s="55"/>
      <c r="G657" s="53"/>
      <c r="H657" s="57"/>
      <c r="I657" s="56"/>
      <c r="J657" s="56"/>
      <c r="K657" s="68"/>
      <c r="L657" s="85">
        <v>657</v>
      </c>
      <c r="M657" s="85"/>
      <c r="N657" s="63"/>
    </row>
    <row r="658" spans="1:14" ht="34.799999999999997" x14ac:dyDescent="0.4">
      <c r="A658" s="50" t="s">
        <v>710</v>
      </c>
      <c r="B658" s="50" t="s">
        <v>284</v>
      </c>
      <c r="C658" s="53"/>
      <c r="D658" s="54"/>
      <c r="E658" s="83"/>
      <c r="F658" s="55"/>
      <c r="G658" s="53"/>
      <c r="H658" s="57"/>
      <c r="I658" s="56"/>
      <c r="J658" s="56"/>
      <c r="K658" s="68"/>
      <c r="L658" s="85">
        <v>658</v>
      </c>
      <c r="M658" s="85"/>
      <c r="N658" s="63"/>
    </row>
    <row r="659" spans="1:14" ht="52.2" x14ac:dyDescent="0.4">
      <c r="A659" s="50" t="s">
        <v>711</v>
      </c>
      <c r="B659" s="50" t="s">
        <v>685</v>
      </c>
      <c r="C659" s="53"/>
      <c r="D659" s="54"/>
      <c r="E659" s="83"/>
      <c r="F659" s="55"/>
      <c r="G659" s="53"/>
      <c r="H659" s="57"/>
      <c r="I659" s="56"/>
      <c r="J659" s="56"/>
      <c r="K659" s="68"/>
      <c r="L659" s="85">
        <v>659</v>
      </c>
      <c r="M659" s="85"/>
      <c r="N659" s="63"/>
    </row>
    <row r="660" spans="1:14" x14ac:dyDescent="0.4">
      <c r="A660" s="50" t="s">
        <v>713</v>
      </c>
      <c r="B660" s="50" t="s">
        <v>657</v>
      </c>
      <c r="C660" s="53"/>
      <c r="D660" s="54"/>
      <c r="E660" s="83"/>
      <c r="F660" s="55"/>
      <c r="G660" s="53"/>
      <c r="H660" s="57"/>
      <c r="I660" s="56"/>
      <c r="J660" s="56"/>
      <c r="K660" s="68"/>
      <c r="L660" s="85">
        <v>660</v>
      </c>
      <c r="M660" s="85"/>
      <c r="N660" s="63"/>
    </row>
    <row r="661" spans="1:14" ht="52.2" x14ac:dyDescent="0.4">
      <c r="A661" s="108" t="s">
        <v>773</v>
      </c>
      <c r="B661" s="108" t="s">
        <v>242</v>
      </c>
      <c r="C661" s="109"/>
      <c r="D661" s="110"/>
      <c r="E661" s="111"/>
      <c r="F661" s="112"/>
      <c r="G661" s="109"/>
      <c r="H661" s="113"/>
      <c r="I661" s="114"/>
      <c r="J661" s="114"/>
      <c r="K661" s="115"/>
      <c r="L661" s="116">
        <v>661</v>
      </c>
      <c r="M661" s="116"/>
      <c r="N661" s="117"/>
    </row>
    <row r="662" spans="1:14" ht="34.799999999999997" x14ac:dyDescent="0.4">
      <c r="A662" s="50" t="s">
        <v>195</v>
      </c>
      <c r="B662" s="50" t="s">
        <v>215</v>
      </c>
      <c r="C662" s="53"/>
      <c r="D662" s="54"/>
      <c r="E662" s="83"/>
      <c r="F662" s="55"/>
      <c r="G662" s="53"/>
      <c r="H662" s="57"/>
      <c r="I662" s="56"/>
      <c r="J662" s="56"/>
      <c r="K662" s="68"/>
      <c r="L662" s="85">
        <v>662</v>
      </c>
      <c r="M662" s="85"/>
      <c r="N662" s="63"/>
    </row>
    <row r="663" spans="1:14" ht="34.799999999999997" x14ac:dyDescent="0.4">
      <c r="A663" s="108" t="s">
        <v>714</v>
      </c>
      <c r="B663" s="108" t="s">
        <v>608</v>
      </c>
      <c r="C663" s="109"/>
      <c r="D663" s="110"/>
      <c r="E663" s="111"/>
      <c r="F663" s="112"/>
      <c r="G663" s="109"/>
      <c r="H663" s="113"/>
      <c r="I663" s="114"/>
      <c r="J663" s="114"/>
      <c r="K663" s="115"/>
      <c r="L663" s="116">
        <v>663</v>
      </c>
      <c r="M663" s="116"/>
      <c r="N663" s="117"/>
    </row>
    <row r="664" spans="1:14" ht="34.799999999999997" x14ac:dyDescent="0.4">
      <c r="A664" s="50" t="s">
        <v>638</v>
      </c>
      <c r="B664" s="50" t="s">
        <v>637</v>
      </c>
      <c r="C664" s="53"/>
      <c r="D664" s="54"/>
      <c r="E664" s="83"/>
      <c r="F664" s="55"/>
      <c r="G664" s="53"/>
      <c r="H664" s="57"/>
      <c r="I664" s="56"/>
      <c r="J664" s="56"/>
      <c r="K664" s="68"/>
      <c r="L664" s="85">
        <v>664</v>
      </c>
      <c r="M664" s="85"/>
      <c r="N664" s="63"/>
    </row>
    <row r="665" spans="1:14" ht="34.799999999999997" x14ac:dyDescent="0.4">
      <c r="A665" s="50" t="s">
        <v>716</v>
      </c>
      <c r="B665" s="50" t="s">
        <v>322</v>
      </c>
      <c r="C665" s="53"/>
      <c r="D665" s="54"/>
      <c r="E665" s="83"/>
      <c r="F665" s="55"/>
      <c r="G665" s="53"/>
      <c r="H665" s="57"/>
      <c r="I665" s="56"/>
      <c r="J665" s="56"/>
      <c r="K665" s="68"/>
      <c r="L665" s="85">
        <v>665</v>
      </c>
      <c r="M665" s="85"/>
      <c r="N665" s="63"/>
    </row>
    <row r="666" spans="1:14" ht="34.799999999999997" x14ac:dyDescent="0.4">
      <c r="A666" s="50" t="s">
        <v>719</v>
      </c>
      <c r="B666" s="50" t="s">
        <v>466</v>
      </c>
      <c r="C666" s="53"/>
      <c r="D666" s="54"/>
      <c r="E666" s="83"/>
      <c r="F666" s="55"/>
      <c r="G666" s="53"/>
      <c r="H666" s="57"/>
      <c r="I666" s="56"/>
      <c r="J666" s="56"/>
      <c r="K666" s="68"/>
      <c r="L666" s="85">
        <v>666</v>
      </c>
      <c r="M666" s="85"/>
      <c r="N666" s="63"/>
    </row>
    <row r="667" spans="1:14" ht="34.799999999999997" x14ac:dyDescent="0.4">
      <c r="A667" s="50" t="s">
        <v>774</v>
      </c>
      <c r="B667" s="50" t="s">
        <v>775</v>
      </c>
      <c r="C667" s="53"/>
      <c r="D667" s="54"/>
      <c r="E667" s="83"/>
      <c r="F667" s="55"/>
      <c r="G667" s="53"/>
      <c r="H667" s="57"/>
      <c r="I667" s="56"/>
      <c r="J667" s="56"/>
      <c r="K667" s="68"/>
      <c r="L667" s="85">
        <v>667</v>
      </c>
      <c r="M667" s="85"/>
      <c r="N667" s="63"/>
    </row>
    <row r="668" spans="1:14" ht="34.799999999999997" x14ac:dyDescent="0.4">
      <c r="A668" s="50" t="s">
        <v>776</v>
      </c>
      <c r="B668" s="50" t="s">
        <v>466</v>
      </c>
      <c r="C668" s="53"/>
      <c r="D668" s="54"/>
      <c r="E668" s="83"/>
      <c r="F668" s="55"/>
      <c r="G668" s="53"/>
      <c r="H668" s="57"/>
      <c r="I668" s="56"/>
      <c r="J668" s="56"/>
      <c r="K668" s="68"/>
      <c r="L668" s="85">
        <v>668</v>
      </c>
      <c r="M668" s="85"/>
      <c r="N668" s="63"/>
    </row>
    <row r="669" spans="1:14" ht="52.2" x14ac:dyDescent="0.4">
      <c r="A669" s="108" t="s">
        <v>712</v>
      </c>
      <c r="B669" s="108" t="s">
        <v>711</v>
      </c>
      <c r="C669" s="109"/>
      <c r="D669" s="110"/>
      <c r="E669" s="111"/>
      <c r="F669" s="112"/>
      <c r="G669" s="109"/>
      <c r="H669" s="113"/>
      <c r="I669" s="114"/>
      <c r="J669" s="114"/>
      <c r="K669" s="115"/>
      <c r="L669" s="116">
        <v>669</v>
      </c>
      <c r="M669" s="116"/>
      <c r="N669" s="117"/>
    </row>
    <row r="670" spans="1:14" ht="34.799999999999997" x14ac:dyDescent="0.4">
      <c r="A670" s="108" t="s">
        <v>777</v>
      </c>
      <c r="B670" s="108" t="s">
        <v>713</v>
      </c>
      <c r="C670" s="109"/>
      <c r="D670" s="110"/>
      <c r="E670" s="111"/>
      <c r="F670" s="112"/>
      <c r="G670" s="109"/>
      <c r="H670" s="113"/>
      <c r="I670" s="114"/>
      <c r="J670" s="114"/>
      <c r="K670" s="115"/>
      <c r="L670" s="116">
        <v>670</v>
      </c>
      <c r="M670" s="116"/>
      <c r="N670" s="117"/>
    </row>
    <row r="671" spans="1:14" x14ac:dyDescent="0.4">
      <c r="A671" s="108" t="s">
        <v>728</v>
      </c>
      <c r="B671" s="108" t="s">
        <v>407</v>
      </c>
      <c r="C671" s="109"/>
      <c r="D671" s="110"/>
      <c r="E671" s="111"/>
      <c r="F671" s="112"/>
      <c r="G671" s="109"/>
      <c r="H671" s="113"/>
      <c r="I671" s="114"/>
      <c r="J671" s="114"/>
      <c r="K671" s="115"/>
      <c r="L671" s="116">
        <v>671</v>
      </c>
      <c r="M671" s="116"/>
      <c r="N671" s="117"/>
    </row>
    <row r="672" spans="1:14" ht="34.799999999999997" x14ac:dyDescent="0.4">
      <c r="A672" s="108" t="s">
        <v>775</v>
      </c>
      <c r="B672" s="108" t="s">
        <v>774</v>
      </c>
      <c r="C672" s="109"/>
      <c r="D672" s="110"/>
      <c r="E672" s="111"/>
      <c r="F672" s="112"/>
      <c r="G672" s="109"/>
      <c r="H672" s="113"/>
      <c r="I672" s="114"/>
      <c r="J672" s="114"/>
      <c r="K672" s="115"/>
      <c r="L672" s="116">
        <v>672</v>
      </c>
      <c r="M672" s="116"/>
      <c r="N672" s="117"/>
    </row>
    <row r="673" spans="1:14" ht="34.799999999999997" x14ac:dyDescent="0.4">
      <c r="A673" s="108" t="s">
        <v>729</v>
      </c>
      <c r="B673" s="108" t="s">
        <v>323</v>
      </c>
      <c r="C673" s="109"/>
      <c r="D673" s="110"/>
      <c r="E673" s="111"/>
      <c r="F673" s="112"/>
      <c r="G673" s="109"/>
      <c r="H673" s="113"/>
      <c r="I673" s="114"/>
      <c r="J673" s="114"/>
      <c r="K673" s="115"/>
      <c r="L673" s="116">
        <v>673</v>
      </c>
      <c r="M673" s="116"/>
      <c r="N673" s="117"/>
    </row>
    <row r="674" spans="1:14" ht="34.799999999999997" x14ac:dyDescent="0.4">
      <c r="A674" s="50" t="s">
        <v>730</v>
      </c>
      <c r="B674" s="50" t="s">
        <v>557</v>
      </c>
      <c r="C674" s="53"/>
      <c r="D674" s="54"/>
      <c r="E674" s="83"/>
      <c r="F674" s="55"/>
      <c r="G674" s="53"/>
      <c r="H674" s="57"/>
      <c r="I674" s="56"/>
      <c r="J674" s="56"/>
      <c r="K674" s="68"/>
      <c r="L674" s="85">
        <v>674</v>
      </c>
      <c r="M674" s="85"/>
      <c r="N674" s="63"/>
    </row>
    <row r="675" spans="1:14" ht="52.2" x14ac:dyDescent="0.4">
      <c r="A675" s="50" t="s">
        <v>336</v>
      </c>
      <c r="B675" s="50" t="s">
        <v>517</v>
      </c>
      <c r="C675" s="53"/>
      <c r="D675" s="54"/>
      <c r="E675" s="83"/>
      <c r="F675" s="55"/>
      <c r="G675" s="53"/>
      <c r="H675" s="57"/>
      <c r="I675" s="56"/>
      <c r="J675" s="56"/>
      <c r="K675" s="68"/>
      <c r="L675" s="85">
        <v>675</v>
      </c>
      <c r="M675" s="85"/>
      <c r="N675" s="63"/>
    </row>
    <row r="676" spans="1:14" ht="52.2" x14ac:dyDescent="0.4">
      <c r="A676" s="50" t="s">
        <v>595</v>
      </c>
      <c r="B676" s="50" t="s">
        <v>594</v>
      </c>
      <c r="C676" s="53"/>
      <c r="D676" s="54"/>
      <c r="E676" s="83"/>
      <c r="F676" s="55"/>
      <c r="G676" s="53"/>
      <c r="H676" s="57"/>
      <c r="I676" s="56"/>
      <c r="J676" s="56"/>
      <c r="K676" s="68"/>
      <c r="L676" s="85">
        <v>676</v>
      </c>
      <c r="M676" s="85"/>
      <c r="N676" s="63"/>
    </row>
    <row r="677" spans="1:14" ht="52.2" x14ac:dyDescent="0.4">
      <c r="A677" s="50" t="s">
        <v>732</v>
      </c>
      <c r="B677" s="50" t="s">
        <v>243</v>
      </c>
      <c r="C677" s="53"/>
      <c r="D677" s="54"/>
      <c r="E677" s="83"/>
      <c r="F677" s="55"/>
      <c r="G677" s="53"/>
      <c r="H677" s="57"/>
      <c r="I677" s="56"/>
      <c r="J677" s="56"/>
      <c r="K677" s="68"/>
      <c r="L677" s="85">
        <v>677</v>
      </c>
      <c r="M677" s="85"/>
      <c r="N677" s="63"/>
    </row>
    <row r="678" spans="1:14" x14ac:dyDescent="0.4">
      <c r="A678" s="50" t="s">
        <v>733</v>
      </c>
      <c r="B678" s="50" t="s">
        <v>608</v>
      </c>
      <c r="C678" s="53"/>
      <c r="D678" s="54"/>
      <c r="E678" s="83"/>
      <c r="F678" s="55"/>
      <c r="G678" s="53"/>
      <c r="H678" s="57"/>
      <c r="I678" s="56"/>
      <c r="J678" s="56"/>
      <c r="K678" s="68"/>
      <c r="L678" s="85">
        <v>678</v>
      </c>
      <c r="M678" s="85"/>
      <c r="N678" s="63"/>
    </row>
    <row r="679" spans="1:14" x14ac:dyDescent="0.4">
      <c r="A679" s="50" t="s">
        <v>734</v>
      </c>
      <c r="B679" s="50" t="s">
        <v>535</v>
      </c>
      <c r="C679" s="53"/>
      <c r="D679" s="54"/>
      <c r="E679" s="83"/>
      <c r="F679" s="55"/>
      <c r="G679" s="53"/>
      <c r="H679" s="57"/>
      <c r="I679" s="56"/>
      <c r="J679" s="56"/>
      <c r="K679" s="68"/>
      <c r="L679" s="85">
        <v>679</v>
      </c>
      <c r="M679" s="85"/>
      <c r="N679" s="63"/>
    </row>
    <row r="680" spans="1:14" ht="34.799999999999997" x14ac:dyDescent="0.4">
      <c r="A680" s="108" t="s">
        <v>611</v>
      </c>
      <c r="B680" s="108" t="s">
        <v>638</v>
      </c>
      <c r="C680" s="109"/>
      <c r="D680" s="110"/>
      <c r="E680" s="111"/>
      <c r="F680" s="112"/>
      <c r="G680" s="109"/>
      <c r="H680" s="113"/>
      <c r="I680" s="114"/>
      <c r="J680" s="114"/>
      <c r="K680" s="115"/>
      <c r="L680" s="116">
        <v>680</v>
      </c>
      <c r="M680" s="116"/>
      <c r="N680" s="117"/>
    </row>
    <row r="681" spans="1:14" ht="34.799999999999997" x14ac:dyDescent="0.4">
      <c r="A681" s="50" t="s">
        <v>379</v>
      </c>
      <c r="B681" s="50" t="s">
        <v>380</v>
      </c>
      <c r="C681" s="53"/>
      <c r="D681" s="54"/>
      <c r="E681" s="83"/>
      <c r="F681" s="55"/>
      <c r="G681" s="53"/>
      <c r="H681" s="57"/>
      <c r="I681" s="56"/>
      <c r="J681" s="56"/>
      <c r="K681" s="68"/>
      <c r="L681" s="85">
        <v>681</v>
      </c>
      <c r="M681" s="85"/>
      <c r="N681" s="63"/>
    </row>
    <row r="682" spans="1:14" x14ac:dyDescent="0.4">
      <c r="A682" s="50" t="s">
        <v>187</v>
      </c>
      <c r="B682" s="50" t="s">
        <v>381</v>
      </c>
      <c r="C682" s="53"/>
      <c r="D682" s="54"/>
      <c r="E682" s="83"/>
      <c r="F682" s="55"/>
      <c r="G682" s="53"/>
      <c r="H682" s="57"/>
      <c r="I682" s="56"/>
      <c r="J682" s="56"/>
      <c r="K682" s="68"/>
      <c r="L682" s="85">
        <v>682</v>
      </c>
      <c r="M682" s="85"/>
      <c r="N682" s="63"/>
    </row>
    <row r="683" spans="1:14" ht="34.799999999999997" x14ac:dyDescent="0.4">
      <c r="A683" s="50" t="s">
        <v>189</v>
      </c>
      <c r="B683" s="50" t="s">
        <v>246</v>
      </c>
      <c r="C683" s="53"/>
      <c r="D683" s="54"/>
      <c r="E683" s="83"/>
      <c r="F683" s="55"/>
      <c r="G683" s="53"/>
      <c r="H683" s="57"/>
      <c r="I683" s="56"/>
      <c r="J683" s="56"/>
      <c r="K683" s="68"/>
      <c r="L683" s="85">
        <v>683</v>
      </c>
      <c r="M683" s="85"/>
      <c r="N683" s="63"/>
    </row>
    <row r="684" spans="1:14" x14ac:dyDescent="0.4">
      <c r="A684" s="50" t="s">
        <v>178</v>
      </c>
      <c r="B684" s="50" t="s">
        <v>319</v>
      </c>
      <c r="C684" s="53"/>
      <c r="D684" s="54"/>
      <c r="E684" s="83"/>
      <c r="F684" s="55"/>
      <c r="G684" s="53"/>
      <c r="H684" s="57"/>
      <c r="I684" s="56"/>
      <c r="J684" s="56"/>
      <c r="K684" s="68"/>
      <c r="L684" s="85">
        <v>684</v>
      </c>
      <c r="M684" s="85"/>
      <c r="N684" s="63"/>
    </row>
    <row r="685" spans="1:14" ht="52.2" x14ac:dyDescent="0.4">
      <c r="A685" s="50" t="s">
        <v>194</v>
      </c>
      <c r="B685" s="50" t="s">
        <v>382</v>
      </c>
      <c r="C685" s="53"/>
      <c r="D685" s="54"/>
      <c r="E685" s="83"/>
      <c r="F685" s="55"/>
      <c r="G685" s="53"/>
      <c r="H685" s="57"/>
      <c r="I685" s="56"/>
      <c r="J685" s="56"/>
      <c r="K685" s="68"/>
      <c r="L685" s="85">
        <v>685</v>
      </c>
      <c r="M685" s="85"/>
      <c r="N685" s="63"/>
    </row>
    <row r="686" spans="1:14" x14ac:dyDescent="0.4">
      <c r="A686" s="50" t="s">
        <v>198</v>
      </c>
      <c r="B686" s="50" t="s">
        <v>312</v>
      </c>
      <c r="C686" s="53"/>
      <c r="D686" s="54"/>
      <c r="E686" s="83"/>
      <c r="F686" s="55"/>
      <c r="G686" s="53"/>
      <c r="H686" s="57"/>
      <c r="I686" s="56"/>
      <c r="J686" s="56"/>
      <c r="K686" s="68"/>
      <c r="L686" s="85">
        <v>686</v>
      </c>
      <c r="M686" s="85"/>
      <c r="N686" s="63"/>
    </row>
    <row r="687" spans="1:14" x14ac:dyDescent="0.4">
      <c r="A687" s="50" t="s">
        <v>236</v>
      </c>
      <c r="B687" s="50" t="s">
        <v>345</v>
      </c>
      <c r="C687" s="53"/>
      <c r="D687" s="54"/>
      <c r="E687" s="83"/>
      <c r="F687" s="55"/>
      <c r="G687" s="53"/>
      <c r="H687" s="57"/>
      <c r="I687" s="56"/>
      <c r="J687" s="56"/>
      <c r="K687" s="68"/>
      <c r="L687" s="85">
        <v>687</v>
      </c>
      <c r="M687" s="85"/>
      <c r="N687" s="63"/>
    </row>
    <row r="688" spans="1:14" ht="34.799999999999997" x14ac:dyDescent="0.4">
      <c r="A688" s="50" t="s">
        <v>204</v>
      </c>
      <c r="B688" s="50" t="s">
        <v>340</v>
      </c>
      <c r="C688" s="53"/>
      <c r="D688" s="54"/>
      <c r="E688" s="83"/>
      <c r="F688" s="55"/>
      <c r="G688" s="53"/>
      <c r="H688" s="57"/>
      <c r="I688" s="56"/>
      <c r="J688" s="56"/>
      <c r="K688" s="68"/>
      <c r="L688" s="85">
        <v>688</v>
      </c>
      <c r="M688" s="85"/>
      <c r="N688" s="63"/>
    </row>
    <row r="689" spans="1:14" ht="34.799999999999997" x14ac:dyDescent="0.4">
      <c r="A689" s="50" t="s">
        <v>323</v>
      </c>
      <c r="B689" s="50" t="s">
        <v>325</v>
      </c>
      <c r="C689" s="53"/>
      <c r="D689" s="54"/>
      <c r="E689" s="83"/>
      <c r="F689" s="55"/>
      <c r="G689" s="53"/>
      <c r="H689" s="57"/>
      <c r="I689" s="56"/>
      <c r="J689" s="56"/>
      <c r="K689" s="68"/>
      <c r="L689" s="85">
        <v>689</v>
      </c>
      <c r="M689" s="85"/>
      <c r="N689" s="63"/>
    </row>
    <row r="690" spans="1:14" ht="34.799999999999997" x14ac:dyDescent="0.4">
      <c r="A690" s="108" t="s">
        <v>325</v>
      </c>
      <c r="B690" s="108" t="s">
        <v>324</v>
      </c>
      <c r="C690" s="109"/>
      <c r="D690" s="110"/>
      <c r="E690" s="111"/>
      <c r="F690" s="112"/>
      <c r="G690" s="109"/>
      <c r="H690" s="113"/>
      <c r="I690" s="114"/>
      <c r="J690" s="114"/>
      <c r="K690" s="115"/>
      <c r="L690" s="116">
        <v>690</v>
      </c>
      <c r="M690" s="116"/>
      <c r="N690" s="117"/>
    </row>
    <row r="691" spans="1:14" ht="52.2" x14ac:dyDescent="0.4">
      <c r="A691" s="50" t="s">
        <v>322</v>
      </c>
      <c r="B691" s="50" t="s">
        <v>197</v>
      </c>
      <c r="C691" s="53"/>
      <c r="D691" s="54"/>
      <c r="E691" s="83"/>
      <c r="F691" s="55"/>
      <c r="G691" s="53"/>
      <c r="H691" s="57"/>
      <c r="I691" s="56"/>
      <c r="J691" s="56"/>
      <c r="K691" s="68"/>
      <c r="L691" s="85">
        <v>691</v>
      </c>
      <c r="M691" s="85"/>
      <c r="N691" s="63"/>
    </row>
    <row r="692" spans="1:14" x14ac:dyDescent="0.4">
      <c r="A692" s="50" t="s">
        <v>326</v>
      </c>
      <c r="B692" s="50" t="s">
        <v>226</v>
      </c>
      <c r="C692" s="53"/>
      <c r="D692" s="54"/>
      <c r="E692" s="83"/>
      <c r="F692" s="55"/>
      <c r="G692" s="53"/>
      <c r="H692" s="57"/>
      <c r="I692" s="56"/>
      <c r="J692" s="56"/>
      <c r="K692" s="68"/>
      <c r="L692" s="85">
        <v>692</v>
      </c>
      <c r="M692" s="85"/>
      <c r="N692" s="63"/>
    </row>
    <row r="693" spans="1:14" ht="34.799999999999997" x14ac:dyDescent="0.4">
      <c r="A693" s="108" t="s">
        <v>329</v>
      </c>
      <c r="B693" s="108" t="s">
        <v>187</v>
      </c>
      <c r="C693" s="109"/>
      <c r="D693" s="110"/>
      <c r="E693" s="111"/>
      <c r="F693" s="112"/>
      <c r="G693" s="109"/>
      <c r="H693" s="113"/>
      <c r="I693" s="114"/>
      <c r="J693" s="114"/>
      <c r="K693" s="115"/>
      <c r="L693" s="116">
        <v>693</v>
      </c>
      <c r="M693" s="116"/>
      <c r="N693" s="117"/>
    </row>
    <row r="694" spans="1:14" ht="69.599999999999994" x14ac:dyDescent="0.4">
      <c r="A694" s="50" t="s">
        <v>214</v>
      </c>
      <c r="B694" s="50" t="s">
        <v>239</v>
      </c>
      <c r="C694" s="53"/>
      <c r="D694" s="54"/>
      <c r="E694" s="83"/>
      <c r="F694" s="55"/>
      <c r="G694" s="53"/>
      <c r="H694" s="57"/>
      <c r="I694" s="56"/>
      <c r="J694" s="56"/>
      <c r="K694" s="68"/>
      <c r="L694" s="85">
        <v>694</v>
      </c>
      <c r="M694" s="85"/>
      <c r="N694" s="63"/>
    </row>
    <row r="695" spans="1:14" ht="34.799999999999997" x14ac:dyDescent="0.4">
      <c r="A695" s="50" t="s">
        <v>184</v>
      </c>
      <c r="B695" s="50" t="s">
        <v>343</v>
      </c>
      <c r="C695" s="53"/>
      <c r="D695" s="54"/>
      <c r="E695" s="83"/>
      <c r="F695" s="55"/>
      <c r="G695" s="53"/>
      <c r="H695" s="57"/>
      <c r="I695" s="56"/>
      <c r="J695" s="56"/>
      <c r="K695" s="68"/>
      <c r="L695" s="85">
        <v>695</v>
      </c>
      <c r="M695" s="85"/>
      <c r="N695" s="63"/>
    </row>
    <row r="696" spans="1:14" ht="52.2" x14ac:dyDescent="0.4">
      <c r="A696" s="50" t="s">
        <v>190</v>
      </c>
      <c r="B696" s="50" t="s">
        <v>385</v>
      </c>
      <c r="C696" s="53"/>
      <c r="D696" s="54"/>
      <c r="E696" s="83"/>
      <c r="F696" s="55"/>
      <c r="G696" s="53"/>
      <c r="H696" s="57"/>
      <c r="I696" s="56"/>
      <c r="J696" s="56"/>
      <c r="K696" s="68"/>
      <c r="L696" s="85">
        <v>696</v>
      </c>
      <c r="M696" s="85"/>
      <c r="N696" s="63"/>
    </row>
    <row r="697" spans="1:14" ht="52.2" x14ac:dyDescent="0.4">
      <c r="A697" s="50" t="s">
        <v>335</v>
      </c>
      <c r="B697" s="50" t="s">
        <v>386</v>
      </c>
      <c r="C697" s="53"/>
      <c r="D697" s="54"/>
      <c r="E697" s="83"/>
      <c r="F697" s="55"/>
      <c r="G697" s="53"/>
      <c r="H697" s="57"/>
      <c r="I697" s="56"/>
      <c r="J697" s="56"/>
      <c r="K697" s="68"/>
      <c r="L697" s="85">
        <v>697</v>
      </c>
      <c r="M697" s="85"/>
      <c r="N697" s="63"/>
    </row>
    <row r="698" spans="1:14" x14ac:dyDescent="0.4">
      <c r="A698" s="50" t="s">
        <v>226</v>
      </c>
      <c r="B698" s="50" t="s">
        <v>205</v>
      </c>
      <c r="C698" s="53"/>
      <c r="D698" s="54"/>
      <c r="E698" s="83"/>
      <c r="F698" s="55"/>
      <c r="G698" s="53"/>
      <c r="H698" s="57"/>
      <c r="I698" s="56"/>
      <c r="J698" s="56"/>
      <c r="K698" s="68"/>
      <c r="L698" s="85">
        <v>698</v>
      </c>
      <c r="M698" s="85"/>
      <c r="N698" s="63"/>
    </row>
    <row r="699" spans="1:14" ht="34.799999999999997" x14ac:dyDescent="0.4">
      <c r="A699" s="50" t="s">
        <v>215</v>
      </c>
      <c r="B699" s="50" t="s">
        <v>195</v>
      </c>
      <c r="C699" s="53"/>
      <c r="D699" s="54"/>
      <c r="E699" s="83"/>
      <c r="F699" s="55"/>
      <c r="G699" s="53"/>
      <c r="H699" s="57"/>
      <c r="I699" s="56"/>
      <c r="J699" s="56"/>
      <c r="K699" s="68"/>
      <c r="L699" s="85">
        <v>699</v>
      </c>
      <c r="M699" s="85"/>
      <c r="N699" s="63"/>
    </row>
    <row r="700" spans="1:14" ht="52.2" x14ac:dyDescent="0.4">
      <c r="A700" s="50" t="s">
        <v>233</v>
      </c>
      <c r="B700" s="50" t="s">
        <v>242</v>
      </c>
      <c r="C700" s="53"/>
      <c r="D700" s="54"/>
      <c r="E700" s="83"/>
      <c r="F700" s="55"/>
      <c r="G700" s="53"/>
      <c r="H700" s="57"/>
      <c r="I700" s="56"/>
      <c r="J700" s="56"/>
      <c r="K700" s="68"/>
      <c r="L700" s="85">
        <v>700</v>
      </c>
      <c r="M700" s="85"/>
      <c r="N700" s="63"/>
    </row>
    <row r="701" spans="1:14" x14ac:dyDescent="0.4">
      <c r="A701" s="50" t="s">
        <v>235</v>
      </c>
      <c r="B701" s="50" t="s">
        <v>387</v>
      </c>
      <c r="C701" s="53"/>
      <c r="D701" s="54"/>
      <c r="E701" s="83"/>
      <c r="F701" s="55"/>
      <c r="G701" s="53"/>
      <c r="H701" s="57"/>
      <c r="I701" s="56"/>
      <c r="J701" s="56"/>
      <c r="K701" s="68"/>
      <c r="L701" s="85">
        <v>701</v>
      </c>
      <c r="M701" s="85"/>
      <c r="N701" s="63"/>
    </row>
    <row r="702" spans="1:14" ht="69.599999999999994" x14ac:dyDescent="0.4">
      <c r="A702" s="50" t="s">
        <v>239</v>
      </c>
      <c r="B702" s="50" t="s">
        <v>388</v>
      </c>
      <c r="C702" s="53"/>
      <c r="D702" s="54"/>
      <c r="E702" s="83"/>
      <c r="F702" s="55"/>
      <c r="G702" s="53"/>
      <c r="H702" s="57"/>
      <c r="I702" s="56"/>
      <c r="J702" s="56"/>
      <c r="K702" s="68"/>
      <c r="L702" s="85">
        <v>702</v>
      </c>
      <c r="M702" s="85"/>
      <c r="N702" s="63"/>
    </row>
    <row r="703" spans="1:14" ht="34.799999999999997" x14ac:dyDescent="0.4">
      <c r="A703" s="50" t="s">
        <v>241</v>
      </c>
      <c r="B703" s="50" t="s">
        <v>174</v>
      </c>
      <c r="C703" s="53"/>
      <c r="D703" s="54"/>
      <c r="E703" s="83"/>
      <c r="F703" s="55"/>
      <c r="G703" s="53"/>
      <c r="H703" s="57"/>
      <c r="I703" s="56"/>
      <c r="J703" s="56"/>
      <c r="K703" s="68"/>
      <c r="L703" s="85">
        <v>703</v>
      </c>
      <c r="M703" s="85"/>
      <c r="N703" s="63"/>
    </row>
    <row r="704" spans="1:14" ht="52.2" x14ac:dyDescent="0.4">
      <c r="A704" s="50" t="s">
        <v>242</v>
      </c>
      <c r="B704" s="50" t="s">
        <v>373</v>
      </c>
      <c r="C704" s="53"/>
      <c r="D704" s="54"/>
      <c r="E704" s="83"/>
      <c r="F704" s="55"/>
      <c r="G704" s="53"/>
      <c r="H704" s="57"/>
      <c r="I704" s="56"/>
      <c r="J704" s="56"/>
      <c r="K704" s="68"/>
      <c r="L704" s="85">
        <v>704</v>
      </c>
      <c r="M704" s="85"/>
      <c r="N704" s="63"/>
    </row>
    <row r="705" spans="1:14" x14ac:dyDescent="0.4">
      <c r="A705" s="50" t="s">
        <v>247</v>
      </c>
      <c r="B705" s="50" t="s">
        <v>250</v>
      </c>
      <c r="C705" s="53"/>
      <c r="D705" s="54"/>
      <c r="E705" s="83"/>
      <c r="F705" s="55"/>
      <c r="G705" s="53"/>
      <c r="H705" s="57"/>
      <c r="I705" s="56"/>
      <c r="J705" s="56"/>
      <c r="K705" s="68"/>
      <c r="L705" s="85">
        <v>705</v>
      </c>
      <c r="M705" s="85"/>
      <c r="N705" s="63"/>
    </row>
    <row r="706" spans="1:14" ht="34.799999999999997" x14ac:dyDescent="0.4">
      <c r="A706" s="50" t="s">
        <v>389</v>
      </c>
      <c r="B706" s="50" t="s">
        <v>390</v>
      </c>
      <c r="C706" s="53"/>
      <c r="D706" s="54"/>
      <c r="E706" s="83"/>
      <c r="F706" s="55"/>
      <c r="G706" s="53"/>
      <c r="H706" s="57"/>
      <c r="I706" s="56"/>
      <c r="J706" s="56"/>
      <c r="K706" s="68"/>
      <c r="L706" s="85">
        <v>706</v>
      </c>
      <c r="M706" s="85"/>
      <c r="N706" s="63"/>
    </row>
    <row r="707" spans="1:14" x14ac:dyDescent="0.4">
      <c r="A707" s="108" t="s">
        <v>250</v>
      </c>
      <c r="B707" s="108" t="s">
        <v>247</v>
      </c>
      <c r="C707" s="109"/>
      <c r="D707" s="110"/>
      <c r="E707" s="111"/>
      <c r="F707" s="112"/>
      <c r="G707" s="109"/>
      <c r="H707" s="113"/>
      <c r="I707" s="114"/>
      <c r="J707" s="114"/>
      <c r="K707" s="115"/>
      <c r="L707" s="116">
        <v>707</v>
      </c>
      <c r="M707" s="116"/>
      <c r="N707" s="117"/>
    </row>
    <row r="708" spans="1:14" ht="34.799999999999997" x14ac:dyDescent="0.4">
      <c r="A708" s="50" t="s">
        <v>255</v>
      </c>
      <c r="B708" s="50" t="s">
        <v>392</v>
      </c>
      <c r="C708" s="53"/>
      <c r="D708" s="54"/>
      <c r="E708" s="83"/>
      <c r="F708" s="55"/>
      <c r="G708" s="53"/>
      <c r="H708" s="57"/>
      <c r="I708" s="56"/>
      <c r="J708" s="56"/>
      <c r="K708" s="68"/>
      <c r="L708" s="85">
        <v>708</v>
      </c>
      <c r="M708" s="85"/>
      <c r="N708" s="63"/>
    </row>
    <row r="709" spans="1:14" x14ac:dyDescent="0.4">
      <c r="A709" s="50" t="s">
        <v>256</v>
      </c>
      <c r="B709" s="50" t="s">
        <v>393</v>
      </c>
      <c r="C709" s="53"/>
      <c r="D709" s="54"/>
      <c r="E709" s="83"/>
      <c r="F709" s="55"/>
      <c r="G709" s="53"/>
      <c r="H709" s="57"/>
      <c r="I709" s="56"/>
      <c r="J709" s="56"/>
      <c r="K709" s="68"/>
      <c r="L709" s="85">
        <v>709</v>
      </c>
      <c r="M709" s="85"/>
      <c r="N709" s="63"/>
    </row>
    <row r="710" spans="1:14" ht="52.2" x14ac:dyDescent="0.4">
      <c r="A710" s="50" t="s">
        <v>261</v>
      </c>
      <c r="B710" s="50" t="s">
        <v>183</v>
      </c>
      <c r="C710" s="53"/>
      <c r="D710" s="54"/>
      <c r="E710" s="83"/>
      <c r="F710" s="55"/>
      <c r="G710" s="53"/>
      <c r="H710" s="57"/>
      <c r="I710" s="56"/>
      <c r="J710" s="56"/>
      <c r="K710" s="68"/>
      <c r="L710" s="85">
        <v>710</v>
      </c>
      <c r="M710" s="85"/>
      <c r="N710" s="63"/>
    </row>
    <row r="711" spans="1:14" ht="34.799999999999997" x14ac:dyDescent="0.4">
      <c r="A711" s="50" t="s">
        <v>209</v>
      </c>
      <c r="B711" s="50" t="s">
        <v>284</v>
      </c>
      <c r="C711" s="53"/>
      <c r="D711" s="54"/>
      <c r="E711" s="83"/>
      <c r="F711" s="55"/>
      <c r="G711" s="53"/>
      <c r="H711" s="57"/>
      <c r="I711" s="56"/>
      <c r="J711" s="56"/>
      <c r="K711" s="68"/>
      <c r="L711" s="85">
        <v>711</v>
      </c>
      <c r="M711" s="85"/>
      <c r="N711" s="63"/>
    </row>
    <row r="712" spans="1:14" x14ac:dyDescent="0.4">
      <c r="A712" s="108" t="s">
        <v>354</v>
      </c>
      <c r="B712" s="108" t="s">
        <v>394</v>
      </c>
      <c r="C712" s="109"/>
      <c r="D712" s="110"/>
      <c r="E712" s="111"/>
      <c r="F712" s="112"/>
      <c r="G712" s="109"/>
      <c r="H712" s="113"/>
      <c r="I712" s="114"/>
      <c r="J712" s="114"/>
      <c r="K712" s="115"/>
      <c r="L712" s="116">
        <v>712</v>
      </c>
      <c r="M712" s="116"/>
      <c r="N712" s="117"/>
    </row>
    <row r="713" spans="1:14" ht="34.799999999999997" x14ac:dyDescent="0.4">
      <c r="A713" s="50" t="s">
        <v>357</v>
      </c>
      <c r="B713" s="50" t="s">
        <v>398</v>
      </c>
      <c r="C713" s="53"/>
      <c r="D713" s="54"/>
      <c r="E713" s="83"/>
      <c r="F713" s="55"/>
      <c r="G713" s="53"/>
      <c r="H713" s="57"/>
      <c r="I713" s="56"/>
      <c r="J713" s="56"/>
      <c r="K713" s="68"/>
      <c r="L713" s="85">
        <v>713</v>
      </c>
      <c r="M713" s="85"/>
      <c r="N713" s="63"/>
    </row>
    <row r="714" spans="1:14" ht="52.2" x14ac:dyDescent="0.4">
      <c r="A714" s="108" t="s">
        <v>243</v>
      </c>
      <c r="B714" s="108" t="s">
        <v>373</v>
      </c>
      <c r="C714" s="109"/>
      <c r="D714" s="110"/>
      <c r="E714" s="111"/>
      <c r="F714" s="112"/>
      <c r="G714" s="109"/>
      <c r="H714" s="113"/>
      <c r="I714" s="114"/>
      <c r="J714" s="114"/>
      <c r="K714" s="115"/>
      <c r="L714" s="116">
        <v>714</v>
      </c>
      <c r="M714" s="116"/>
      <c r="N714" s="117"/>
    </row>
    <row r="715" spans="1:14" x14ac:dyDescent="0.4">
      <c r="A715" s="50" t="s">
        <v>400</v>
      </c>
      <c r="B715" s="50" t="s">
        <v>401</v>
      </c>
      <c r="C715" s="53"/>
      <c r="D715" s="54"/>
      <c r="E715" s="83"/>
      <c r="F715" s="55"/>
      <c r="G715" s="53"/>
      <c r="H715" s="57"/>
      <c r="I715" s="56"/>
      <c r="J715" s="56"/>
      <c r="K715" s="68"/>
      <c r="L715" s="85">
        <v>715</v>
      </c>
      <c r="M715" s="85"/>
      <c r="N715" s="63"/>
    </row>
    <row r="716" spans="1:14" ht="52.2" x14ac:dyDescent="0.4">
      <c r="A716" s="50" t="s">
        <v>257</v>
      </c>
      <c r="B716" s="50" t="s">
        <v>178</v>
      </c>
      <c r="C716" s="53"/>
      <c r="D716" s="54"/>
      <c r="E716" s="83"/>
      <c r="F716" s="55"/>
      <c r="G716" s="53"/>
      <c r="H716" s="57"/>
      <c r="I716" s="56"/>
      <c r="J716" s="56"/>
      <c r="K716" s="68"/>
      <c r="L716" s="85">
        <v>716</v>
      </c>
      <c r="M716" s="85"/>
      <c r="N716" s="63"/>
    </row>
    <row r="717" spans="1:14" ht="34.799999999999997" x14ac:dyDescent="0.4">
      <c r="A717" s="108" t="s">
        <v>282</v>
      </c>
      <c r="B717" s="108" t="s">
        <v>312</v>
      </c>
      <c r="C717" s="109"/>
      <c r="D717" s="110"/>
      <c r="E717" s="111"/>
      <c r="F717" s="112"/>
      <c r="G717" s="109"/>
      <c r="H717" s="113"/>
      <c r="I717" s="114"/>
      <c r="J717" s="114"/>
      <c r="K717" s="115"/>
      <c r="L717" s="116">
        <v>717</v>
      </c>
      <c r="M717" s="116"/>
      <c r="N717" s="117"/>
    </row>
    <row r="718" spans="1:14" ht="52.2" x14ac:dyDescent="0.4">
      <c r="A718" s="50" t="s">
        <v>403</v>
      </c>
      <c r="B718" s="50" t="s">
        <v>404</v>
      </c>
      <c r="C718" s="53"/>
      <c r="D718" s="54"/>
      <c r="E718" s="83"/>
      <c r="F718" s="55"/>
      <c r="G718" s="53"/>
      <c r="H718" s="57"/>
      <c r="I718" s="56"/>
      <c r="J718" s="56"/>
      <c r="K718" s="68"/>
      <c r="L718" s="85">
        <v>718</v>
      </c>
      <c r="M718" s="85"/>
      <c r="N718" s="63"/>
    </row>
    <row r="719" spans="1:14" ht="52.2" x14ac:dyDescent="0.4">
      <c r="A719" s="50" t="s">
        <v>405</v>
      </c>
      <c r="B719" s="50" t="s">
        <v>406</v>
      </c>
      <c r="C719" s="53"/>
      <c r="D719" s="54"/>
      <c r="E719" s="83"/>
      <c r="F719" s="55"/>
      <c r="G719" s="53"/>
      <c r="H719" s="57"/>
      <c r="I719" s="56"/>
      <c r="J719" s="56"/>
      <c r="K719" s="68"/>
      <c r="L719" s="85">
        <v>719</v>
      </c>
      <c r="M719" s="85"/>
      <c r="N719" s="63"/>
    </row>
    <row r="720" spans="1:14" x14ac:dyDescent="0.4">
      <c r="A720" s="50" t="s">
        <v>288</v>
      </c>
      <c r="B720" s="50" t="s">
        <v>247</v>
      </c>
      <c r="C720" s="53"/>
      <c r="D720" s="54"/>
      <c r="E720" s="83"/>
      <c r="F720" s="55"/>
      <c r="G720" s="53"/>
      <c r="H720" s="57"/>
      <c r="I720" s="56"/>
      <c r="J720" s="56"/>
      <c r="K720" s="68"/>
      <c r="L720" s="85">
        <v>720</v>
      </c>
      <c r="M720" s="85"/>
      <c r="N720" s="63"/>
    </row>
    <row r="721" spans="1:14" x14ac:dyDescent="0.4">
      <c r="A721" s="50" t="s">
        <v>289</v>
      </c>
      <c r="B721" s="50" t="s">
        <v>407</v>
      </c>
      <c r="C721" s="53"/>
      <c r="D721" s="54"/>
      <c r="E721" s="83"/>
      <c r="F721" s="55"/>
      <c r="G721" s="53"/>
      <c r="H721" s="57"/>
      <c r="I721" s="56"/>
      <c r="J721" s="56"/>
      <c r="K721" s="68"/>
      <c r="L721" s="85">
        <v>721</v>
      </c>
      <c r="M721" s="85"/>
      <c r="N721" s="63"/>
    </row>
    <row r="722" spans="1:14" x14ac:dyDescent="0.4">
      <c r="A722" s="50" t="s">
        <v>291</v>
      </c>
      <c r="B722" s="50" t="s">
        <v>408</v>
      </c>
      <c r="C722" s="53"/>
      <c r="D722" s="54"/>
      <c r="E722" s="83"/>
      <c r="F722" s="55"/>
      <c r="G722" s="53"/>
      <c r="H722" s="57"/>
      <c r="I722" s="56"/>
      <c r="J722" s="56"/>
      <c r="K722" s="68"/>
      <c r="L722" s="85">
        <v>722</v>
      </c>
      <c r="M722" s="85"/>
      <c r="N722" s="63"/>
    </row>
    <row r="723" spans="1:14" ht="34.799999999999997" x14ac:dyDescent="0.4">
      <c r="A723" s="50" t="s">
        <v>368</v>
      </c>
      <c r="B723" s="50" t="s">
        <v>409</v>
      </c>
      <c r="C723" s="53"/>
      <c r="D723" s="54"/>
      <c r="E723" s="83"/>
      <c r="F723" s="55"/>
      <c r="G723" s="53"/>
      <c r="H723" s="57"/>
      <c r="I723" s="56"/>
      <c r="J723" s="56"/>
      <c r="K723" s="68"/>
      <c r="L723" s="85">
        <v>723</v>
      </c>
      <c r="M723" s="85"/>
      <c r="N723" s="63"/>
    </row>
    <row r="724" spans="1:14" x14ac:dyDescent="0.4">
      <c r="A724" s="50" t="s">
        <v>370</v>
      </c>
      <c r="B724" s="50" t="s">
        <v>236</v>
      </c>
      <c r="C724" s="53"/>
      <c r="D724" s="54"/>
      <c r="E724" s="83"/>
      <c r="F724" s="55"/>
      <c r="G724" s="53"/>
      <c r="H724" s="57"/>
      <c r="I724" s="56"/>
      <c r="J724" s="56"/>
      <c r="K724" s="68"/>
      <c r="L724" s="85">
        <v>724</v>
      </c>
      <c r="M724" s="85"/>
      <c r="N724" s="63"/>
    </row>
    <row r="725" spans="1:14" ht="52.2" x14ac:dyDescent="0.4">
      <c r="A725" s="50" t="s">
        <v>373</v>
      </c>
      <c r="B725" s="50" t="s">
        <v>243</v>
      </c>
      <c r="C725" s="53"/>
      <c r="D725" s="54"/>
      <c r="E725" s="83"/>
      <c r="F725" s="55"/>
      <c r="G725" s="53"/>
      <c r="H725" s="57"/>
      <c r="I725" s="56"/>
      <c r="J725" s="56"/>
      <c r="K725" s="68"/>
      <c r="L725" s="85">
        <v>725</v>
      </c>
      <c r="M725" s="85"/>
      <c r="N725" s="63"/>
    </row>
    <row r="726" spans="1:14" x14ac:dyDescent="0.4">
      <c r="A726" s="50" t="s">
        <v>309</v>
      </c>
      <c r="B726" s="50" t="s">
        <v>247</v>
      </c>
      <c r="C726" s="53"/>
      <c r="D726" s="54"/>
      <c r="E726" s="83"/>
      <c r="F726" s="55"/>
      <c r="G726" s="53"/>
      <c r="H726" s="57"/>
      <c r="I726" s="56"/>
      <c r="J726" s="56"/>
      <c r="K726" s="68"/>
      <c r="L726" s="85">
        <v>726</v>
      </c>
      <c r="M726" s="85"/>
      <c r="N726" s="63"/>
    </row>
    <row r="727" spans="1:14" ht="34.799999999999997" x14ac:dyDescent="0.4">
      <c r="A727" s="50" t="s">
        <v>310</v>
      </c>
      <c r="B727" s="50" t="s">
        <v>354</v>
      </c>
      <c r="C727" s="53"/>
      <c r="D727" s="54"/>
      <c r="E727" s="83"/>
      <c r="F727" s="55"/>
      <c r="G727" s="53"/>
      <c r="H727" s="57"/>
      <c r="I727" s="56"/>
      <c r="J727" s="56"/>
      <c r="K727" s="68"/>
      <c r="L727" s="85">
        <v>727</v>
      </c>
      <c r="M727" s="85"/>
      <c r="N727" s="63"/>
    </row>
    <row r="728" spans="1:14" x14ac:dyDescent="0.4">
      <c r="A728" s="50" t="s">
        <v>312</v>
      </c>
      <c r="B728" s="50" t="s">
        <v>408</v>
      </c>
      <c r="C728" s="53"/>
      <c r="D728" s="54"/>
      <c r="E728" s="83"/>
      <c r="F728" s="55"/>
      <c r="G728" s="53"/>
      <c r="H728" s="57"/>
      <c r="I728" s="56"/>
      <c r="J728" s="56"/>
      <c r="K728" s="68"/>
      <c r="L728" s="85">
        <v>728</v>
      </c>
      <c r="M728" s="85"/>
      <c r="N728" s="63"/>
    </row>
    <row r="729" spans="1:14" ht="52.2" x14ac:dyDescent="0.4">
      <c r="A729" s="50" t="s">
        <v>321</v>
      </c>
      <c r="B729" s="50" t="s">
        <v>410</v>
      </c>
      <c r="C729" s="53"/>
      <c r="D729" s="54"/>
      <c r="E729" s="83"/>
      <c r="F729" s="55"/>
      <c r="G729" s="53"/>
      <c r="H729" s="57"/>
      <c r="I729" s="56"/>
      <c r="J729" s="56"/>
      <c r="K729" s="68"/>
      <c r="L729" s="85">
        <v>729</v>
      </c>
      <c r="M729" s="85"/>
      <c r="N729" s="63"/>
    </row>
    <row r="730" spans="1:14" ht="52.2" x14ac:dyDescent="0.4">
      <c r="A730" s="50" t="s">
        <v>260</v>
      </c>
      <c r="B730" s="50" t="s">
        <v>333</v>
      </c>
      <c r="C730" s="53"/>
      <c r="D730" s="54"/>
      <c r="E730" s="83"/>
      <c r="F730" s="55"/>
      <c r="G730" s="53"/>
      <c r="H730" s="57"/>
      <c r="I730" s="56"/>
      <c r="J730" s="56"/>
      <c r="K730" s="68"/>
      <c r="L730" s="85">
        <v>730</v>
      </c>
      <c r="M730" s="85"/>
      <c r="N730" s="63"/>
    </row>
    <row r="731" spans="1:14" ht="52.2" x14ac:dyDescent="0.4">
      <c r="A731" s="50" t="s">
        <v>234</v>
      </c>
      <c r="B731" s="50" t="s">
        <v>242</v>
      </c>
      <c r="C731" s="53"/>
      <c r="D731" s="54"/>
      <c r="E731" s="83"/>
      <c r="F731" s="55"/>
      <c r="G731" s="53"/>
      <c r="H731" s="57"/>
      <c r="I731" s="56"/>
      <c r="J731" s="56"/>
      <c r="K731" s="68"/>
      <c r="L731" s="85">
        <v>731</v>
      </c>
      <c r="M731" s="85"/>
      <c r="N731" s="63"/>
    </row>
    <row r="732" spans="1:14" x14ac:dyDescent="0.4">
      <c r="A732" s="50" t="s">
        <v>319</v>
      </c>
      <c r="B732" s="50" t="s">
        <v>411</v>
      </c>
      <c r="C732" s="53"/>
      <c r="D732" s="54"/>
      <c r="E732" s="83"/>
      <c r="F732" s="55"/>
      <c r="G732" s="53"/>
      <c r="H732" s="57"/>
      <c r="I732" s="56"/>
      <c r="J732" s="56"/>
      <c r="K732" s="68"/>
      <c r="L732" s="85">
        <v>732</v>
      </c>
      <c r="M732" s="85"/>
      <c r="N732" s="63"/>
    </row>
    <row r="733" spans="1:14" ht="52.2" x14ac:dyDescent="0.4">
      <c r="A733" s="50" t="s">
        <v>462</v>
      </c>
      <c r="B733" s="50" t="s">
        <v>194</v>
      </c>
      <c r="C733" s="53"/>
      <c r="D733" s="54"/>
      <c r="E733" s="83"/>
      <c r="F733" s="55"/>
      <c r="G733" s="53"/>
      <c r="H733" s="57"/>
      <c r="I733" s="56"/>
      <c r="J733" s="56"/>
      <c r="K733" s="68"/>
      <c r="L733" s="85">
        <v>733</v>
      </c>
      <c r="M733" s="85"/>
      <c r="N733" s="63"/>
    </row>
    <row r="734" spans="1:14" x14ac:dyDescent="0.4">
      <c r="A734" s="108" t="s">
        <v>512</v>
      </c>
      <c r="B734" s="108" t="s">
        <v>319</v>
      </c>
      <c r="C734" s="109"/>
      <c r="D734" s="110"/>
      <c r="E734" s="111"/>
      <c r="F734" s="112"/>
      <c r="G734" s="109"/>
      <c r="H734" s="113"/>
      <c r="I734" s="114"/>
      <c r="J734" s="114"/>
      <c r="K734" s="115"/>
      <c r="L734" s="116">
        <v>734</v>
      </c>
      <c r="M734" s="116"/>
      <c r="N734" s="117"/>
    </row>
    <row r="735" spans="1:14" ht="34.799999999999997" x14ac:dyDescent="0.4">
      <c r="A735" s="50" t="s">
        <v>199</v>
      </c>
      <c r="B735" s="50" t="s">
        <v>312</v>
      </c>
      <c r="C735" s="53"/>
      <c r="D735" s="54"/>
      <c r="E735" s="83"/>
      <c r="F735" s="55"/>
      <c r="G735" s="53"/>
      <c r="H735" s="57"/>
      <c r="I735" s="56"/>
      <c r="J735" s="56"/>
      <c r="K735" s="68"/>
      <c r="L735" s="85">
        <v>735</v>
      </c>
      <c r="M735" s="85"/>
      <c r="N735" s="63"/>
    </row>
    <row r="736" spans="1:14" x14ac:dyDescent="0.4">
      <c r="A736" s="50" t="s">
        <v>345</v>
      </c>
      <c r="B736" s="50" t="s">
        <v>236</v>
      </c>
      <c r="C736" s="53"/>
      <c r="D736" s="54"/>
      <c r="E736" s="83"/>
      <c r="F736" s="55"/>
      <c r="G736" s="53"/>
      <c r="H736" s="57"/>
      <c r="I736" s="56"/>
      <c r="J736" s="56"/>
      <c r="K736" s="68"/>
      <c r="L736" s="85">
        <v>736</v>
      </c>
      <c r="M736" s="85"/>
      <c r="N736" s="63"/>
    </row>
    <row r="737" spans="1:14" x14ac:dyDescent="0.4">
      <c r="A737" s="108" t="s">
        <v>408</v>
      </c>
      <c r="B737" s="108" t="s">
        <v>291</v>
      </c>
      <c r="C737" s="109"/>
      <c r="D737" s="110"/>
      <c r="E737" s="111"/>
      <c r="F737" s="112"/>
      <c r="G737" s="109"/>
      <c r="H737" s="113"/>
      <c r="I737" s="114"/>
      <c r="J737" s="114"/>
      <c r="K737" s="115"/>
      <c r="L737" s="116">
        <v>737</v>
      </c>
      <c r="M737" s="116"/>
      <c r="N737" s="117"/>
    </row>
    <row r="738" spans="1:14" x14ac:dyDescent="0.4">
      <c r="A738" s="108" t="s">
        <v>387</v>
      </c>
      <c r="B738" s="108" t="s">
        <v>235</v>
      </c>
      <c r="C738" s="109"/>
      <c r="D738" s="110"/>
      <c r="E738" s="111"/>
      <c r="F738" s="112"/>
      <c r="G738" s="109"/>
      <c r="H738" s="113"/>
      <c r="I738" s="114"/>
      <c r="J738" s="114"/>
      <c r="K738" s="115"/>
      <c r="L738" s="116">
        <v>738</v>
      </c>
      <c r="M738" s="116"/>
      <c r="N738" s="117"/>
    </row>
    <row r="739" spans="1:14" x14ac:dyDescent="0.4">
      <c r="A739" s="50" t="s">
        <v>205</v>
      </c>
      <c r="B739" s="50" t="s">
        <v>226</v>
      </c>
      <c r="C739" s="53"/>
      <c r="D739" s="54"/>
      <c r="E739" s="83"/>
      <c r="F739" s="55"/>
      <c r="G739" s="53"/>
      <c r="H739" s="57"/>
      <c r="I739" s="56"/>
      <c r="J739" s="56"/>
      <c r="K739" s="68"/>
      <c r="L739" s="85">
        <v>739</v>
      </c>
      <c r="M739" s="85"/>
      <c r="N739" s="63"/>
    </row>
    <row r="740" spans="1:14" x14ac:dyDescent="0.4">
      <c r="A740" s="50" t="s">
        <v>492</v>
      </c>
      <c r="B740" s="50" t="s">
        <v>559</v>
      </c>
      <c r="C740" s="53"/>
      <c r="D740" s="54"/>
      <c r="E740" s="83"/>
      <c r="F740" s="55"/>
      <c r="G740" s="53"/>
      <c r="H740" s="57"/>
      <c r="I740" s="56"/>
      <c r="J740" s="56"/>
      <c r="K740" s="68"/>
      <c r="L740" s="85">
        <v>740</v>
      </c>
      <c r="M740" s="85"/>
      <c r="N740" s="63"/>
    </row>
    <row r="741" spans="1:14" ht="34.799999999999997" x14ac:dyDescent="0.4">
      <c r="A741" s="50" t="s">
        <v>466</v>
      </c>
      <c r="B741" s="50" t="s">
        <v>237</v>
      </c>
      <c r="C741" s="53"/>
      <c r="D741" s="54"/>
      <c r="E741" s="83"/>
      <c r="F741" s="55"/>
      <c r="G741" s="53"/>
      <c r="H741" s="57"/>
      <c r="I741" s="56"/>
      <c r="J741" s="56"/>
      <c r="K741" s="68"/>
      <c r="L741" s="85">
        <v>741</v>
      </c>
      <c r="M741" s="85"/>
      <c r="N741" s="63"/>
    </row>
    <row r="742" spans="1:14" x14ac:dyDescent="0.4">
      <c r="A742" s="50" t="s">
        <v>499</v>
      </c>
      <c r="B742" s="50" t="s">
        <v>266</v>
      </c>
      <c r="C742" s="53"/>
      <c r="D742" s="54"/>
      <c r="E742" s="83"/>
      <c r="F742" s="55"/>
      <c r="G742" s="53"/>
      <c r="H742" s="57"/>
      <c r="I742" s="56"/>
      <c r="J742" s="56"/>
      <c r="K742" s="68"/>
      <c r="L742" s="85">
        <v>742</v>
      </c>
      <c r="M742" s="85"/>
      <c r="N742" s="63"/>
    </row>
    <row r="743" spans="1:14" ht="34.799999999999997" x14ac:dyDescent="0.4">
      <c r="A743" s="50" t="s">
        <v>340</v>
      </c>
      <c r="B743" s="50" t="s">
        <v>226</v>
      </c>
      <c r="C743" s="53"/>
      <c r="D743" s="54"/>
      <c r="E743" s="83"/>
      <c r="F743" s="55"/>
      <c r="G743" s="53"/>
      <c r="H743" s="57"/>
      <c r="I743" s="56"/>
      <c r="J743" s="56"/>
      <c r="K743" s="68"/>
      <c r="L743" s="85">
        <v>743</v>
      </c>
      <c r="M743" s="85"/>
      <c r="N743" s="63"/>
    </row>
    <row r="744" spans="1:14" x14ac:dyDescent="0.4">
      <c r="A744" s="50" t="s">
        <v>427</v>
      </c>
      <c r="B744" s="50" t="s">
        <v>247</v>
      </c>
      <c r="C744" s="53"/>
      <c r="D744" s="54"/>
      <c r="E744" s="83"/>
      <c r="F744" s="55"/>
      <c r="G744" s="53"/>
      <c r="H744" s="57"/>
      <c r="I744" s="56"/>
      <c r="J744" s="56"/>
      <c r="K744" s="68"/>
      <c r="L744" s="85">
        <v>744</v>
      </c>
      <c r="M744" s="85"/>
      <c r="N744" s="63"/>
    </row>
    <row r="745" spans="1:14" x14ac:dyDescent="0.4">
      <c r="A745" s="50" t="s">
        <v>480</v>
      </c>
      <c r="B745" s="50" t="s">
        <v>177</v>
      </c>
      <c r="C745" s="53"/>
      <c r="D745" s="54"/>
      <c r="E745" s="83"/>
      <c r="F745" s="55"/>
      <c r="G745" s="53"/>
      <c r="H745" s="57"/>
      <c r="I745" s="56"/>
      <c r="J745" s="56"/>
      <c r="K745" s="68"/>
      <c r="L745" s="85">
        <v>745</v>
      </c>
      <c r="M745" s="85"/>
      <c r="N745" s="63"/>
    </row>
    <row r="746" spans="1:14" ht="34.799999999999997" x14ac:dyDescent="0.4">
      <c r="A746" s="50" t="s">
        <v>461</v>
      </c>
      <c r="B746" s="50" t="s">
        <v>329</v>
      </c>
      <c r="C746" s="53"/>
      <c r="D746" s="54"/>
      <c r="E746" s="83"/>
      <c r="F746" s="55"/>
      <c r="G746" s="53"/>
      <c r="H746" s="57"/>
      <c r="I746" s="56"/>
      <c r="J746" s="56"/>
      <c r="K746" s="68"/>
      <c r="L746" s="85">
        <v>746</v>
      </c>
      <c r="M746" s="85"/>
      <c r="N746" s="63"/>
    </row>
    <row r="747" spans="1:14" x14ac:dyDescent="0.4">
      <c r="A747" s="50" t="s">
        <v>519</v>
      </c>
      <c r="B747" s="50" t="s">
        <v>427</v>
      </c>
      <c r="C747" s="53"/>
      <c r="D747" s="54"/>
      <c r="E747" s="83"/>
      <c r="F747" s="55"/>
      <c r="G747" s="53"/>
      <c r="H747" s="57"/>
      <c r="I747" s="56"/>
      <c r="J747" s="56"/>
      <c r="K747" s="68"/>
      <c r="L747" s="85">
        <v>747</v>
      </c>
      <c r="M747" s="85"/>
      <c r="N747" s="63"/>
    </row>
    <row r="748" spans="1:14" ht="69.599999999999994" x14ac:dyDescent="0.4">
      <c r="A748" s="50" t="s">
        <v>423</v>
      </c>
      <c r="B748" s="50" t="s">
        <v>422</v>
      </c>
      <c r="C748" s="53"/>
      <c r="D748" s="54"/>
      <c r="E748" s="83"/>
      <c r="F748" s="55"/>
      <c r="G748" s="53"/>
      <c r="H748" s="57"/>
      <c r="I748" s="56"/>
      <c r="J748" s="56"/>
      <c r="K748" s="68"/>
      <c r="L748" s="85">
        <v>748</v>
      </c>
      <c r="M748" s="85"/>
      <c r="N748" s="63"/>
    </row>
    <row r="749" spans="1:14" ht="34.799999999999997" x14ac:dyDescent="0.4">
      <c r="A749" s="50" t="s">
        <v>446</v>
      </c>
      <c r="B749" s="50" t="s">
        <v>587</v>
      </c>
      <c r="C749" s="53"/>
      <c r="D749" s="54"/>
      <c r="E749" s="83"/>
      <c r="F749" s="55"/>
      <c r="G749" s="53"/>
      <c r="H749" s="57"/>
      <c r="I749" s="56"/>
      <c r="J749" s="56"/>
      <c r="K749" s="68"/>
      <c r="L749" s="85">
        <v>749</v>
      </c>
      <c r="M749" s="85"/>
      <c r="N749" s="63"/>
    </row>
    <row r="750" spans="1:14" x14ac:dyDescent="0.4">
      <c r="A750" s="108" t="s">
        <v>444</v>
      </c>
      <c r="B750" s="108" t="s">
        <v>328</v>
      </c>
      <c r="C750" s="109"/>
      <c r="D750" s="110"/>
      <c r="E750" s="111"/>
      <c r="F750" s="112"/>
      <c r="G750" s="109"/>
      <c r="H750" s="113"/>
      <c r="I750" s="114"/>
      <c r="J750" s="114"/>
      <c r="K750" s="115"/>
      <c r="L750" s="116">
        <v>750</v>
      </c>
      <c r="M750" s="116"/>
      <c r="N750" s="117"/>
    </row>
    <row r="751" spans="1:14" ht="34.799999999999997" x14ac:dyDescent="0.4">
      <c r="A751" s="108" t="s">
        <v>737</v>
      </c>
      <c r="B751" s="108" t="s">
        <v>272</v>
      </c>
      <c r="C751" s="109"/>
      <c r="D751" s="110"/>
      <c r="E751" s="111"/>
      <c r="F751" s="112"/>
      <c r="G751" s="109"/>
      <c r="H751" s="113"/>
      <c r="I751" s="114"/>
      <c r="J751" s="114"/>
      <c r="K751" s="115"/>
      <c r="L751" s="116">
        <v>751</v>
      </c>
      <c r="M751" s="116"/>
      <c r="N751" s="117"/>
    </row>
    <row r="752" spans="1:14" x14ac:dyDescent="0.4">
      <c r="A752" s="50" t="s">
        <v>394</v>
      </c>
      <c r="B752" s="50" t="s">
        <v>354</v>
      </c>
      <c r="C752" s="53"/>
      <c r="D752" s="54"/>
      <c r="E752" s="83"/>
      <c r="F752" s="55"/>
      <c r="G752" s="53"/>
      <c r="H752" s="57"/>
      <c r="I752" s="56"/>
      <c r="J752" s="56"/>
      <c r="K752" s="68"/>
      <c r="L752" s="85">
        <v>752</v>
      </c>
      <c r="M752" s="85"/>
      <c r="N752" s="63"/>
    </row>
    <row r="753" spans="1:14" ht="34.799999999999997" x14ac:dyDescent="0.4">
      <c r="A753" s="108" t="s">
        <v>778</v>
      </c>
      <c r="B753" s="108" t="s">
        <v>496</v>
      </c>
      <c r="C753" s="109"/>
      <c r="D753" s="110"/>
      <c r="E753" s="111"/>
      <c r="F753" s="112"/>
      <c r="G753" s="109"/>
      <c r="H753" s="113"/>
      <c r="I753" s="114"/>
      <c r="J753" s="114"/>
      <c r="K753" s="115"/>
      <c r="L753" s="116">
        <v>753</v>
      </c>
      <c r="M753" s="116"/>
      <c r="N753" s="117"/>
    </row>
    <row r="754" spans="1:14" x14ac:dyDescent="0.4">
      <c r="A754" s="50" t="s">
        <v>374</v>
      </c>
      <c r="B754" s="50" t="s">
        <v>580</v>
      </c>
      <c r="C754" s="53"/>
      <c r="D754" s="54"/>
      <c r="E754" s="83"/>
      <c r="F754" s="55"/>
      <c r="G754" s="53"/>
      <c r="H754" s="57"/>
      <c r="I754" s="56"/>
      <c r="J754" s="56"/>
      <c r="K754" s="68"/>
      <c r="L754" s="85">
        <v>754</v>
      </c>
      <c r="M754" s="85"/>
      <c r="N754" s="63"/>
    </row>
    <row r="755" spans="1:14" ht="34.799999999999997" x14ac:dyDescent="0.4">
      <c r="A755" s="50" t="s">
        <v>779</v>
      </c>
      <c r="B755" s="50" t="s">
        <v>521</v>
      </c>
      <c r="C755" s="53"/>
      <c r="D755" s="54"/>
      <c r="E755" s="83"/>
      <c r="F755" s="55"/>
      <c r="G755" s="53"/>
      <c r="H755" s="57"/>
      <c r="I755" s="56"/>
      <c r="J755" s="56"/>
      <c r="K755" s="68"/>
      <c r="L755" s="85">
        <v>755</v>
      </c>
      <c r="M755" s="85"/>
      <c r="N755" s="63"/>
    </row>
    <row r="756" spans="1:14" ht="34.799999999999997" x14ac:dyDescent="0.4">
      <c r="A756" s="50" t="s">
        <v>476</v>
      </c>
      <c r="B756" s="50" t="s">
        <v>282</v>
      </c>
      <c r="C756" s="53"/>
      <c r="D756" s="54"/>
      <c r="E756" s="83"/>
      <c r="F756" s="55"/>
      <c r="G756" s="53"/>
      <c r="H756" s="57"/>
      <c r="I756" s="56"/>
      <c r="J756" s="56"/>
      <c r="K756" s="68"/>
      <c r="L756" s="85">
        <v>756</v>
      </c>
      <c r="M756" s="85"/>
      <c r="N756" s="63"/>
    </row>
    <row r="757" spans="1:14" x14ac:dyDescent="0.4">
      <c r="A757" s="50" t="s">
        <v>411</v>
      </c>
      <c r="B757" s="50" t="s">
        <v>319</v>
      </c>
      <c r="C757" s="53"/>
      <c r="D757" s="54"/>
      <c r="E757" s="83"/>
      <c r="F757" s="55"/>
      <c r="G757" s="53"/>
      <c r="H757" s="57"/>
      <c r="I757" s="56"/>
      <c r="J757" s="56"/>
      <c r="K757" s="68"/>
      <c r="L757" s="85">
        <v>757</v>
      </c>
      <c r="M757" s="85"/>
      <c r="N757" s="63"/>
    </row>
    <row r="758" spans="1:14" x14ac:dyDescent="0.4">
      <c r="A758" s="50" t="s">
        <v>439</v>
      </c>
      <c r="B758" s="50" t="s">
        <v>291</v>
      </c>
      <c r="C758" s="53"/>
      <c r="D758" s="54"/>
      <c r="E758" s="83"/>
      <c r="F758" s="55"/>
      <c r="G758" s="53"/>
      <c r="H758" s="57"/>
      <c r="I758" s="56"/>
      <c r="J758" s="56"/>
      <c r="K758" s="68"/>
      <c r="L758" s="85">
        <v>758</v>
      </c>
      <c r="M758" s="85"/>
      <c r="N758" s="63"/>
    </row>
    <row r="759" spans="1:14" ht="34.799999999999997" x14ac:dyDescent="0.4">
      <c r="A759" s="50" t="s">
        <v>501</v>
      </c>
      <c r="B759" s="50" t="s">
        <v>587</v>
      </c>
      <c r="C759" s="53"/>
      <c r="D759" s="54"/>
      <c r="E759" s="83"/>
      <c r="F759" s="55"/>
      <c r="G759" s="53"/>
      <c r="H759" s="57"/>
      <c r="I759" s="56"/>
      <c r="J759" s="56"/>
      <c r="K759" s="68"/>
      <c r="L759" s="85">
        <v>759</v>
      </c>
      <c r="M759" s="85"/>
      <c r="N759" s="63"/>
    </row>
    <row r="760" spans="1:14" x14ac:dyDescent="0.4">
      <c r="A760" s="50" t="s">
        <v>330</v>
      </c>
      <c r="B760" s="50" t="s">
        <v>247</v>
      </c>
      <c r="C760" s="53"/>
      <c r="D760" s="54"/>
      <c r="E760" s="83"/>
      <c r="F760" s="55"/>
      <c r="G760" s="53"/>
      <c r="H760" s="57"/>
      <c r="I760" s="56"/>
      <c r="J760" s="56"/>
      <c r="K760" s="68"/>
      <c r="L760" s="85">
        <v>760</v>
      </c>
      <c r="M760" s="85"/>
      <c r="N760" s="63"/>
    </row>
    <row r="761" spans="1:14" ht="34.799999999999997" x14ac:dyDescent="0.4">
      <c r="A761" s="50" t="s">
        <v>324</v>
      </c>
      <c r="B761" s="50" t="s">
        <v>325</v>
      </c>
      <c r="C761" s="53"/>
      <c r="D761" s="54"/>
      <c r="E761" s="83"/>
      <c r="F761" s="55"/>
      <c r="G761" s="53"/>
      <c r="H761" s="57"/>
      <c r="I761" s="56"/>
      <c r="J761" s="56"/>
      <c r="K761" s="68"/>
      <c r="L761" s="85">
        <v>761</v>
      </c>
      <c r="M761" s="85"/>
      <c r="N761" s="63"/>
    </row>
    <row r="762" spans="1:14" x14ac:dyDescent="0.4">
      <c r="A762" s="50" t="s">
        <v>353</v>
      </c>
      <c r="B762" s="50" t="s">
        <v>284</v>
      </c>
      <c r="C762" s="53"/>
      <c r="D762" s="54"/>
      <c r="E762" s="83"/>
      <c r="F762" s="55"/>
      <c r="G762" s="53"/>
      <c r="H762" s="57"/>
      <c r="I762" s="56"/>
      <c r="J762" s="56"/>
      <c r="K762" s="68"/>
      <c r="L762" s="85">
        <v>762</v>
      </c>
      <c r="M762" s="85"/>
      <c r="N762" s="63"/>
    </row>
    <row r="763" spans="1:14" x14ac:dyDescent="0.4">
      <c r="A763" s="50" t="s">
        <v>536</v>
      </c>
      <c r="B763" s="50" t="s">
        <v>548</v>
      </c>
      <c r="C763" s="53"/>
      <c r="D763" s="54"/>
      <c r="E763" s="83"/>
      <c r="F763" s="55"/>
      <c r="G763" s="53"/>
      <c r="H763" s="57"/>
      <c r="I763" s="56"/>
      <c r="J763" s="56"/>
      <c r="K763" s="68"/>
      <c r="L763" s="85">
        <v>763</v>
      </c>
      <c r="M763" s="85"/>
      <c r="N763" s="63"/>
    </row>
    <row r="764" spans="1:14" ht="52.2" x14ac:dyDescent="0.4">
      <c r="A764" s="108" t="s">
        <v>388</v>
      </c>
      <c r="B764" s="108" t="s">
        <v>194</v>
      </c>
      <c r="C764" s="109"/>
      <c r="D764" s="110"/>
      <c r="E764" s="111"/>
      <c r="F764" s="112"/>
      <c r="G764" s="109"/>
      <c r="H764" s="113"/>
      <c r="I764" s="114"/>
      <c r="J764" s="114"/>
      <c r="K764" s="115"/>
      <c r="L764" s="116">
        <v>764</v>
      </c>
      <c r="M764" s="116"/>
      <c r="N764" s="117"/>
    </row>
    <row r="765" spans="1:14" x14ac:dyDescent="0.4">
      <c r="A765" s="50" t="s">
        <v>542</v>
      </c>
      <c r="B765" s="50" t="s">
        <v>226</v>
      </c>
      <c r="C765" s="53"/>
      <c r="D765" s="54"/>
      <c r="E765" s="83"/>
      <c r="F765" s="55"/>
      <c r="G765" s="53"/>
      <c r="H765" s="57"/>
      <c r="I765" s="56"/>
      <c r="J765" s="56"/>
      <c r="K765" s="68"/>
      <c r="L765" s="85">
        <v>765</v>
      </c>
      <c r="M765" s="85"/>
      <c r="N765" s="63"/>
    </row>
    <row r="766" spans="1:14" x14ac:dyDescent="0.4">
      <c r="A766" s="108" t="s">
        <v>371</v>
      </c>
      <c r="B766" s="108" t="s">
        <v>235</v>
      </c>
      <c r="C766" s="109"/>
      <c r="D766" s="110"/>
      <c r="E766" s="111"/>
      <c r="F766" s="112"/>
      <c r="G766" s="109"/>
      <c r="H766" s="113"/>
      <c r="I766" s="114"/>
      <c r="J766" s="114"/>
      <c r="K766" s="115"/>
      <c r="L766" s="116">
        <v>766</v>
      </c>
      <c r="M766" s="116"/>
      <c r="N766" s="117"/>
    </row>
    <row r="767" spans="1:14" x14ac:dyDescent="0.4">
      <c r="A767" s="50" t="s">
        <v>535</v>
      </c>
      <c r="B767" s="50" t="s">
        <v>734</v>
      </c>
      <c r="C767" s="53"/>
      <c r="D767" s="54"/>
      <c r="E767" s="83"/>
      <c r="F767" s="55"/>
      <c r="G767" s="53"/>
      <c r="H767" s="57"/>
      <c r="I767" s="56"/>
      <c r="J767" s="56"/>
      <c r="K767" s="68"/>
      <c r="L767" s="85">
        <v>767</v>
      </c>
      <c r="M767" s="85"/>
      <c r="N767" s="63"/>
    </row>
    <row r="768" spans="1:14" ht="52.2" x14ac:dyDescent="0.4">
      <c r="A768" s="50" t="s">
        <v>382</v>
      </c>
      <c r="B768" s="50" t="s">
        <v>194</v>
      </c>
      <c r="C768" s="53"/>
      <c r="D768" s="54"/>
      <c r="E768" s="83"/>
      <c r="F768" s="55"/>
      <c r="G768" s="53"/>
      <c r="H768" s="57"/>
      <c r="I768" s="56"/>
      <c r="J768" s="56"/>
      <c r="K768" s="68"/>
      <c r="L768" s="85">
        <v>768</v>
      </c>
      <c r="M768" s="85"/>
      <c r="N768" s="63"/>
    </row>
    <row r="769" spans="1:14" x14ac:dyDescent="0.4">
      <c r="A769" s="50" t="s">
        <v>491</v>
      </c>
      <c r="B769" s="50" t="s">
        <v>354</v>
      </c>
      <c r="C769" s="53"/>
      <c r="D769" s="54"/>
      <c r="E769" s="83"/>
      <c r="F769" s="55"/>
      <c r="G769" s="53"/>
      <c r="H769" s="57"/>
      <c r="I769" s="56"/>
      <c r="J769" s="56"/>
      <c r="K769" s="68"/>
      <c r="L769" s="85">
        <v>769</v>
      </c>
      <c r="M769" s="85"/>
      <c r="N769" s="63"/>
    </row>
    <row r="770" spans="1:14" ht="52.2" x14ac:dyDescent="0.4">
      <c r="A770" s="50" t="s">
        <v>350</v>
      </c>
      <c r="B770" s="50" t="s">
        <v>194</v>
      </c>
      <c r="C770" s="53"/>
      <c r="D770" s="54"/>
      <c r="E770" s="83"/>
      <c r="F770" s="55"/>
      <c r="G770" s="53"/>
      <c r="H770" s="57"/>
      <c r="I770" s="56"/>
      <c r="J770" s="56"/>
      <c r="K770" s="68"/>
      <c r="L770" s="85">
        <v>770</v>
      </c>
      <c r="M770" s="85"/>
      <c r="N770" s="63"/>
    </row>
    <row r="771" spans="1:14" ht="52.2" x14ac:dyDescent="0.4">
      <c r="A771" s="50" t="s">
        <v>385</v>
      </c>
      <c r="B771" s="50" t="s">
        <v>189</v>
      </c>
      <c r="C771" s="53"/>
      <c r="D771" s="54"/>
      <c r="E771" s="83"/>
      <c r="F771" s="55"/>
      <c r="G771" s="53"/>
      <c r="H771" s="57"/>
      <c r="I771" s="56"/>
      <c r="J771" s="56"/>
      <c r="K771" s="68"/>
      <c r="L771" s="85">
        <v>771</v>
      </c>
      <c r="M771" s="85"/>
      <c r="N771" s="63"/>
    </row>
    <row r="772" spans="1:14" ht="34.799999999999997" x14ac:dyDescent="0.4">
      <c r="A772" s="50" t="s">
        <v>715</v>
      </c>
      <c r="B772" s="50" t="s">
        <v>570</v>
      </c>
      <c r="C772" s="53"/>
      <c r="D772" s="54"/>
      <c r="E772" s="83"/>
      <c r="F772" s="55"/>
      <c r="G772" s="53"/>
      <c r="H772" s="57"/>
      <c r="I772" s="56"/>
      <c r="J772" s="56"/>
      <c r="K772" s="68"/>
      <c r="L772" s="85">
        <v>772</v>
      </c>
      <c r="M772" s="85"/>
      <c r="N772" s="63"/>
    </row>
    <row r="773" spans="1:14" ht="52.2" x14ac:dyDescent="0.4">
      <c r="A773" s="50" t="s">
        <v>525</v>
      </c>
      <c r="B773" s="50" t="s">
        <v>273</v>
      </c>
      <c r="C773" s="53"/>
      <c r="D773" s="54"/>
      <c r="E773" s="83"/>
      <c r="F773" s="55"/>
      <c r="G773" s="53"/>
      <c r="H773" s="57"/>
      <c r="I773" s="56"/>
      <c r="J773" s="56"/>
      <c r="K773" s="68"/>
      <c r="L773" s="85">
        <v>773</v>
      </c>
      <c r="M773" s="85"/>
      <c r="N773" s="63"/>
    </row>
    <row r="774" spans="1:14" ht="52.2" x14ac:dyDescent="0.4">
      <c r="A774" s="50" t="s">
        <v>413</v>
      </c>
      <c r="B774" s="50" t="s">
        <v>194</v>
      </c>
      <c r="C774" s="53"/>
      <c r="D774" s="54"/>
      <c r="E774" s="83"/>
      <c r="F774" s="55"/>
      <c r="G774" s="53"/>
      <c r="H774" s="57"/>
      <c r="I774" s="56"/>
      <c r="J774" s="56"/>
      <c r="K774" s="68"/>
      <c r="L774" s="85">
        <v>774</v>
      </c>
      <c r="M774" s="85"/>
      <c r="N774" s="63"/>
    </row>
    <row r="775" spans="1:14" ht="52.2" x14ac:dyDescent="0.4">
      <c r="A775" s="108" t="s">
        <v>240</v>
      </c>
      <c r="B775" s="108" t="s">
        <v>194</v>
      </c>
      <c r="C775" s="109"/>
      <c r="D775" s="110"/>
      <c r="E775" s="111"/>
      <c r="F775" s="112"/>
      <c r="G775" s="109"/>
      <c r="H775" s="113"/>
      <c r="I775" s="114"/>
      <c r="J775" s="114"/>
      <c r="K775" s="115"/>
      <c r="L775" s="116">
        <v>775</v>
      </c>
      <c r="M775" s="116"/>
      <c r="N775" s="117"/>
    </row>
    <row r="776" spans="1:14" ht="34.799999999999997" x14ac:dyDescent="0.4">
      <c r="A776" s="108" t="s">
        <v>343</v>
      </c>
      <c r="B776" s="108" t="s">
        <v>184</v>
      </c>
      <c r="C776" s="109"/>
      <c r="D776" s="110"/>
      <c r="E776" s="111"/>
      <c r="F776" s="112"/>
      <c r="G776" s="109"/>
      <c r="H776" s="113"/>
      <c r="I776" s="114"/>
      <c r="J776" s="114"/>
      <c r="K776" s="115"/>
      <c r="L776" s="116">
        <v>776</v>
      </c>
      <c r="M776" s="116"/>
      <c r="N776" s="117"/>
    </row>
    <row r="777" spans="1:14" ht="34.799999999999997" x14ac:dyDescent="0.4">
      <c r="A777" s="50" t="s">
        <v>486</v>
      </c>
      <c r="B777" s="50" t="s">
        <v>199</v>
      </c>
      <c r="C777" s="53"/>
      <c r="D777" s="54"/>
      <c r="E777" s="83"/>
      <c r="F777" s="55"/>
      <c r="G777" s="53"/>
      <c r="H777" s="57"/>
      <c r="I777" s="56"/>
      <c r="J777" s="56"/>
      <c r="K777" s="68"/>
      <c r="L777" s="85">
        <v>777</v>
      </c>
      <c r="M777" s="85"/>
      <c r="N777" s="63"/>
    </row>
    <row r="778" spans="1:14" ht="52.2" x14ac:dyDescent="0.4">
      <c r="A778" s="108" t="s">
        <v>458</v>
      </c>
      <c r="B778" s="108" t="s">
        <v>321</v>
      </c>
      <c r="C778" s="109"/>
      <c r="D778" s="110"/>
      <c r="E778" s="111"/>
      <c r="F778" s="112"/>
      <c r="G778" s="109"/>
      <c r="H778" s="113"/>
      <c r="I778" s="114"/>
      <c r="J778" s="114"/>
      <c r="K778" s="115"/>
      <c r="L778" s="116">
        <v>778</v>
      </c>
      <c r="M778" s="116"/>
      <c r="N778" s="117"/>
    </row>
    <row r="779" spans="1:14" x14ac:dyDescent="0.4">
      <c r="A779" s="50" t="s">
        <v>697</v>
      </c>
      <c r="B779" s="50" t="s">
        <v>696</v>
      </c>
      <c r="C779" s="53"/>
      <c r="D779" s="54"/>
      <c r="E779" s="83"/>
      <c r="F779" s="55"/>
      <c r="G779" s="53"/>
      <c r="H779" s="57"/>
      <c r="I779" s="56"/>
      <c r="J779" s="56"/>
      <c r="K779" s="68"/>
      <c r="L779" s="85">
        <v>779</v>
      </c>
      <c r="M779" s="85"/>
      <c r="N779" s="63"/>
    </row>
    <row r="780" spans="1:14" ht="34.799999999999997" x14ac:dyDescent="0.4">
      <c r="A780" s="50" t="s">
        <v>547</v>
      </c>
      <c r="B780" s="50" t="s">
        <v>537</v>
      </c>
      <c r="C780" s="53"/>
      <c r="D780" s="54"/>
      <c r="E780" s="83"/>
      <c r="F780" s="55"/>
      <c r="G780" s="53"/>
      <c r="H780" s="57"/>
      <c r="I780" s="56"/>
      <c r="J780" s="56"/>
      <c r="K780" s="68"/>
      <c r="L780" s="85">
        <v>780</v>
      </c>
      <c r="M780" s="85"/>
      <c r="N780" s="63"/>
    </row>
    <row r="781" spans="1:14" x14ac:dyDescent="0.4">
      <c r="A781" s="108" t="s">
        <v>552</v>
      </c>
      <c r="B781" s="108" t="s">
        <v>569</v>
      </c>
      <c r="C781" s="109"/>
      <c r="D781" s="110"/>
      <c r="E781" s="111"/>
      <c r="F781" s="112"/>
      <c r="G781" s="109"/>
      <c r="H781" s="113"/>
      <c r="I781" s="114"/>
      <c r="J781" s="114"/>
      <c r="K781" s="115"/>
      <c r="L781" s="116">
        <v>781</v>
      </c>
      <c r="M781" s="116"/>
      <c r="N781" s="117"/>
    </row>
    <row r="782" spans="1:14" ht="34.799999999999997" x14ac:dyDescent="0.4">
      <c r="A782" s="108" t="s">
        <v>558</v>
      </c>
      <c r="B782" s="108" t="s">
        <v>552</v>
      </c>
      <c r="C782" s="109"/>
      <c r="D782" s="110"/>
      <c r="E782" s="111"/>
      <c r="F782" s="112"/>
      <c r="G782" s="109"/>
      <c r="H782" s="113"/>
      <c r="I782" s="114"/>
      <c r="J782" s="114"/>
      <c r="K782" s="115"/>
      <c r="L782" s="116">
        <v>782</v>
      </c>
      <c r="M782" s="116"/>
      <c r="N782" s="117"/>
    </row>
    <row r="783" spans="1:14" ht="52.2" x14ac:dyDescent="0.4">
      <c r="A783" s="108" t="s">
        <v>780</v>
      </c>
      <c r="B783" s="108" t="s">
        <v>532</v>
      </c>
      <c r="C783" s="109"/>
      <c r="D783" s="110"/>
      <c r="E783" s="111"/>
      <c r="F783" s="112"/>
      <c r="G783" s="109"/>
      <c r="H783" s="113"/>
      <c r="I783" s="114"/>
      <c r="J783" s="114"/>
      <c r="K783" s="115"/>
      <c r="L783" s="116">
        <v>783</v>
      </c>
      <c r="M783" s="116"/>
      <c r="N783" s="117"/>
    </row>
    <row r="784" spans="1:14" x14ac:dyDescent="0.4">
      <c r="A784" s="50" t="s">
        <v>471</v>
      </c>
      <c r="B784" s="50" t="s">
        <v>374</v>
      </c>
      <c r="C784" s="53"/>
      <c r="D784" s="54"/>
      <c r="E784" s="83"/>
      <c r="F784" s="55"/>
      <c r="G784" s="53"/>
      <c r="H784" s="57"/>
      <c r="I784" s="56"/>
      <c r="J784" s="56"/>
      <c r="K784" s="68"/>
      <c r="L784" s="85">
        <v>784</v>
      </c>
      <c r="M784" s="85"/>
      <c r="N784" s="63"/>
    </row>
    <row r="785" spans="1:14" ht="34.799999999999997" x14ac:dyDescent="0.4">
      <c r="A785" s="50" t="s">
        <v>569</v>
      </c>
      <c r="B785" s="50" t="s">
        <v>558</v>
      </c>
      <c r="C785" s="53"/>
      <c r="D785" s="54"/>
      <c r="E785" s="83"/>
      <c r="F785" s="55"/>
      <c r="G785" s="53"/>
      <c r="H785" s="57"/>
      <c r="I785" s="56"/>
      <c r="J785" s="56"/>
      <c r="K785" s="68"/>
      <c r="L785" s="85">
        <v>785</v>
      </c>
      <c r="M785" s="85"/>
      <c r="N785" s="63"/>
    </row>
    <row r="786" spans="1:14" ht="34.799999999999997" x14ac:dyDescent="0.4">
      <c r="A786" s="50" t="s">
        <v>570</v>
      </c>
      <c r="B786" s="50" t="s">
        <v>715</v>
      </c>
      <c r="C786" s="53"/>
      <c r="D786" s="54"/>
      <c r="E786" s="83"/>
      <c r="F786" s="55"/>
      <c r="G786" s="53"/>
      <c r="H786" s="57"/>
      <c r="I786" s="56"/>
      <c r="J786" s="56"/>
      <c r="K786" s="68"/>
      <c r="L786" s="85">
        <v>786</v>
      </c>
      <c r="M786" s="85"/>
      <c r="N786" s="63"/>
    </row>
    <row r="787" spans="1:14" x14ac:dyDescent="0.4">
      <c r="A787" s="50" t="s">
        <v>441</v>
      </c>
      <c r="B787" s="50" t="s">
        <v>291</v>
      </c>
      <c r="C787" s="53"/>
      <c r="D787" s="54"/>
      <c r="E787" s="83"/>
      <c r="F787" s="55"/>
      <c r="G787" s="53"/>
      <c r="H787" s="57"/>
      <c r="I787" s="56"/>
      <c r="J787" s="56"/>
      <c r="K787" s="68"/>
      <c r="L787" s="85">
        <v>787</v>
      </c>
      <c r="M787" s="85"/>
      <c r="N787" s="63"/>
    </row>
    <row r="788" spans="1:14" ht="34.799999999999997" x14ac:dyDescent="0.4">
      <c r="A788" s="50" t="s">
        <v>539</v>
      </c>
      <c r="B788" s="50" t="s">
        <v>666</v>
      </c>
      <c r="C788" s="53"/>
      <c r="D788" s="54"/>
      <c r="E788" s="83"/>
      <c r="F788" s="55"/>
      <c r="G788" s="53"/>
      <c r="H788" s="57"/>
      <c r="I788" s="56"/>
      <c r="J788" s="56"/>
      <c r="K788" s="68"/>
      <c r="L788" s="85">
        <v>788</v>
      </c>
      <c r="M788" s="85"/>
      <c r="N788" s="63"/>
    </row>
    <row r="789" spans="1:14" x14ac:dyDescent="0.4">
      <c r="A789" s="50" t="s">
        <v>557</v>
      </c>
      <c r="B789" s="50" t="s">
        <v>556</v>
      </c>
      <c r="C789" s="53"/>
      <c r="D789" s="54"/>
      <c r="E789" s="83"/>
      <c r="F789" s="55"/>
      <c r="G789" s="53"/>
      <c r="H789" s="57"/>
      <c r="I789" s="56"/>
      <c r="J789" s="56"/>
      <c r="K789" s="68"/>
      <c r="L789" s="85">
        <v>789</v>
      </c>
      <c r="M789" s="85"/>
      <c r="N789" s="63"/>
    </row>
    <row r="790" spans="1:14" ht="34.799999999999997" x14ac:dyDescent="0.4">
      <c r="A790" s="50" t="s">
        <v>576</v>
      </c>
      <c r="B790" s="50" t="s">
        <v>547</v>
      </c>
      <c r="C790" s="53"/>
      <c r="D790" s="54"/>
      <c r="E790" s="83"/>
      <c r="F790" s="55"/>
      <c r="G790" s="53"/>
      <c r="H790" s="57"/>
      <c r="I790" s="56"/>
      <c r="J790" s="56"/>
      <c r="K790" s="68"/>
      <c r="L790" s="85">
        <v>790</v>
      </c>
      <c r="M790" s="85"/>
      <c r="N790" s="63"/>
    </row>
    <row r="791" spans="1:14" x14ac:dyDescent="0.4">
      <c r="A791" s="108" t="s">
        <v>266</v>
      </c>
      <c r="B791" s="108" t="s">
        <v>435</v>
      </c>
      <c r="C791" s="109"/>
      <c r="D791" s="110"/>
      <c r="E791" s="111"/>
      <c r="F791" s="112"/>
      <c r="G791" s="109"/>
      <c r="H791" s="113"/>
      <c r="I791" s="114"/>
      <c r="J791" s="114"/>
      <c r="K791" s="115"/>
      <c r="L791" s="116">
        <v>791</v>
      </c>
      <c r="M791" s="116"/>
      <c r="N791" s="117"/>
    </row>
    <row r="792" spans="1:14" x14ac:dyDescent="0.4">
      <c r="A792" s="50" t="s">
        <v>435</v>
      </c>
      <c r="B792" s="50" t="s">
        <v>213</v>
      </c>
      <c r="C792" s="53"/>
      <c r="D792" s="54"/>
      <c r="E792" s="83"/>
      <c r="F792" s="55"/>
      <c r="G792" s="53"/>
      <c r="H792" s="57"/>
      <c r="I792" s="56"/>
      <c r="J792" s="56"/>
      <c r="K792" s="68"/>
      <c r="L792" s="85">
        <v>792</v>
      </c>
      <c r="M792" s="85"/>
      <c r="N792" s="63"/>
    </row>
    <row r="793" spans="1:14" x14ac:dyDescent="0.4">
      <c r="A793" s="108" t="s">
        <v>232</v>
      </c>
      <c r="B793" s="108" t="s">
        <v>738</v>
      </c>
      <c r="C793" s="109"/>
      <c r="D793" s="110"/>
      <c r="E793" s="111"/>
      <c r="F793" s="112"/>
      <c r="G793" s="109"/>
      <c r="H793" s="113"/>
      <c r="I793" s="114"/>
      <c r="J793" s="114"/>
      <c r="K793" s="115"/>
      <c r="L793" s="116">
        <v>793</v>
      </c>
      <c r="M793" s="116"/>
      <c r="N793" s="117"/>
    </row>
    <row r="794" spans="1:14" ht="34.799999999999997" x14ac:dyDescent="0.4">
      <c r="A794" s="50" t="s">
        <v>188</v>
      </c>
      <c r="B794" s="50" t="s">
        <v>329</v>
      </c>
      <c r="C794" s="53"/>
      <c r="D794" s="54"/>
      <c r="E794" s="83"/>
      <c r="F794" s="55"/>
      <c r="G794" s="53"/>
      <c r="H794" s="57"/>
      <c r="I794" s="56"/>
      <c r="J794" s="56"/>
      <c r="K794" s="68"/>
      <c r="L794" s="85">
        <v>794</v>
      </c>
      <c r="M794" s="85"/>
      <c r="N794" s="63"/>
    </row>
    <row r="795" spans="1:14" ht="34.799999999999997" x14ac:dyDescent="0.4">
      <c r="A795" s="108" t="s">
        <v>551</v>
      </c>
      <c r="B795" s="108" t="s">
        <v>550</v>
      </c>
      <c r="C795" s="109"/>
      <c r="D795" s="110"/>
      <c r="E795" s="111"/>
      <c r="F795" s="112"/>
      <c r="G795" s="109"/>
      <c r="H795" s="113"/>
      <c r="I795" s="114"/>
      <c r="J795" s="114"/>
      <c r="K795" s="115"/>
      <c r="L795" s="116">
        <v>795</v>
      </c>
      <c r="M795" s="116"/>
      <c r="N795" s="117"/>
    </row>
    <row r="796" spans="1:14" ht="34.799999999999997" x14ac:dyDescent="0.4">
      <c r="A796" s="50" t="s">
        <v>473</v>
      </c>
      <c r="B796" s="50" t="s">
        <v>199</v>
      </c>
      <c r="C796" s="53"/>
      <c r="D796" s="54"/>
      <c r="E796" s="83"/>
      <c r="F796" s="55"/>
      <c r="G796" s="53"/>
      <c r="H796" s="57"/>
      <c r="I796" s="56"/>
      <c r="J796" s="56"/>
      <c r="K796" s="68"/>
      <c r="L796" s="85">
        <v>796</v>
      </c>
      <c r="M796" s="85"/>
      <c r="N796" s="63"/>
    </row>
    <row r="797" spans="1:14" ht="34.799999999999997" x14ac:dyDescent="0.4">
      <c r="A797" s="50" t="s">
        <v>585</v>
      </c>
      <c r="B797" s="50" t="s">
        <v>658</v>
      </c>
      <c r="C797" s="53"/>
      <c r="D797" s="54"/>
      <c r="E797" s="83"/>
      <c r="F797" s="55"/>
      <c r="G797" s="53"/>
      <c r="H797" s="57"/>
      <c r="I797" s="56"/>
      <c r="J797" s="56"/>
      <c r="K797" s="68"/>
      <c r="L797" s="85">
        <v>797</v>
      </c>
      <c r="M797" s="85"/>
      <c r="N797" s="63"/>
    </row>
    <row r="798" spans="1:14" ht="34.799999999999997" x14ac:dyDescent="0.4">
      <c r="A798" s="108" t="s">
        <v>745</v>
      </c>
      <c r="B798" s="108" t="s">
        <v>376</v>
      </c>
      <c r="C798" s="109"/>
      <c r="D798" s="110"/>
      <c r="E798" s="111"/>
      <c r="F798" s="112"/>
      <c r="G798" s="109"/>
      <c r="H798" s="113"/>
      <c r="I798" s="114"/>
      <c r="J798" s="114"/>
      <c r="K798" s="115"/>
      <c r="L798" s="116">
        <v>798</v>
      </c>
      <c r="M798" s="116"/>
      <c r="N798" s="117"/>
    </row>
    <row r="799" spans="1:14" ht="34.799999999999997" x14ac:dyDescent="0.4">
      <c r="A799" s="50" t="s">
        <v>451</v>
      </c>
      <c r="B799" s="50" t="s">
        <v>430</v>
      </c>
      <c r="C799" s="53"/>
      <c r="D799" s="54"/>
      <c r="E799" s="83"/>
      <c r="F799" s="55"/>
      <c r="G799" s="53"/>
      <c r="H799" s="57"/>
      <c r="I799" s="56"/>
      <c r="J799" s="56"/>
      <c r="K799" s="68"/>
      <c r="L799" s="85">
        <v>799</v>
      </c>
      <c r="M799" s="85"/>
      <c r="N799" s="63"/>
    </row>
    <row r="800" spans="1:14" ht="34.799999999999997" x14ac:dyDescent="0.4">
      <c r="A800" s="50" t="s">
        <v>588</v>
      </c>
      <c r="B800" s="50" t="s">
        <v>327</v>
      </c>
      <c r="C800" s="53"/>
      <c r="D800" s="54"/>
      <c r="E800" s="83"/>
      <c r="F800" s="55"/>
      <c r="G800" s="53"/>
      <c r="H800" s="57"/>
      <c r="I800" s="56"/>
      <c r="J800" s="56"/>
      <c r="K800" s="68"/>
      <c r="L800" s="85">
        <v>800</v>
      </c>
      <c r="M800" s="85"/>
      <c r="N800" s="63"/>
    </row>
    <row r="801" spans="1:14" ht="69.599999999999994" x14ac:dyDescent="0.4">
      <c r="A801" s="50" t="s">
        <v>432</v>
      </c>
      <c r="B801" s="50" t="s">
        <v>176</v>
      </c>
      <c r="C801" s="53"/>
      <c r="D801" s="54"/>
      <c r="E801" s="83"/>
      <c r="F801" s="55"/>
      <c r="G801" s="53"/>
      <c r="H801" s="57"/>
      <c r="I801" s="56"/>
      <c r="J801" s="56"/>
      <c r="K801" s="68"/>
      <c r="L801" s="85">
        <v>801</v>
      </c>
      <c r="M801" s="85"/>
      <c r="N801" s="63"/>
    </row>
    <row r="802" spans="1:14" ht="34.799999999999997" x14ac:dyDescent="0.4">
      <c r="A802" s="50" t="s">
        <v>746</v>
      </c>
      <c r="B802" s="50" t="s">
        <v>573</v>
      </c>
      <c r="C802" s="53"/>
      <c r="D802" s="54"/>
      <c r="E802" s="83"/>
      <c r="F802" s="55"/>
      <c r="G802" s="53"/>
      <c r="H802" s="57"/>
      <c r="I802" s="56"/>
      <c r="J802" s="56"/>
      <c r="K802" s="68"/>
      <c r="L802" s="85">
        <v>802</v>
      </c>
      <c r="M802" s="85"/>
      <c r="N802" s="63"/>
    </row>
    <row r="803" spans="1:14" ht="34.799999999999997" x14ac:dyDescent="0.4">
      <c r="A803" s="50" t="s">
        <v>398</v>
      </c>
      <c r="B803" s="50" t="s">
        <v>358</v>
      </c>
      <c r="C803" s="53"/>
      <c r="D803" s="54"/>
      <c r="E803" s="83"/>
      <c r="F803" s="55"/>
      <c r="G803" s="53"/>
      <c r="H803" s="57"/>
      <c r="I803" s="56"/>
      <c r="J803" s="56"/>
      <c r="K803" s="68"/>
      <c r="L803" s="85">
        <v>803</v>
      </c>
      <c r="M803" s="85"/>
      <c r="N803" s="63"/>
    </row>
    <row r="804" spans="1:14" x14ac:dyDescent="0.4">
      <c r="A804" s="50" t="s">
        <v>590</v>
      </c>
      <c r="B804" s="50" t="s">
        <v>273</v>
      </c>
      <c r="C804" s="53"/>
      <c r="D804" s="54"/>
      <c r="E804" s="83"/>
      <c r="F804" s="55"/>
      <c r="G804" s="53"/>
      <c r="H804" s="57"/>
      <c r="I804" s="56"/>
      <c r="J804" s="56"/>
      <c r="K804" s="68"/>
      <c r="L804" s="85">
        <v>804</v>
      </c>
      <c r="M804" s="85"/>
      <c r="N804" s="63"/>
    </row>
    <row r="805" spans="1:14" ht="52.2" x14ac:dyDescent="0.4">
      <c r="A805" s="50" t="s">
        <v>781</v>
      </c>
      <c r="B805" s="50" t="s">
        <v>254</v>
      </c>
      <c r="C805" s="53"/>
      <c r="D805" s="54"/>
      <c r="E805" s="83"/>
      <c r="F805" s="55"/>
      <c r="G805" s="53"/>
      <c r="H805" s="57"/>
      <c r="I805" s="56"/>
      <c r="J805" s="56"/>
      <c r="K805" s="68"/>
      <c r="L805" s="85">
        <v>805</v>
      </c>
      <c r="M805" s="85"/>
      <c r="N805" s="63"/>
    </row>
    <row r="806" spans="1:14" x14ac:dyDescent="0.4">
      <c r="A806" s="50" t="s">
        <v>488</v>
      </c>
      <c r="B806" s="50" t="s">
        <v>782</v>
      </c>
      <c r="C806" s="53"/>
      <c r="D806" s="54"/>
      <c r="E806" s="83"/>
      <c r="F806" s="55"/>
      <c r="G806" s="53"/>
      <c r="H806" s="57"/>
      <c r="I806" s="56"/>
      <c r="J806" s="56"/>
      <c r="K806" s="68"/>
      <c r="L806" s="85">
        <v>806</v>
      </c>
      <c r="M806" s="85"/>
      <c r="N806" s="63"/>
    </row>
    <row r="807" spans="1:14" x14ac:dyDescent="0.4">
      <c r="A807" s="50" t="s">
        <v>548</v>
      </c>
      <c r="B807" s="50" t="s">
        <v>677</v>
      </c>
      <c r="C807" s="53"/>
      <c r="D807" s="54"/>
      <c r="E807" s="83"/>
      <c r="F807" s="55"/>
      <c r="G807" s="53"/>
      <c r="H807" s="57"/>
      <c r="I807" s="56"/>
      <c r="J807" s="56"/>
      <c r="K807" s="68"/>
      <c r="L807" s="85">
        <v>807</v>
      </c>
      <c r="M807" s="85"/>
      <c r="N807" s="63"/>
    </row>
    <row r="808" spans="1:14" x14ac:dyDescent="0.4">
      <c r="A808" s="50" t="s">
        <v>381</v>
      </c>
      <c r="B808" s="50" t="s">
        <v>247</v>
      </c>
      <c r="C808" s="53"/>
      <c r="D808" s="54"/>
      <c r="E808" s="83"/>
      <c r="F808" s="55"/>
      <c r="G808" s="53"/>
      <c r="H808" s="57"/>
      <c r="I808" s="56"/>
      <c r="J808" s="56"/>
      <c r="K808" s="68"/>
      <c r="L808" s="85">
        <v>808</v>
      </c>
      <c r="M808" s="85"/>
      <c r="N808" s="63"/>
    </row>
    <row r="809" spans="1:14" ht="34.799999999999997" x14ac:dyDescent="0.4">
      <c r="A809" s="50" t="s">
        <v>783</v>
      </c>
      <c r="B809" s="50" t="s">
        <v>754</v>
      </c>
      <c r="C809" s="53"/>
      <c r="D809" s="54"/>
      <c r="E809" s="83"/>
      <c r="F809" s="55"/>
      <c r="G809" s="53"/>
      <c r="H809" s="57"/>
      <c r="I809" s="56"/>
      <c r="J809" s="56"/>
      <c r="K809" s="68"/>
      <c r="L809" s="85">
        <v>809</v>
      </c>
      <c r="M809" s="85"/>
      <c r="N809" s="63"/>
    </row>
    <row r="810" spans="1:14" ht="69.599999999999994" x14ac:dyDescent="0.4">
      <c r="A810" s="50" t="s">
        <v>426</v>
      </c>
      <c r="B810" s="50" t="s">
        <v>239</v>
      </c>
      <c r="C810" s="53"/>
      <c r="D810" s="54"/>
      <c r="E810" s="83"/>
      <c r="F810" s="55"/>
      <c r="G810" s="53"/>
      <c r="H810" s="57"/>
      <c r="I810" s="56"/>
      <c r="J810" s="56"/>
      <c r="K810" s="68"/>
      <c r="L810" s="85">
        <v>810</v>
      </c>
      <c r="M810" s="85"/>
      <c r="N810" s="63"/>
    </row>
    <row r="811" spans="1:14" ht="34.799999999999997" x14ac:dyDescent="0.4">
      <c r="A811" s="50" t="s">
        <v>676</v>
      </c>
      <c r="B811" s="50" t="s">
        <v>784</v>
      </c>
      <c r="C811" s="53"/>
      <c r="D811" s="54"/>
      <c r="E811" s="83"/>
      <c r="F811" s="55"/>
      <c r="G811" s="53"/>
      <c r="H811" s="57"/>
      <c r="I811" s="56"/>
      <c r="J811" s="56"/>
      <c r="K811" s="68"/>
      <c r="L811" s="85">
        <v>811</v>
      </c>
      <c r="M811" s="85"/>
      <c r="N811" s="63"/>
    </row>
    <row r="812" spans="1:14" x14ac:dyDescent="0.4">
      <c r="A812" s="50" t="s">
        <v>500</v>
      </c>
      <c r="B812" s="50" t="s">
        <v>499</v>
      </c>
      <c r="C812" s="53"/>
      <c r="D812" s="54"/>
      <c r="E812" s="83"/>
      <c r="F812" s="55"/>
      <c r="G812" s="53"/>
      <c r="H812" s="57"/>
      <c r="I812" s="56"/>
      <c r="J812" s="56"/>
      <c r="K812" s="68"/>
      <c r="L812" s="85">
        <v>812</v>
      </c>
      <c r="M812" s="85"/>
      <c r="N812" s="63"/>
    </row>
    <row r="813" spans="1:14" ht="34.799999999999997" x14ac:dyDescent="0.4">
      <c r="A813" s="50" t="s">
        <v>596</v>
      </c>
      <c r="B813" s="50" t="s">
        <v>517</v>
      </c>
      <c r="C813" s="53"/>
      <c r="D813" s="54"/>
      <c r="E813" s="83"/>
      <c r="F813" s="55"/>
      <c r="G813" s="53"/>
      <c r="H813" s="57"/>
      <c r="I813" s="56"/>
      <c r="J813" s="56"/>
      <c r="K813" s="68"/>
      <c r="L813" s="85">
        <v>813</v>
      </c>
      <c r="M813" s="85"/>
      <c r="N813" s="63"/>
    </row>
    <row r="814" spans="1:14" x14ac:dyDescent="0.4">
      <c r="A814" s="108" t="s">
        <v>440</v>
      </c>
      <c r="B814" s="108" t="s">
        <v>680</v>
      </c>
      <c r="C814" s="109"/>
      <c r="D814" s="110"/>
      <c r="E814" s="111"/>
      <c r="F814" s="112"/>
      <c r="G814" s="109"/>
      <c r="H814" s="113"/>
      <c r="I814" s="114"/>
      <c r="J814" s="114"/>
      <c r="K814" s="115"/>
      <c r="L814" s="116">
        <v>814</v>
      </c>
      <c r="M814" s="116"/>
      <c r="N814" s="117"/>
    </row>
    <row r="815" spans="1:14" ht="34.799999999999997" x14ac:dyDescent="0.4">
      <c r="A815" s="108" t="s">
        <v>604</v>
      </c>
      <c r="B815" s="108" t="s">
        <v>558</v>
      </c>
      <c r="C815" s="109"/>
      <c r="D815" s="110"/>
      <c r="E815" s="111"/>
      <c r="F815" s="112"/>
      <c r="G815" s="109"/>
      <c r="H815" s="113"/>
      <c r="I815" s="114"/>
      <c r="J815" s="114"/>
      <c r="K815" s="115"/>
      <c r="L815" s="116">
        <v>815</v>
      </c>
      <c r="M815" s="116"/>
      <c r="N815" s="117"/>
    </row>
    <row r="816" spans="1:14" ht="34.799999999999997" x14ac:dyDescent="0.4">
      <c r="A816" s="50" t="s">
        <v>369</v>
      </c>
      <c r="B816" s="50" t="s">
        <v>409</v>
      </c>
      <c r="C816" s="53"/>
      <c r="D816" s="54"/>
      <c r="E816" s="83"/>
      <c r="F816" s="55"/>
      <c r="G816" s="53"/>
      <c r="H816" s="57"/>
      <c r="I816" s="56"/>
      <c r="J816" s="56"/>
      <c r="K816" s="68"/>
      <c r="L816" s="85">
        <v>816</v>
      </c>
      <c r="M816" s="85"/>
      <c r="N816" s="63"/>
    </row>
    <row r="817" spans="1:14" ht="34.799999999999997" x14ac:dyDescent="0.4">
      <c r="A817" s="108" t="s">
        <v>553</v>
      </c>
      <c r="B817" s="108" t="s">
        <v>558</v>
      </c>
      <c r="C817" s="109"/>
      <c r="D817" s="110"/>
      <c r="E817" s="111"/>
      <c r="F817" s="112"/>
      <c r="G817" s="109"/>
      <c r="H817" s="113"/>
      <c r="I817" s="114"/>
      <c r="J817" s="114"/>
      <c r="K817" s="115"/>
      <c r="L817" s="116">
        <v>817</v>
      </c>
      <c r="M817" s="116"/>
      <c r="N817" s="117"/>
    </row>
    <row r="818" spans="1:14" x14ac:dyDescent="0.4">
      <c r="A818" s="50" t="s">
        <v>362</v>
      </c>
      <c r="B818" s="50" t="s">
        <v>695</v>
      </c>
      <c r="C818" s="53"/>
      <c r="D818" s="54"/>
      <c r="E818" s="83"/>
      <c r="F818" s="55"/>
      <c r="G818" s="53"/>
      <c r="H818" s="57"/>
      <c r="I818" s="56"/>
      <c r="J818" s="56"/>
      <c r="K818" s="68"/>
      <c r="L818" s="85">
        <v>818</v>
      </c>
      <c r="M818" s="85"/>
      <c r="N818" s="63"/>
    </row>
    <row r="819" spans="1:14" x14ac:dyDescent="0.4">
      <c r="A819" s="50" t="s">
        <v>608</v>
      </c>
      <c r="B819" s="50" t="s">
        <v>620</v>
      </c>
      <c r="C819" s="53"/>
      <c r="D819" s="54"/>
      <c r="E819" s="83"/>
      <c r="F819" s="55"/>
      <c r="G819" s="53"/>
      <c r="H819" s="57"/>
      <c r="I819" s="56"/>
      <c r="J819" s="56"/>
      <c r="K819" s="68"/>
      <c r="L819" s="85">
        <v>819</v>
      </c>
      <c r="M819" s="85"/>
      <c r="N819" s="63"/>
    </row>
    <row r="820" spans="1:14" ht="34.799999999999997" x14ac:dyDescent="0.4">
      <c r="A820" s="50" t="s">
        <v>358</v>
      </c>
      <c r="B820" s="50" t="s">
        <v>398</v>
      </c>
      <c r="C820" s="53"/>
      <c r="D820" s="54"/>
      <c r="E820" s="83"/>
      <c r="F820" s="55"/>
      <c r="G820" s="53"/>
      <c r="H820" s="57"/>
      <c r="I820" s="56"/>
      <c r="J820" s="56"/>
      <c r="K820" s="68"/>
      <c r="L820" s="85">
        <v>820</v>
      </c>
      <c r="M820" s="85"/>
      <c r="N820" s="63"/>
    </row>
    <row r="821" spans="1:14" x14ac:dyDescent="0.4">
      <c r="A821" s="50" t="s">
        <v>610</v>
      </c>
      <c r="B821" s="50" t="s">
        <v>715</v>
      </c>
      <c r="C821" s="53"/>
      <c r="D821" s="54"/>
      <c r="E821" s="83"/>
      <c r="F821" s="55"/>
      <c r="G821" s="53"/>
      <c r="H821" s="57"/>
      <c r="I821" s="56"/>
      <c r="J821" s="56"/>
      <c r="K821" s="68"/>
      <c r="L821" s="85">
        <v>821</v>
      </c>
      <c r="M821" s="85"/>
      <c r="N821" s="63"/>
    </row>
    <row r="822" spans="1:14" x14ac:dyDescent="0.4">
      <c r="A822" s="50" t="s">
        <v>612</v>
      </c>
      <c r="B822" s="50" t="s">
        <v>677</v>
      </c>
      <c r="C822" s="53"/>
      <c r="D822" s="54"/>
      <c r="E822" s="83"/>
      <c r="F822" s="55"/>
      <c r="G822" s="53"/>
      <c r="H822" s="57"/>
      <c r="I822" s="56"/>
      <c r="J822" s="56"/>
      <c r="K822" s="68"/>
      <c r="L822" s="85">
        <v>822</v>
      </c>
      <c r="M822" s="85"/>
      <c r="N822" s="63"/>
    </row>
    <row r="823" spans="1:14" ht="34.799999999999997" x14ac:dyDescent="0.4">
      <c r="A823" s="50" t="s">
        <v>613</v>
      </c>
      <c r="B823" s="50" t="s">
        <v>785</v>
      </c>
      <c r="C823" s="53"/>
      <c r="D823" s="54"/>
      <c r="E823" s="83"/>
      <c r="F823" s="55"/>
      <c r="G823" s="53"/>
      <c r="H823" s="57"/>
      <c r="I823" s="56"/>
      <c r="J823" s="56"/>
      <c r="K823" s="68"/>
      <c r="L823" s="85">
        <v>823</v>
      </c>
      <c r="M823" s="85"/>
      <c r="N823" s="63"/>
    </row>
    <row r="824" spans="1:14" ht="34.799999999999997" x14ac:dyDescent="0.4">
      <c r="A824" s="50" t="s">
        <v>701</v>
      </c>
      <c r="B824" s="50" t="s">
        <v>204</v>
      </c>
      <c r="C824" s="53"/>
      <c r="D824" s="54"/>
      <c r="E824" s="83"/>
      <c r="F824" s="55"/>
      <c r="G824" s="53"/>
      <c r="H824" s="57"/>
      <c r="I824" s="56"/>
      <c r="J824" s="56"/>
      <c r="K824" s="68"/>
      <c r="L824" s="85">
        <v>824</v>
      </c>
      <c r="M824" s="85"/>
      <c r="N824" s="63"/>
    </row>
    <row r="825" spans="1:14" ht="34.799999999999997" x14ac:dyDescent="0.4">
      <c r="A825" s="108" t="s">
        <v>575</v>
      </c>
      <c r="B825" s="108" t="s">
        <v>290</v>
      </c>
      <c r="C825" s="109"/>
      <c r="D825" s="110"/>
      <c r="E825" s="111"/>
      <c r="F825" s="112"/>
      <c r="G825" s="109"/>
      <c r="H825" s="113"/>
      <c r="I825" s="114"/>
      <c r="J825" s="114"/>
      <c r="K825" s="115"/>
      <c r="L825" s="116">
        <v>825</v>
      </c>
      <c r="M825" s="116"/>
      <c r="N825" s="117"/>
    </row>
    <row r="826" spans="1:14" x14ac:dyDescent="0.4">
      <c r="A826" s="108" t="s">
        <v>620</v>
      </c>
      <c r="B826" s="108" t="s">
        <v>733</v>
      </c>
      <c r="C826" s="109"/>
      <c r="D826" s="110"/>
      <c r="E826" s="111"/>
      <c r="F826" s="112"/>
      <c r="G826" s="109"/>
      <c r="H826" s="113"/>
      <c r="I826" s="114"/>
      <c r="J826" s="114"/>
      <c r="K826" s="115"/>
      <c r="L826" s="116">
        <v>826</v>
      </c>
      <c r="M826" s="116"/>
      <c r="N826" s="117"/>
    </row>
    <row r="827" spans="1:14" ht="34.799999999999997" x14ac:dyDescent="0.4">
      <c r="A827" s="108" t="s">
        <v>517</v>
      </c>
      <c r="B827" s="108" t="s">
        <v>596</v>
      </c>
      <c r="C827" s="109"/>
      <c r="D827" s="110"/>
      <c r="E827" s="111"/>
      <c r="F827" s="112"/>
      <c r="G827" s="109"/>
      <c r="H827" s="113"/>
      <c r="I827" s="114"/>
      <c r="J827" s="114"/>
      <c r="K827" s="115"/>
      <c r="L827" s="116">
        <v>827</v>
      </c>
      <c r="M827" s="116"/>
      <c r="N827" s="117"/>
    </row>
    <row r="828" spans="1:14" x14ac:dyDescent="0.4">
      <c r="A828" s="108" t="s">
        <v>537</v>
      </c>
      <c r="B828" s="108" t="s">
        <v>677</v>
      </c>
      <c r="C828" s="109"/>
      <c r="D828" s="110"/>
      <c r="E828" s="111"/>
      <c r="F828" s="112"/>
      <c r="G828" s="109"/>
      <c r="H828" s="113"/>
      <c r="I828" s="114"/>
      <c r="J828" s="114"/>
      <c r="K828" s="115"/>
      <c r="L828" s="116">
        <v>828</v>
      </c>
      <c r="M828" s="116"/>
      <c r="N828" s="117"/>
    </row>
    <row r="829" spans="1:14" ht="104.4" x14ac:dyDescent="0.4">
      <c r="A829" s="50" t="s">
        <v>284</v>
      </c>
      <c r="B829" s="50" t="s">
        <v>443</v>
      </c>
      <c r="C829" s="53"/>
      <c r="D829" s="54"/>
      <c r="E829" s="83"/>
      <c r="F829" s="55"/>
      <c r="G829" s="53"/>
      <c r="H829" s="57"/>
      <c r="I829" s="56"/>
      <c r="J829" s="56"/>
      <c r="K829" s="68"/>
      <c r="L829" s="85">
        <v>829</v>
      </c>
      <c r="M829" s="85"/>
      <c r="N829" s="63"/>
    </row>
    <row r="830" spans="1:14" ht="52.2" x14ac:dyDescent="0.4">
      <c r="A830" s="50" t="s">
        <v>786</v>
      </c>
      <c r="B830" s="50" t="s">
        <v>787</v>
      </c>
      <c r="C830" s="53"/>
      <c r="D830" s="54"/>
      <c r="E830" s="83"/>
      <c r="F830" s="55"/>
      <c r="G830" s="53"/>
      <c r="H830" s="57"/>
      <c r="I830" s="56"/>
      <c r="J830" s="56"/>
      <c r="K830" s="68"/>
      <c r="L830" s="85">
        <v>830</v>
      </c>
      <c r="M830" s="85"/>
      <c r="N830" s="63"/>
    </row>
    <row r="831" spans="1:14" ht="34.799999999999997" x14ac:dyDescent="0.4">
      <c r="A831" s="50" t="s">
        <v>452</v>
      </c>
      <c r="B831" s="50" t="s">
        <v>358</v>
      </c>
      <c r="C831" s="53"/>
      <c r="D831" s="54"/>
      <c r="E831" s="83"/>
      <c r="F831" s="55"/>
      <c r="G831" s="53"/>
      <c r="H831" s="57"/>
      <c r="I831" s="56"/>
      <c r="J831" s="56"/>
      <c r="K831" s="68"/>
      <c r="L831" s="85">
        <v>831</v>
      </c>
      <c r="M831" s="85"/>
      <c r="N831" s="63"/>
    </row>
    <row r="832" spans="1:14" x14ac:dyDescent="0.4">
      <c r="A832" s="108" t="s">
        <v>274</v>
      </c>
      <c r="B832" s="108" t="s">
        <v>590</v>
      </c>
      <c r="C832" s="109"/>
      <c r="D832" s="110"/>
      <c r="E832" s="111"/>
      <c r="F832" s="112"/>
      <c r="G832" s="109"/>
      <c r="H832" s="113"/>
      <c r="I832" s="114"/>
      <c r="J832" s="114"/>
      <c r="K832" s="115"/>
      <c r="L832" s="116">
        <v>832</v>
      </c>
      <c r="M832" s="116"/>
      <c r="N832" s="117"/>
    </row>
    <row r="833" spans="1:14" ht="34.799999999999997" x14ac:dyDescent="0.4">
      <c r="A833" s="50" t="s">
        <v>428</v>
      </c>
      <c r="B833" s="50" t="s">
        <v>736</v>
      </c>
      <c r="C833" s="53"/>
      <c r="D833" s="54"/>
      <c r="E833" s="83"/>
      <c r="F833" s="55"/>
      <c r="G833" s="53"/>
      <c r="H833" s="57"/>
      <c r="I833" s="56"/>
      <c r="J833" s="56"/>
      <c r="K833" s="68"/>
      <c r="L833" s="85">
        <v>833</v>
      </c>
      <c r="M833" s="85"/>
      <c r="N833" s="63"/>
    </row>
    <row r="834" spans="1:14" ht="34.799999999999997" x14ac:dyDescent="0.4">
      <c r="A834" s="108" t="s">
        <v>454</v>
      </c>
      <c r="B834" s="108" t="s">
        <v>788</v>
      </c>
      <c r="C834" s="109"/>
      <c r="D834" s="110"/>
      <c r="E834" s="111"/>
      <c r="F834" s="112"/>
      <c r="G834" s="109"/>
      <c r="H834" s="113"/>
      <c r="I834" s="114"/>
      <c r="J834" s="114"/>
      <c r="K834" s="115"/>
      <c r="L834" s="116">
        <v>834</v>
      </c>
      <c r="M834" s="116"/>
      <c r="N834" s="117"/>
    </row>
    <row r="835" spans="1:14" x14ac:dyDescent="0.4">
      <c r="A835" s="50" t="s">
        <v>637</v>
      </c>
      <c r="B835" s="50" t="s">
        <v>715</v>
      </c>
      <c r="C835" s="53"/>
      <c r="D835" s="54"/>
      <c r="E835" s="83"/>
      <c r="F835" s="55"/>
      <c r="G835" s="53"/>
      <c r="H835" s="57"/>
      <c r="I835" s="56"/>
      <c r="J835" s="56"/>
      <c r="K835" s="68"/>
      <c r="L835" s="85">
        <v>835</v>
      </c>
      <c r="M835" s="85"/>
      <c r="N835" s="63"/>
    </row>
    <row r="836" spans="1:14" ht="34.799999999999997" x14ac:dyDescent="0.4">
      <c r="A836" s="50" t="s">
        <v>592</v>
      </c>
      <c r="B836" s="50" t="s">
        <v>648</v>
      </c>
      <c r="C836" s="53"/>
      <c r="D836" s="54"/>
      <c r="E836" s="83"/>
      <c r="F836" s="55"/>
      <c r="G836" s="53"/>
      <c r="H836" s="57"/>
      <c r="I836" s="56"/>
      <c r="J836" s="56"/>
      <c r="K836" s="68"/>
      <c r="L836" s="85">
        <v>836</v>
      </c>
      <c r="M836" s="85"/>
      <c r="N836" s="63"/>
    </row>
    <row r="837" spans="1:14" x14ac:dyDescent="0.4">
      <c r="A837" s="50" t="s">
        <v>740</v>
      </c>
      <c r="B837" s="50" t="s">
        <v>696</v>
      </c>
      <c r="C837" s="53"/>
      <c r="D837" s="54"/>
      <c r="E837" s="83"/>
      <c r="F837" s="55"/>
      <c r="G837" s="53"/>
      <c r="H837" s="57"/>
      <c r="I837" s="56"/>
      <c r="J837" s="56"/>
      <c r="K837" s="68"/>
      <c r="L837" s="85">
        <v>837</v>
      </c>
      <c r="M837" s="85"/>
      <c r="N837" s="63"/>
    </row>
    <row r="838" spans="1:14" ht="52.2" x14ac:dyDescent="0.4">
      <c r="A838" s="50" t="s">
        <v>639</v>
      </c>
      <c r="B838" s="50" t="s">
        <v>180</v>
      </c>
      <c r="C838" s="53"/>
      <c r="D838" s="54"/>
      <c r="E838" s="83"/>
      <c r="F838" s="55"/>
      <c r="G838" s="53"/>
      <c r="H838" s="57"/>
      <c r="I838" s="56"/>
      <c r="J838" s="56"/>
      <c r="K838" s="68"/>
      <c r="L838" s="85">
        <v>838</v>
      </c>
      <c r="M838" s="85"/>
      <c r="N838" s="63"/>
    </row>
    <row r="839" spans="1:14" ht="34.799999999999997" x14ac:dyDescent="0.4">
      <c r="A839" s="50" t="s">
        <v>487</v>
      </c>
      <c r="B839" s="50" t="s">
        <v>284</v>
      </c>
      <c r="C839" s="53"/>
      <c r="D839" s="54"/>
      <c r="E839" s="83"/>
      <c r="F839" s="55"/>
      <c r="G839" s="53"/>
      <c r="H839" s="57"/>
      <c r="I839" s="56"/>
      <c r="J839" s="56"/>
      <c r="K839" s="68"/>
      <c r="L839" s="85">
        <v>839</v>
      </c>
      <c r="M839" s="85"/>
      <c r="N839" s="63"/>
    </row>
    <row r="840" spans="1:14" ht="52.2" x14ac:dyDescent="0.4">
      <c r="A840" s="50" t="s">
        <v>640</v>
      </c>
      <c r="B840" s="50" t="s">
        <v>336</v>
      </c>
      <c r="C840" s="53"/>
      <c r="D840" s="54"/>
      <c r="E840" s="83"/>
      <c r="F840" s="55"/>
      <c r="G840" s="53"/>
      <c r="H840" s="57"/>
      <c r="I840" s="56"/>
      <c r="J840" s="56"/>
      <c r="K840" s="68"/>
      <c r="L840" s="85">
        <v>840</v>
      </c>
      <c r="M840" s="85"/>
      <c r="N840" s="63"/>
    </row>
    <row r="841" spans="1:14" ht="34.799999999999997" x14ac:dyDescent="0.4">
      <c r="A841" s="50" t="s">
        <v>520</v>
      </c>
      <c r="B841" s="50" t="s">
        <v>281</v>
      </c>
      <c r="C841" s="53"/>
      <c r="D841" s="54"/>
      <c r="E841" s="83"/>
      <c r="F841" s="55"/>
      <c r="G841" s="53"/>
      <c r="H841" s="57"/>
      <c r="I841" s="56"/>
      <c r="J841" s="56"/>
      <c r="K841" s="68"/>
      <c r="L841" s="85">
        <v>841</v>
      </c>
      <c r="M841" s="85"/>
      <c r="N841" s="63"/>
    </row>
    <row r="842" spans="1:14" ht="34.799999999999997" x14ac:dyDescent="0.4">
      <c r="A842" s="50" t="s">
        <v>586</v>
      </c>
      <c r="B842" s="50" t="s">
        <v>658</v>
      </c>
      <c r="C842" s="53"/>
      <c r="D842" s="54"/>
      <c r="E842" s="83"/>
      <c r="F842" s="55"/>
      <c r="G842" s="53"/>
      <c r="H842" s="57"/>
      <c r="I842" s="56"/>
      <c r="J842" s="56"/>
      <c r="K842" s="68"/>
      <c r="L842" s="85">
        <v>842</v>
      </c>
      <c r="M842" s="85"/>
      <c r="N842" s="63"/>
    </row>
    <row r="843" spans="1:14" ht="52.2" x14ac:dyDescent="0.4">
      <c r="A843" s="50" t="s">
        <v>757</v>
      </c>
      <c r="B843" s="50" t="s">
        <v>243</v>
      </c>
      <c r="C843" s="53"/>
      <c r="D843" s="54"/>
      <c r="E843" s="83"/>
      <c r="F843" s="55"/>
      <c r="G843" s="53"/>
      <c r="H843" s="57"/>
      <c r="I843" s="56"/>
      <c r="J843" s="56"/>
      <c r="K843" s="68"/>
      <c r="L843" s="85">
        <v>843</v>
      </c>
      <c r="M843" s="85"/>
      <c r="N843" s="63"/>
    </row>
    <row r="844" spans="1:14" ht="34.799999999999997" x14ac:dyDescent="0.4">
      <c r="A844" s="50" t="s">
        <v>756</v>
      </c>
      <c r="B844" s="50" t="s">
        <v>633</v>
      </c>
      <c r="C844" s="53"/>
      <c r="D844" s="54"/>
      <c r="E844" s="83"/>
      <c r="F844" s="55"/>
      <c r="G844" s="53"/>
      <c r="H844" s="57"/>
      <c r="I844" s="56"/>
      <c r="J844" s="56"/>
      <c r="K844" s="68"/>
      <c r="L844" s="85">
        <v>844</v>
      </c>
      <c r="M844" s="85"/>
      <c r="N844" s="63"/>
    </row>
    <row r="845" spans="1:14" ht="34.799999999999997" x14ac:dyDescent="0.4">
      <c r="A845" s="50" t="s">
        <v>644</v>
      </c>
      <c r="B845" s="50" t="s">
        <v>789</v>
      </c>
      <c r="C845" s="53"/>
      <c r="D845" s="54"/>
      <c r="E845" s="83"/>
      <c r="F845" s="55"/>
      <c r="G845" s="53"/>
      <c r="H845" s="57"/>
      <c r="I845" s="56"/>
      <c r="J845" s="56"/>
      <c r="K845" s="68"/>
      <c r="L845" s="85">
        <v>845</v>
      </c>
      <c r="M845" s="85"/>
      <c r="N845" s="63"/>
    </row>
    <row r="846" spans="1:14" ht="34.799999999999997" x14ac:dyDescent="0.4">
      <c r="A846" s="108" t="s">
        <v>647</v>
      </c>
      <c r="B846" s="108" t="s">
        <v>255</v>
      </c>
      <c r="C846" s="109"/>
      <c r="D846" s="110"/>
      <c r="E846" s="111"/>
      <c r="F846" s="112"/>
      <c r="G846" s="109"/>
      <c r="H846" s="113"/>
      <c r="I846" s="114"/>
      <c r="J846" s="114"/>
      <c r="K846" s="115"/>
      <c r="L846" s="116">
        <v>846</v>
      </c>
      <c r="M846" s="116"/>
      <c r="N846" s="117"/>
    </row>
    <row r="847" spans="1:14" x14ac:dyDescent="0.4">
      <c r="A847" s="50" t="s">
        <v>648</v>
      </c>
      <c r="B847" s="50" t="s">
        <v>226</v>
      </c>
      <c r="C847" s="53"/>
      <c r="D847" s="54"/>
      <c r="E847" s="83"/>
      <c r="F847" s="55"/>
      <c r="G847" s="53"/>
      <c r="H847" s="57"/>
      <c r="I847" s="56"/>
      <c r="J847" s="56"/>
      <c r="K847" s="68"/>
      <c r="L847" s="85">
        <v>847</v>
      </c>
      <c r="M847" s="85"/>
      <c r="N847" s="63"/>
    </row>
    <row r="848" spans="1:14" x14ac:dyDescent="0.4">
      <c r="A848" s="50" t="s">
        <v>758</v>
      </c>
      <c r="B848" s="50" t="s">
        <v>512</v>
      </c>
      <c r="C848" s="53"/>
      <c r="D848" s="54"/>
      <c r="E848" s="83"/>
      <c r="F848" s="55"/>
      <c r="G848" s="53"/>
      <c r="H848" s="57"/>
      <c r="I848" s="56"/>
      <c r="J848" s="56"/>
      <c r="K848" s="68"/>
      <c r="L848" s="85">
        <v>848</v>
      </c>
      <c r="M848" s="85"/>
      <c r="N848" s="63"/>
    </row>
    <row r="849" spans="1:14" ht="34.799999999999997" x14ac:dyDescent="0.4">
      <c r="A849" s="50" t="s">
        <v>467</v>
      </c>
      <c r="B849" s="50" t="s">
        <v>452</v>
      </c>
      <c r="C849" s="53"/>
      <c r="D849" s="54"/>
      <c r="E849" s="83"/>
      <c r="F849" s="55"/>
      <c r="G849" s="53"/>
      <c r="H849" s="57"/>
      <c r="I849" s="56"/>
      <c r="J849" s="56"/>
      <c r="K849" s="68"/>
      <c r="L849" s="85">
        <v>849</v>
      </c>
      <c r="M849" s="85"/>
      <c r="N849" s="63"/>
    </row>
    <row r="850" spans="1:14" ht="34.799999999999997" x14ac:dyDescent="0.4">
      <c r="A850" s="50" t="s">
        <v>653</v>
      </c>
      <c r="B850" s="50" t="s">
        <v>274</v>
      </c>
      <c r="C850" s="53"/>
      <c r="D850" s="54"/>
      <c r="E850" s="83"/>
      <c r="F850" s="55"/>
      <c r="G850" s="53"/>
      <c r="H850" s="57"/>
      <c r="I850" s="56"/>
      <c r="J850" s="56"/>
      <c r="K850" s="68"/>
      <c r="L850" s="85">
        <v>850</v>
      </c>
      <c r="M850" s="85"/>
      <c r="N850" s="63"/>
    </row>
    <row r="851" spans="1:14" x14ac:dyDescent="0.4">
      <c r="A851" s="108" t="s">
        <v>654</v>
      </c>
      <c r="B851" s="108" t="s">
        <v>515</v>
      </c>
      <c r="C851" s="109"/>
      <c r="D851" s="110"/>
      <c r="E851" s="111"/>
      <c r="F851" s="112"/>
      <c r="G851" s="109"/>
      <c r="H851" s="113"/>
      <c r="I851" s="114"/>
      <c r="J851" s="114"/>
      <c r="K851" s="115"/>
      <c r="L851" s="116">
        <v>851</v>
      </c>
      <c r="M851" s="116"/>
      <c r="N851" s="117"/>
    </row>
    <row r="852" spans="1:14" ht="34.799999999999997" x14ac:dyDescent="0.4">
      <c r="A852" s="108" t="s">
        <v>658</v>
      </c>
      <c r="B852" s="108" t="s">
        <v>586</v>
      </c>
      <c r="C852" s="109"/>
      <c r="D852" s="110"/>
      <c r="E852" s="111"/>
      <c r="F852" s="112"/>
      <c r="G852" s="109"/>
      <c r="H852" s="113"/>
      <c r="I852" s="114"/>
      <c r="J852" s="114"/>
      <c r="K852" s="115"/>
      <c r="L852" s="116">
        <v>852</v>
      </c>
      <c r="M852" s="116"/>
      <c r="N852" s="117"/>
    </row>
    <row r="853" spans="1:14" ht="34.799999999999997" x14ac:dyDescent="0.4">
      <c r="A853" s="50" t="s">
        <v>785</v>
      </c>
      <c r="B853" s="50" t="s">
        <v>614</v>
      </c>
      <c r="C853" s="53"/>
      <c r="D853" s="54"/>
      <c r="E853" s="83"/>
      <c r="F853" s="55"/>
      <c r="G853" s="53"/>
      <c r="H853" s="57"/>
      <c r="I853" s="56"/>
      <c r="J853" s="56"/>
      <c r="K853" s="68"/>
      <c r="L853" s="85">
        <v>853</v>
      </c>
      <c r="M853" s="85"/>
      <c r="N853" s="63"/>
    </row>
    <row r="854" spans="1:14" ht="34.799999999999997" x14ac:dyDescent="0.4">
      <c r="A854" s="50" t="s">
        <v>790</v>
      </c>
      <c r="B854" s="50" t="s">
        <v>524</v>
      </c>
      <c r="C854" s="53"/>
      <c r="D854" s="54"/>
      <c r="E854" s="83"/>
      <c r="F854" s="55"/>
      <c r="G854" s="53"/>
      <c r="H854" s="57"/>
      <c r="I854" s="56"/>
      <c r="J854" s="56"/>
      <c r="K854" s="68"/>
      <c r="L854" s="85">
        <v>854</v>
      </c>
      <c r="M854" s="85"/>
      <c r="N854" s="63"/>
    </row>
    <row r="855" spans="1:14" ht="34.799999999999997" x14ac:dyDescent="0.4">
      <c r="A855" s="50" t="s">
        <v>663</v>
      </c>
      <c r="B855" s="50" t="s">
        <v>401</v>
      </c>
      <c r="C855" s="53"/>
      <c r="D855" s="54"/>
      <c r="E855" s="83"/>
      <c r="F855" s="55"/>
      <c r="G855" s="53"/>
      <c r="H855" s="57"/>
      <c r="I855" s="56"/>
      <c r="J855" s="56"/>
      <c r="K855" s="68"/>
      <c r="L855" s="85">
        <v>855</v>
      </c>
      <c r="M855" s="85"/>
      <c r="N855" s="63"/>
    </row>
    <row r="856" spans="1:14" ht="34.799999999999997" x14ac:dyDescent="0.4">
      <c r="A856" s="108" t="s">
        <v>664</v>
      </c>
      <c r="B856" s="108" t="s">
        <v>279</v>
      </c>
      <c r="C856" s="109"/>
      <c r="D856" s="110"/>
      <c r="E856" s="111"/>
      <c r="F856" s="112"/>
      <c r="G856" s="109"/>
      <c r="H856" s="113"/>
      <c r="I856" s="114"/>
      <c r="J856" s="114"/>
      <c r="K856" s="115"/>
      <c r="L856" s="116">
        <v>856</v>
      </c>
      <c r="M856" s="116"/>
      <c r="N856" s="117"/>
    </row>
    <row r="857" spans="1:14" ht="52.2" x14ac:dyDescent="0.4">
      <c r="A857" s="50" t="s">
        <v>791</v>
      </c>
      <c r="B857" s="50" t="s">
        <v>685</v>
      </c>
      <c r="C857" s="53"/>
      <c r="D857" s="54"/>
      <c r="E857" s="83"/>
      <c r="F857" s="55"/>
      <c r="G857" s="53"/>
      <c r="H857" s="57"/>
      <c r="I857" s="56"/>
      <c r="J857" s="56"/>
      <c r="K857" s="68"/>
      <c r="L857" s="85">
        <v>857</v>
      </c>
      <c r="M857" s="85"/>
      <c r="N857" s="63"/>
    </row>
    <row r="858" spans="1:14" ht="52.2" x14ac:dyDescent="0.4">
      <c r="A858" s="108" t="s">
        <v>792</v>
      </c>
      <c r="B858" s="108" t="s">
        <v>793</v>
      </c>
      <c r="C858" s="109"/>
      <c r="D858" s="110"/>
      <c r="E858" s="111"/>
      <c r="F858" s="112"/>
      <c r="G858" s="109"/>
      <c r="H858" s="113"/>
      <c r="I858" s="114"/>
      <c r="J858" s="114"/>
      <c r="K858" s="115"/>
      <c r="L858" s="116">
        <v>858</v>
      </c>
      <c r="M858" s="116"/>
      <c r="N858" s="117"/>
    </row>
    <row r="859" spans="1:14" ht="34.799999999999997" x14ac:dyDescent="0.4">
      <c r="A859" s="50" t="s">
        <v>442</v>
      </c>
      <c r="B859" s="50" t="s">
        <v>324</v>
      </c>
      <c r="C859" s="53"/>
      <c r="D859" s="54"/>
      <c r="E859" s="83"/>
      <c r="F859" s="55"/>
      <c r="G859" s="53"/>
      <c r="H859" s="57"/>
      <c r="I859" s="56"/>
      <c r="J859" s="56"/>
      <c r="K859" s="68"/>
      <c r="L859" s="85">
        <v>859</v>
      </c>
      <c r="M859" s="85"/>
      <c r="N859" s="63"/>
    </row>
    <row r="860" spans="1:14" ht="34.799999999999997" x14ac:dyDescent="0.4">
      <c r="A860" s="108" t="s">
        <v>673</v>
      </c>
      <c r="B860" s="108" t="s">
        <v>657</v>
      </c>
      <c r="C860" s="109"/>
      <c r="D860" s="110"/>
      <c r="E860" s="111"/>
      <c r="F860" s="112"/>
      <c r="G860" s="109"/>
      <c r="H860" s="113"/>
      <c r="I860" s="114"/>
      <c r="J860" s="114"/>
      <c r="K860" s="115"/>
      <c r="L860" s="116">
        <v>860</v>
      </c>
      <c r="M860" s="116"/>
      <c r="N860" s="117"/>
    </row>
    <row r="861" spans="1:14" ht="52.2" x14ac:dyDescent="0.4">
      <c r="A861" s="50" t="s">
        <v>793</v>
      </c>
      <c r="B861" s="50" t="s">
        <v>792</v>
      </c>
      <c r="C861" s="53"/>
      <c r="D861" s="54"/>
      <c r="E861" s="83"/>
      <c r="F861" s="55"/>
      <c r="G861" s="53"/>
      <c r="H861" s="57"/>
      <c r="I861" s="56"/>
      <c r="J861" s="56"/>
      <c r="K861" s="68"/>
      <c r="L861" s="85">
        <v>861</v>
      </c>
      <c r="M861" s="85"/>
      <c r="N861" s="63"/>
    </row>
    <row r="862" spans="1:14" ht="52.2" x14ac:dyDescent="0.4">
      <c r="A862" s="50" t="s">
        <v>762</v>
      </c>
      <c r="B862" s="50" t="s">
        <v>761</v>
      </c>
      <c r="C862" s="53"/>
      <c r="D862" s="54"/>
      <c r="E862" s="83"/>
      <c r="F862" s="55"/>
      <c r="G862" s="53"/>
      <c r="H862" s="57"/>
      <c r="I862" s="56"/>
      <c r="J862" s="56"/>
      <c r="K862" s="68"/>
      <c r="L862" s="85">
        <v>862</v>
      </c>
      <c r="M862" s="85"/>
      <c r="N862" s="63"/>
    </row>
    <row r="863" spans="1:14" ht="52.2" x14ac:dyDescent="0.4">
      <c r="A863" s="50" t="s">
        <v>359</v>
      </c>
      <c r="B863" s="50" t="s">
        <v>274</v>
      </c>
      <c r="C863" s="53"/>
      <c r="D863" s="54"/>
      <c r="E863" s="83"/>
      <c r="F863" s="55"/>
      <c r="G863" s="53"/>
      <c r="H863" s="57"/>
      <c r="I863" s="56"/>
      <c r="J863" s="56"/>
      <c r="K863" s="68"/>
      <c r="L863" s="85">
        <v>863</v>
      </c>
      <c r="M863" s="85"/>
      <c r="N863" s="63"/>
    </row>
    <row r="864" spans="1:14" x14ac:dyDescent="0.4">
      <c r="A864" s="50" t="s">
        <v>677</v>
      </c>
      <c r="B864" s="50" t="s">
        <v>536</v>
      </c>
      <c r="C864" s="53"/>
      <c r="D864" s="54"/>
      <c r="E864" s="83"/>
      <c r="F864" s="55"/>
      <c r="G864" s="53"/>
      <c r="H864" s="57"/>
      <c r="I864" s="56"/>
      <c r="J864" s="56"/>
      <c r="K864" s="68"/>
      <c r="L864" s="85">
        <v>864</v>
      </c>
      <c r="M864" s="85"/>
      <c r="N864" s="63"/>
    </row>
    <row r="865" spans="1:14" ht="34.799999999999997" x14ac:dyDescent="0.4">
      <c r="A865" s="50" t="s">
        <v>679</v>
      </c>
      <c r="B865" s="50" t="s">
        <v>678</v>
      </c>
      <c r="C865" s="53"/>
      <c r="D865" s="54"/>
      <c r="E865" s="83"/>
      <c r="F865" s="55"/>
      <c r="G865" s="53"/>
      <c r="H865" s="57"/>
      <c r="I865" s="56"/>
      <c r="J865" s="56"/>
      <c r="K865" s="68"/>
      <c r="L865" s="85">
        <v>865</v>
      </c>
      <c r="M865" s="85"/>
      <c r="N865" s="63"/>
    </row>
    <row r="866" spans="1:14" x14ac:dyDescent="0.4">
      <c r="A866" s="50" t="s">
        <v>680</v>
      </c>
      <c r="B866" s="50" t="s">
        <v>401</v>
      </c>
      <c r="C866" s="53"/>
      <c r="D866" s="54"/>
      <c r="E866" s="83"/>
      <c r="F866" s="55"/>
      <c r="G866" s="53"/>
      <c r="H866" s="57"/>
      <c r="I866" s="56"/>
      <c r="J866" s="56"/>
      <c r="K866" s="68"/>
      <c r="L866" s="85">
        <v>866</v>
      </c>
      <c r="M866" s="85"/>
      <c r="N866" s="63"/>
    </row>
    <row r="867" spans="1:14" x14ac:dyDescent="0.4">
      <c r="A867" s="108" t="s">
        <v>764</v>
      </c>
      <c r="B867" s="108" t="s">
        <v>226</v>
      </c>
      <c r="C867" s="109"/>
      <c r="D867" s="110"/>
      <c r="E867" s="111"/>
      <c r="F867" s="112"/>
      <c r="G867" s="109"/>
      <c r="H867" s="113"/>
      <c r="I867" s="114"/>
      <c r="J867" s="114"/>
      <c r="K867" s="115"/>
      <c r="L867" s="116">
        <v>867</v>
      </c>
      <c r="M867" s="116"/>
      <c r="N867" s="117"/>
    </row>
    <row r="868" spans="1:14" x14ac:dyDescent="0.4">
      <c r="A868" s="50" t="s">
        <v>684</v>
      </c>
      <c r="B868" s="50" t="s">
        <v>211</v>
      </c>
      <c r="C868" s="53"/>
      <c r="D868" s="54"/>
      <c r="E868" s="83"/>
      <c r="F868" s="55"/>
      <c r="G868" s="53"/>
      <c r="H868" s="57"/>
      <c r="I868" s="56"/>
      <c r="J868" s="56"/>
      <c r="K868" s="68"/>
      <c r="L868" s="85">
        <v>868</v>
      </c>
      <c r="M868" s="85"/>
      <c r="N868" s="63"/>
    </row>
    <row r="869" spans="1:14" ht="34.799999999999997" x14ac:dyDescent="0.4">
      <c r="A869" s="50" t="s">
        <v>497</v>
      </c>
      <c r="B869" s="50" t="s">
        <v>368</v>
      </c>
      <c r="C869" s="53"/>
      <c r="D869" s="54"/>
      <c r="E869" s="83"/>
      <c r="F869" s="55"/>
      <c r="G869" s="53"/>
      <c r="H869" s="57"/>
      <c r="I869" s="56"/>
      <c r="J869" s="56"/>
      <c r="K869" s="68"/>
      <c r="L869" s="85">
        <v>869</v>
      </c>
      <c r="M869" s="85"/>
      <c r="N869" s="63"/>
    </row>
    <row r="870" spans="1:14" x14ac:dyDescent="0.4">
      <c r="A870" s="50" t="s">
        <v>766</v>
      </c>
      <c r="B870" s="50" t="s">
        <v>655</v>
      </c>
      <c r="C870" s="53"/>
      <c r="D870" s="54"/>
      <c r="E870" s="83"/>
      <c r="F870" s="55"/>
      <c r="G870" s="53"/>
      <c r="H870" s="57"/>
      <c r="I870" s="56"/>
      <c r="J870" s="56"/>
      <c r="K870" s="68"/>
      <c r="L870" s="85">
        <v>870</v>
      </c>
      <c r="M870" s="85"/>
      <c r="N870" s="63"/>
    </row>
    <row r="871" spans="1:14" ht="52.2" x14ac:dyDescent="0.4">
      <c r="A871" s="50" t="s">
        <v>794</v>
      </c>
      <c r="B871" s="50" t="s">
        <v>795</v>
      </c>
      <c r="C871" s="53"/>
      <c r="D871" s="54"/>
      <c r="E871" s="83"/>
      <c r="F871" s="55"/>
      <c r="G871" s="53"/>
      <c r="H871" s="57"/>
      <c r="I871" s="56"/>
      <c r="J871" s="56"/>
      <c r="K871" s="68"/>
      <c r="L871" s="85">
        <v>871</v>
      </c>
      <c r="M871" s="85"/>
      <c r="N871" s="63"/>
    </row>
    <row r="872" spans="1:14" ht="52.2" x14ac:dyDescent="0.4">
      <c r="A872" s="50" t="s">
        <v>609</v>
      </c>
      <c r="B872" s="50" t="s">
        <v>620</v>
      </c>
      <c r="C872" s="53"/>
      <c r="D872" s="54"/>
      <c r="E872" s="83"/>
      <c r="F872" s="55"/>
      <c r="G872" s="53"/>
      <c r="H872" s="57"/>
      <c r="I872" s="56"/>
      <c r="J872" s="56"/>
      <c r="K872" s="68"/>
      <c r="L872" s="85">
        <v>872</v>
      </c>
      <c r="M872" s="85"/>
      <c r="N872" s="63"/>
    </row>
    <row r="873" spans="1:14" ht="52.2" x14ac:dyDescent="0.4">
      <c r="A873" s="50" t="s">
        <v>787</v>
      </c>
      <c r="B873" s="50" t="s">
        <v>786</v>
      </c>
      <c r="C873" s="53"/>
      <c r="D873" s="54"/>
      <c r="E873" s="83"/>
      <c r="F873" s="55"/>
      <c r="G873" s="53"/>
      <c r="H873" s="57"/>
      <c r="I873" s="56"/>
      <c r="J873" s="56"/>
      <c r="K873" s="68"/>
      <c r="L873" s="85">
        <v>873</v>
      </c>
      <c r="M873" s="85"/>
      <c r="N873" s="63"/>
    </row>
    <row r="874" spans="1:14" ht="69.599999999999994" x14ac:dyDescent="0.4">
      <c r="A874" s="50" t="s">
        <v>641</v>
      </c>
      <c r="B874" s="50" t="s">
        <v>517</v>
      </c>
      <c r="C874" s="53"/>
      <c r="D874" s="54"/>
      <c r="E874" s="83"/>
      <c r="F874" s="55"/>
      <c r="G874" s="53"/>
      <c r="H874" s="57"/>
      <c r="I874" s="56"/>
      <c r="J874" s="56"/>
      <c r="K874" s="68"/>
      <c r="L874" s="85">
        <v>874</v>
      </c>
      <c r="M874" s="85"/>
      <c r="N874" s="63"/>
    </row>
    <row r="875" spans="1:14" ht="34.799999999999997" x14ac:dyDescent="0.4">
      <c r="A875" s="50" t="s">
        <v>692</v>
      </c>
      <c r="B875" s="50" t="s">
        <v>521</v>
      </c>
      <c r="C875" s="53"/>
      <c r="D875" s="54"/>
      <c r="E875" s="83"/>
      <c r="F875" s="55"/>
      <c r="G875" s="53"/>
      <c r="H875" s="57"/>
      <c r="I875" s="56"/>
      <c r="J875" s="56"/>
      <c r="K875" s="68"/>
      <c r="L875" s="85">
        <v>875</v>
      </c>
      <c r="M875" s="85"/>
      <c r="N875" s="63"/>
    </row>
    <row r="876" spans="1:14" ht="34.799999999999997" x14ac:dyDescent="0.4">
      <c r="A876" s="108" t="s">
        <v>665</v>
      </c>
      <c r="B876" s="108" t="s">
        <v>664</v>
      </c>
      <c r="C876" s="109"/>
      <c r="D876" s="110"/>
      <c r="E876" s="111"/>
      <c r="F876" s="112"/>
      <c r="G876" s="109"/>
      <c r="H876" s="113"/>
      <c r="I876" s="114"/>
      <c r="J876" s="114"/>
      <c r="K876" s="115"/>
      <c r="L876" s="116">
        <v>876</v>
      </c>
      <c r="M876" s="116"/>
      <c r="N876" s="117"/>
    </row>
    <row r="877" spans="1:14" ht="34.799999999999997" x14ac:dyDescent="0.4">
      <c r="A877" s="108" t="s">
        <v>698</v>
      </c>
      <c r="B877" s="108" t="s">
        <v>547</v>
      </c>
      <c r="C877" s="109"/>
      <c r="D877" s="110"/>
      <c r="E877" s="111"/>
      <c r="F877" s="112"/>
      <c r="G877" s="109"/>
      <c r="H877" s="113"/>
      <c r="I877" s="114"/>
      <c r="J877" s="114"/>
      <c r="K877" s="115"/>
      <c r="L877" s="116">
        <v>877</v>
      </c>
      <c r="M877" s="116"/>
      <c r="N877" s="117"/>
    </row>
    <row r="878" spans="1:14" ht="34.799999999999997" x14ac:dyDescent="0.4">
      <c r="A878" s="108" t="s">
        <v>392</v>
      </c>
      <c r="B878" s="108" t="s">
        <v>255</v>
      </c>
      <c r="C878" s="109"/>
      <c r="D878" s="110"/>
      <c r="E878" s="111"/>
      <c r="F878" s="112"/>
      <c r="G878" s="109"/>
      <c r="H878" s="113"/>
      <c r="I878" s="114"/>
      <c r="J878" s="114"/>
      <c r="K878" s="115"/>
      <c r="L878" s="116">
        <v>878</v>
      </c>
      <c r="M878" s="116"/>
      <c r="N878" s="117"/>
    </row>
    <row r="879" spans="1:14" ht="52.2" x14ac:dyDescent="0.4">
      <c r="A879" s="50" t="s">
        <v>710</v>
      </c>
      <c r="B879" s="50" t="s">
        <v>516</v>
      </c>
      <c r="C879" s="53"/>
      <c r="D879" s="54"/>
      <c r="E879" s="83"/>
      <c r="F879" s="55"/>
      <c r="G879" s="53"/>
      <c r="H879" s="57"/>
      <c r="I879" s="56"/>
      <c r="J879" s="56"/>
      <c r="K879" s="68"/>
      <c r="L879" s="85">
        <v>879</v>
      </c>
      <c r="M879" s="85"/>
      <c r="N879" s="63"/>
    </row>
    <row r="880" spans="1:14" x14ac:dyDescent="0.4">
      <c r="A880" s="50" t="s">
        <v>713</v>
      </c>
      <c r="B880" s="50" t="s">
        <v>290</v>
      </c>
      <c r="C880" s="53"/>
      <c r="D880" s="54"/>
      <c r="E880" s="83"/>
      <c r="F880" s="55"/>
      <c r="G880" s="53"/>
      <c r="H880" s="57"/>
      <c r="I880" s="56"/>
      <c r="J880" s="56"/>
      <c r="K880" s="68"/>
      <c r="L880" s="85">
        <v>880</v>
      </c>
      <c r="M880" s="85"/>
      <c r="N880" s="63"/>
    </row>
    <row r="881" spans="1:14" x14ac:dyDescent="0.4">
      <c r="A881" s="50" t="s">
        <v>796</v>
      </c>
      <c r="B881" s="50" t="s">
        <v>707</v>
      </c>
      <c r="C881" s="53"/>
      <c r="D881" s="54"/>
      <c r="E881" s="83"/>
      <c r="F881" s="55"/>
      <c r="G881" s="53"/>
      <c r="H881" s="57"/>
      <c r="I881" s="56"/>
      <c r="J881" s="56"/>
      <c r="K881" s="68"/>
      <c r="L881" s="85">
        <v>881</v>
      </c>
      <c r="M881" s="85"/>
      <c r="N881" s="63"/>
    </row>
    <row r="882" spans="1:14" ht="52.2" x14ac:dyDescent="0.4">
      <c r="A882" s="108" t="s">
        <v>773</v>
      </c>
      <c r="B882" s="108" t="s">
        <v>243</v>
      </c>
      <c r="C882" s="109"/>
      <c r="D882" s="110"/>
      <c r="E882" s="111"/>
      <c r="F882" s="112"/>
      <c r="G882" s="109"/>
      <c r="H882" s="113"/>
      <c r="I882" s="114"/>
      <c r="J882" s="114"/>
      <c r="K882" s="115"/>
      <c r="L882" s="116">
        <v>882</v>
      </c>
      <c r="M882" s="116"/>
      <c r="N882" s="117"/>
    </row>
    <row r="883" spans="1:14" ht="34.799999999999997" x14ac:dyDescent="0.4">
      <c r="A883" s="108" t="s">
        <v>784</v>
      </c>
      <c r="B883" s="108" t="s">
        <v>676</v>
      </c>
      <c r="C883" s="109"/>
      <c r="D883" s="110"/>
      <c r="E883" s="111"/>
      <c r="F883" s="112"/>
      <c r="G883" s="109"/>
      <c r="H883" s="113"/>
      <c r="I883" s="114"/>
      <c r="J883" s="114"/>
      <c r="K883" s="115"/>
      <c r="L883" s="116">
        <v>883</v>
      </c>
      <c r="M883" s="116"/>
      <c r="N883" s="117"/>
    </row>
    <row r="884" spans="1:14" ht="52.2" x14ac:dyDescent="0.4">
      <c r="A884" s="50" t="s">
        <v>797</v>
      </c>
      <c r="B884" s="50" t="s">
        <v>471</v>
      </c>
      <c r="C884" s="53"/>
      <c r="D884" s="54"/>
      <c r="E884" s="83"/>
      <c r="F884" s="55"/>
      <c r="G884" s="53"/>
      <c r="H884" s="57"/>
      <c r="I884" s="56"/>
      <c r="J884" s="56"/>
      <c r="K884" s="68"/>
      <c r="L884" s="85">
        <v>884</v>
      </c>
      <c r="M884" s="85"/>
      <c r="N884" s="63"/>
    </row>
    <row r="885" spans="1:14" x14ac:dyDescent="0.4">
      <c r="A885" s="50" t="s">
        <v>719</v>
      </c>
      <c r="B885" s="50" t="s">
        <v>776</v>
      </c>
      <c r="C885" s="53"/>
      <c r="D885" s="54"/>
      <c r="E885" s="83"/>
      <c r="F885" s="55"/>
      <c r="G885" s="53"/>
      <c r="H885" s="57"/>
      <c r="I885" s="56"/>
      <c r="J885" s="56"/>
      <c r="K885" s="68"/>
      <c r="L885" s="85">
        <v>885</v>
      </c>
      <c r="M885" s="85"/>
      <c r="N885" s="63"/>
    </row>
    <row r="886" spans="1:14" ht="34.799999999999997" x14ac:dyDescent="0.4">
      <c r="A886" s="50" t="s">
        <v>777</v>
      </c>
      <c r="B886" s="50" t="s">
        <v>673</v>
      </c>
      <c r="C886" s="53"/>
      <c r="D886" s="54"/>
      <c r="E886" s="83"/>
      <c r="F886" s="55"/>
      <c r="G886" s="53"/>
      <c r="H886" s="57"/>
      <c r="I886" s="56"/>
      <c r="J886" s="56"/>
      <c r="K886" s="68"/>
      <c r="L886" s="85">
        <v>886</v>
      </c>
      <c r="M886" s="85"/>
      <c r="N886" s="63"/>
    </row>
    <row r="887" spans="1:14" ht="34.799999999999997" x14ac:dyDescent="0.4">
      <c r="A887" s="50" t="s">
        <v>798</v>
      </c>
      <c r="B887" s="50" t="s">
        <v>202</v>
      </c>
      <c r="C887" s="53"/>
      <c r="D887" s="54"/>
      <c r="E887" s="83"/>
      <c r="F887" s="55"/>
      <c r="G887" s="53"/>
      <c r="H887" s="57"/>
      <c r="I887" s="56"/>
      <c r="J887" s="56"/>
      <c r="K887" s="68"/>
      <c r="L887" s="85">
        <v>887</v>
      </c>
      <c r="M887" s="85"/>
      <c r="N887" s="63"/>
    </row>
    <row r="888" spans="1:14" ht="34.799999999999997" x14ac:dyDescent="0.4">
      <c r="A888" s="108" t="s">
        <v>775</v>
      </c>
      <c r="B888" s="108" t="s">
        <v>414</v>
      </c>
      <c r="C888" s="109"/>
      <c r="D888" s="110"/>
      <c r="E888" s="111"/>
      <c r="F888" s="112"/>
      <c r="G888" s="109"/>
      <c r="H888" s="113"/>
      <c r="I888" s="114"/>
      <c r="J888" s="114"/>
      <c r="K888" s="115"/>
      <c r="L888" s="116">
        <v>888</v>
      </c>
      <c r="M888" s="116"/>
      <c r="N888" s="117"/>
    </row>
    <row r="889" spans="1:14" ht="34.799999999999997" x14ac:dyDescent="0.4">
      <c r="A889" s="50" t="s">
        <v>729</v>
      </c>
      <c r="B889" s="50" t="s">
        <v>324</v>
      </c>
      <c r="C889" s="53"/>
      <c r="D889" s="54"/>
      <c r="E889" s="83"/>
      <c r="F889" s="55"/>
      <c r="G889" s="53"/>
      <c r="H889" s="57"/>
      <c r="I889" s="56"/>
      <c r="J889" s="56"/>
      <c r="K889" s="68"/>
      <c r="L889" s="85">
        <v>889</v>
      </c>
      <c r="M889" s="85"/>
      <c r="N889" s="63"/>
    </row>
    <row r="890" spans="1:14" x14ac:dyDescent="0.4">
      <c r="A890" s="108" t="s">
        <v>671</v>
      </c>
      <c r="B890" s="108" t="s">
        <v>763</v>
      </c>
      <c r="C890" s="109"/>
      <c r="D890" s="110"/>
      <c r="E890" s="111"/>
      <c r="F890" s="112"/>
      <c r="G890" s="109"/>
      <c r="H890" s="113"/>
      <c r="I890" s="114"/>
      <c r="J890" s="114"/>
      <c r="K890" s="115"/>
      <c r="L890" s="116">
        <v>890</v>
      </c>
      <c r="M890" s="116"/>
      <c r="N890" s="117"/>
    </row>
    <row r="891" spans="1:14" x14ac:dyDescent="0.4">
      <c r="A891" s="50" t="s">
        <v>704</v>
      </c>
      <c r="B891" s="50" t="s">
        <v>407</v>
      </c>
      <c r="C891" s="53"/>
      <c r="D891" s="54"/>
      <c r="E891" s="83"/>
      <c r="F891" s="55"/>
      <c r="G891" s="53"/>
      <c r="H891" s="57"/>
      <c r="I891" s="56"/>
      <c r="J891" s="56"/>
      <c r="K891" s="68"/>
      <c r="L891" s="85">
        <v>891</v>
      </c>
      <c r="M891" s="85"/>
      <c r="N891" s="63"/>
    </row>
    <row r="892" spans="1:14" ht="69.599999999999994" x14ac:dyDescent="0.4">
      <c r="A892" s="108" t="s">
        <v>336</v>
      </c>
      <c r="B892" s="108" t="s">
        <v>641</v>
      </c>
      <c r="C892" s="109"/>
      <c r="D892" s="110"/>
      <c r="E892" s="111"/>
      <c r="F892" s="112"/>
      <c r="G892" s="109"/>
      <c r="H892" s="113"/>
      <c r="I892" s="114"/>
      <c r="J892" s="114"/>
      <c r="K892" s="115"/>
      <c r="L892" s="116">
        <v>892</v>
      </c>
      <c r="M892" s="116"/>
      <c r="N892" s="117"/>
    </row>
    <row r="893" spans="1:14" ht="34.799999999999997" x14ac:dyDescent="0.4">
      <c r="A893" s="50" t="s">
        <v>799</v>
      </c>
      <c r="B893" s="50" t="s">
        <v>498</v>
      </c>
      <c r="C893" s="53"/>
      <c r="D893" s="54"/>
      <c r="E893" s="83"/>
      <c r="F893" s="55"/>
      <c r="G893" s="53"/>
      <c r="H893" s="57"/>
      <c r="I893" s="56"/>
      <c r="J893" s="56"/>
      <c r="K893" s="68"/>
      <c r="L893" s="85">
        <v>893</v>
      </c>
      <c r="M893" s="85"/>
      <c r="N893" s="63"/>
    </row>
    <row r="894" spans="1:14" x14ac:dyDescent="0.4">
      <c r="A894" s="50" t="s">
        <v>733</v>
      </c>
      <c r="B894" s="50" t="s">
        <v>620</v>
      </c>
      <c r="C894" s="53"/>
      <c r="D894" s="54"/>
      <c r="E894" s="83"/>
      <c r="F894" s="55"/>
      <c r="G894" s="53"/>
      <c r="H894" s="57"/>
      <c r="I894" s="56"/>
      <c r="J894" s="56"/>
      <c r="K894" s="68"/>
      <c r="L894" s="85">
        <v>894</v>
      </c>
      <c r="M894" s="85"/>
      <c r="N894" s="63"/>
    </row>
    <row r="895" spans="1:14" ht="34.799999999999997" x14ac:dyDescent="0.4">
      <c r="A895" s="50" t="s">
        <v>611</v>
      </c>
      <c r="B895" s="50" t="s">
        <v>715</v>
      </c>
      <c r="C895" s="53"/>
      <c r="D895" s="54"/>
      <c r="E895" s="83"/>
      <c r="F895" s="55"/>
      <c r="G895" s="53"/>
      <c r="H895" s="57"/>
      <c r="I895" s="56"/>
      <c r="J895" s="56"/>
      <c r="K895" s="68"/>
      <c r="L895" s="85">
        <v>895</v>
      </c>
      <c r="M895" s="85"/>
      <c r="N895" s="63"/>
    </row>
    <row r="896" spans="1:14" x14ac:dyDescent="0.4">
      <c r="A896" s="50" t="s">
        <v>177</v>
      </c>
      <c r="B896" s="50" t="s">
        <v>411</v>
      </c>
      <c r="C896" s="53"/>
      <c r="D896" s="54"/>
      <c r="E896" s="83"/>
      <c r="F896" s="55"/>
      <c r="G896" s="53"/>
      <c r="H896" s="57"/>
      <c r="I896" s="56"/>
      <c r="J896" s="56"/>
      <c r="K896" s="68"/>
      <c r="L896" s="85">
        <v>896</v>
      </c>
      <c r="M896" s="85"/>
      <c r="N896" s="63"/>
    </row>
    <row r="897" spans="1:14" ht="34.799999999999997" x14ac:dyDescent="0.4">
      <c r="A897" s="50" t="s">
        <v>379</v>
      </c>
      <c r="B897" s="50" t="s">
        <v>412</v>
      </c>
      <c r="C897" s="53"/>
      <c r="D897" s="54"/>
      <c r="E897" s="83"/>
      <c r="F897" s="55"/>
      <c r="G897" s="53"/>
      <c r="H897" s="57"/>
      <c r="I897" s="56"/>
      <c r="J897" s="56"/>
      <c r="K897" s="68"/>
      <c r="L897" s="85">
        <v>897</v>
      </c>
      <c r="M897" s="85"/>
      <c r="N897" s="63"/>
    </row>
    <row r="898" spans="1:14" x14ac:dyDescent="0.4">
      <c r="A898" s="50" t="s">
        <v>187</v>
      </c>
      <c r="B898" s="50" t="s">
        <v>330</v>
      </c>
      <c r="C898" s="53"/>
      <c r="D898" s="54"/>
      <c r="E898" s="83"/>
      <c r="F898" s="55"/>
      <c r="G898" s="53"/>
      <c r="H898" s="57"/>
      <c r="I898" s="56"/>
      <c r="J898" s="56"/>
      <c r="K898" s="68"/>
      <c r="L898" s="85">
        <v>898</v>
      </c>
      <c r="M898" s="85"/>
      <c r="N898" s="63"/>
    </row>
    <row r="899" spans="1:14" ht="52.2" x14ac:dyDescent="0.4">
      <c r="A899" s="50" t="s">
        <v>189</v>
      </c>
      <c r="B899" s="50" t="s">
        <v>385</v>
      </c>
      <c r="C899" s="53"/>
      <c r="D899" s="54"/>
      <c r="E899" s="83"/>
      <c r="F899" s="55"/>
      <c r="G899" s="53"/>
      <c r="H899" s="57"/>
      <c r="I899" s="56"/>
      <c r="J899" s="56"/>
      <c r="K899" s="68"/>
      <c r="L899" s="85">
        <v>899</v>
      </c>
      <c r="M899" s="85"/>
      <c r="N899" s="63"/>
    </row>
    <row r="900" spans="1:14" x14ac:dyDescent="0.4">
      <c r="A900" s="50" t="s">
        <v>178</v>
      </c>
      <c r="B900" s="50" t="s">
        <v>411</v>
      </c>
      <c r="C900" s="53"/>
      <c r="D900" s="54"/>
      <c r="E900" s="83"/>
      <c r="F900" s="55"/>
      <c r="G900" s="53"/>
      <c r="H900" s="57"/>
      <c r="I900" s="56"/>
      <c r="J900" s="56"/>
      <c r="K900" s="68"/>
      <c r="L900" s="85">
        <v>900</v>
      </c>
      <c r="M900" s="85"/>
      <c r="N900" s="63"/>
    </row>
    <row r="901" spans="1:14" ht="52.2" x14ac:dyDescent="0.4">
      <c r="A901" s="50" t="s">
        <v>194</v>
      </c>
      <c r="B901" s="50" t="s">
        <v>413</v>
      </c>
      <c r="C901" s="53"/>
      <c r="D901" s="54"/>
      <c r="E901" s="83"/>
      <c r="F901" s="55"/>
      <c r="G901" s="53"/>
      <c r="H901" s="57"/>
      <c r="I901" s="56"/>
      <c r="J901" s="56"/>
      <c r="K901" s="68"/>
      <c r="L901" s="85">
        <v>901</v>
      </c>
      <c r="M901" s="85"/>
      <c r="N901" s="63"/>
    </row>
    <row r="902" spans="1:14" x14ac:dyDescent="0.4">
      <c r="A902" s="50" t="s">
        <v>198</v>
      </c>
      <c r="B902" s="50" t="s">
        <v>291</v>
      </c>
      <c r="C902" s="53"/>
      <c r="D902" s="54"/>
      <c r="E902" s="83"/>
      <c r="F902" s="55"/>
      <c r="G902" s="53"/>
      <c r="H902" s="57"/>
      <c r="I902" s="56"/>
      <c r="J902" s="56"/>
      <c r="K902" s="68"/>
      <c r="L902" s="85">
        <v>902</v>
      </c>
      <c r="M902" s="85"/>
      <c r="N902" s="63"/>
    </row>
    <row r="903" spans="1:14" x14ac:dyDescent="0.4">
      <c r="A903" s="50" t="s">
        <v>236</v>
      </c>
      <c r="B903" s="50" t="s">
        <v>387</v>
      </c>
      <c r="C903" s="53"/>
      <c r="D903" s="54"/>
      <c r="E903" s="83"/>
      <c r="F903" s="55"/>
      <c r="G903" s="53"/>
      <c r="H903" s="57"/>
      <c r="I903" s="56"/>
      <c r="J903" s="56"/>
      <c r="K903" s="68"/>
      <c r="L903" s="85">
        <v>903</v>
      </c>
      <c r="M903" s="85"/>
      <c r="N903" s="63"/>
    </row>
    <row r="904" spans="1:14" x14ac:dyDescent="0.4">
      <c r="A904" s="50" t="s">
        <v>414</v>
      </c>
      <c r="B904" s="50" t="s">
        <v>283</v>
      </c>
      <c r="C904" s="53"/>
      <c r="D904" s="54"/>
      <c r="E904" s="83"/>
      <c r="F904" s="55"/>
      <c r="G904" s="53"/>
      <c r="H904" s="57"/>
      <c r="I904" s="56"/>
      <c r="J904" s="56"/>
      <c r="K904" s="68"/>
      <c r="L904" s="85">
        <v>904</v>
      </c>
      <c r="M904" s="85"/>
      <c r="N904" s="63"/>
    </row>
    <row r="905" spans="1:14" ht="52.2" x14ac:dyDescent="0.4">
      <c r="A905" s="50" t="s">
        <v>208</v>
      </c>
      <c r="B905" s="50" t="s">
        <v>353</v>
      </c>
      <c r="C905" s="53"/>
      <c r="D905" s="54"/>
      <c r="E905" s="83"/>
      <c r="F905" s="55"/>
      <c r="G905" s="53"/>
      <c r="H905" s="57"/>
      <c r="I905" s="56"/>
      <c r="J905" s="56"/>
      <c r="K905" s="68"/>
      <c r="L905" s="85">
        <v>905</v>
      </c>
      <c r="M905" s="85"/>
      <c r="N905" s="63"/>
    </row>
    <row r="906" spans="1:14" x14ac:dyDescent="0.4">
      <c r="A906" s="50" t="s">
        <v>326</v>
      </c>
      <c r="B906" s="50" t="s">
        <v>415</v>
      </c>
      <c r="C906" s="53"/>
      <c r="D906" s="54"/>
      <c r="E906" s="83"/>
      <c r="F906" s="55"/>
      <c r="G906" s="53"/>
      <c r="H906" s="57"/>
      <c r="I906" s="56"/>
      <c r="J906" s="56"/>
      <c r="K906" s="68"/>
      <c r="L906" s="85">
        <v>906</v>
      </c>
      <c r="M906" s="85"/>
      <c r="N906" s="63"/>
    </row>
    <row r="907" spans="1:14" ht="34.799999999999997" x14ac:dyDescent="0.4">
      <c r="A907" s="108" t="s">
        <v>329</v>
      </c>
      <c r="B907" s="108" t="s">
        <v>250</v>
      </c>
      <c r="C907" s="109"/>
      <c r="D907" s="110"/>
      <c r="E907" s="111"/>
      <c r="F907" s="112"/>
      <c r="G907" s="109"/>
      <c r="H907" s="113"/>
      <c r="I907" s="114"/>
      <c r="J907" s="114"/>
      <c r="K907" s="115"/>
      <c r="L907" s="116">
        <v>907</v>
      </c>
      <c r="M907" s="116"/>
      <c r="N907" s="117"/>
    </row>
    <row r="908" spans="1:14" ht="52.2" x14ac:dyDescent="0.4">
      <c r="A908" s="108" t="s">
        <v>214</v>
      </c>
      <c r="B908" s="108" t="s">
        <v>382</v>
      </c>
      <c r="C908" s="109"/>
      <c r="D908" s="110"/>
      <c r="E908" s="111"/>
      <c r="F908" s="112"/>
      <c r="G908" s="109"/>
      <c r="H908" s="113"/>
      <c r="I908" s="114"/>
      <c r="J908" s="114"/>
      <c r="K908" s="115"/>
      <c r="L908" s="116">
        <v>908</v>
      </c>
      <c r="M908" s="116"/>
      <c r="N908" s="117"/>
    </row>
    <row r="909" spans="1:14" ht="34.799999999999997" x14ac:dyDescent="0.4">
      <c r="A909" s="108" t="s">
        <v>190</v>
      </c>
      <c r="B909" s="108" t="s">
        <v>246</v>
      </c>
      <c r="C909" s="109"/>
      <c r="D909" s="110"/>
      <c r="E909" s="111"/>
      <c r="F909" s="112"/>
      <c r="G909" s="109"/>
      <c r="H909" s="113"/>
      <c r="I909" s="114"/>
      <c r="J909" s="114"/>
      <c r="K909" s="115"/>
      <c r="L909" s="116">
        <v>909</v>
      </c>
      <c r="M909" s="116"/>
      <c r="N909" s="117"/>
    </row>
    <row r="910" spans="1:14" ht="52.2" x14ac:dyDescent="0.4">
      <c r="A910" s="50" t="s">
        <v>339</v>
      </c>
      <c r="B910" s="50" t="s">
        <v>410</v>
      </c>
      <c r="C910" s="53"/>
      <c r="D910" s="54"/>
      <c r="E910" s="83"/>
      <c r="F910" s="55"/>
      <c r="G910" s="53"/>
      <c r="H910" s="57"/>
      <c r="I910" s="56"/>
      <c r="J910" s="56"/>
      <c r="K910" s="68"/>
      <c r="L910" s="85">
        <v>910</v>
      </c>
      <c r="M910" s="85"/>
      <c r="N910" s="63"/>
    </row>
    <row r="911" spans="1:14" ht="69.599999999999994" x14ac:dyDescent="0.4">
      <c r="A911" s="50" t="s">
        <v>422</v>
      </c>
      <c r="B911" s="50" t="s">
        <v>423</v>
      </c>
      <c r="C911" s="53"/>
      <c r="D911" s="54"/>
      <c r="E911" s="83"/>
      <c r="F911" s="55"/>
      <c r="G911" s="53"/>
      <c r="H911" s="57"/>
      <c r="I911" s="56"/>
      <c r="J911" s="56"/>
      <c r="K911" s="68"/>
      <c r="L911" s="85">
        <v>911</v>
      </c>
      <c r="M911" s="85"/>
      <c r="N911" s="63"/>
    </row>
    <row r="912" spans="1:14" x14ac:dyDescent="0.4">
      <c r="A912" s="50" t="s">
        <v>227</v>
      </c>
      <c r="B912" s="50" t="s">
        <v>424</v>
      </c>
      <c r="C912" s="53"/>
      <c r="D912" s="54"/>
      <c r="E912" s="83"/>
      <c r="F912" s="55"/>
      <c r="G912" s="53"/>
      <c r="H912" s="57"/>
      <c r="I912" s="56"/>
      <c r="J912" s="56"/>
      <c r="K912" s="68"/>
      <c r="L912" s="85">
        <v>912</v>
      </c>
      <c r="M912" s="85"/>
      <c r="N912" s="63"/>
    </row>
    <row r="913" spans="1:14" ht="34.799999999999997" x14ac:dyDescent="0.4">
      <c r="A913" s="50" t="s">
        <v>215</v>
      </c>
      <c r="B913" s="50" t="s">
        <v>255</v>
      </c>
      <c r="C913" s="53"/>
      <c r="D913" s="54"/>
      <c r="E913" s="83"/>
      <c r="F913" s="55"/>
      <c r="G913" s="53"/>
      <c r="H913" s="57"/>
      <c r="I913" s="56"/>
      <c r="J913" s="56"/>
      <c r="K913" s="68"/>
      <c r="L913" s="85">
        <v>913</v>
      </c>
      <c r="M913" s="85"/>
      <c r="N913" s="63"/>
    </row>
    <row r="914" spans="1:14" x14ac:dyDescent="0.4">
      <c r="A914" s="50" t="s">
        <v>235</v>
      </c>
      <c r="B914" s="50" t="s">
        <v>371</v>
      </c>
      <c r="C914" s="53"/>
      <c r="D914" s="54"/>
      <c r="E914" s="83"/>
      <c r="F914" s="55"/>
      <c r="G914" s="53"/>
      <c r="H914" s="57"/>
      <c r="I914" s="56"/>
      <c r="J914" s="56"/>
      <c r="K914" s="68"/>
      <c r="L914" s="85">
        <v>914</v>
      </c>
      <c r="M914" s="85"/>
      <c r="N914" s="63"/>
    </row>
    <row r="915" spans="1:14" ht="34.799999999999997" x14ac:dyDescent="0.4">
      <c r="A915" s="50" t="s">
        <v>237</v>
      </c>
      <c r="B915" s="50" t="s">
        <v>425</v>
      </c>
      <c r="C915" s="53"/>
      <c r="D915" s="54"/>
      <c r="E915" s="83"/>
      <c r="F915" s="55"/>
      <c r="G915" s="53"/>
      <c r="H915" s="57"/>
      <c r="I915" s="56"/>
      <c r="J915" s="56"/>
      <c r="K915" s="68"/>
      <c r="L915" s="85">
        <v>915</v>
      </c>
      <c r="M915" s="85"/>
      <c r="N915" s="63"/>
    </row>
    <row r="916" spans="1:14" ht="69.599999999999994" x14ac:dyDescent="0.4">
      <c r="A916" s="50" t="s">
        <v>239</v>
      </c>
      <c r="B916" s="50" t="s">
        <v>426</v>
      </c>
      <c r="C916" s="53"/>
      <c r="D916" s="54"/>
      <c r="E916" s="83"/>
      <c r="F916" s="55"/>
      <c r="G916" s="53"/>
      <c r="H916" s="57"/>
      <c r="I916" s="56"/>
      <c r="J916" s="56"/>
      <c r="K916" s="68"/>
      <c r="L916" s="85">
        <v>916</v>
      </c>
      <c r="M916" s="85"/>
      <c r="N916" s="63"/>
    </row>
    <row r="917" spans="1:14" x14ac:dyDescent="0.4">
      <c r="A917" s="50" t="s">
        <v>247</v>
      </c>
      <c r="B917" s="50" t="s">
        <v>427</v>
      </c>
      <c r="C917" s="53"/>
      <c r="D917" s="54"/>
      <c r="E917" s="83"/>
      <c r="F917" s="55"/>
      <c r="G917" s="53"/>
      <c r="H917" s="57"/>
      <c r="I917" s="56"/>
      <c r="J917" s="56"/>
      <c r="K917" s="68"/>
      <c r="L917" s="85">
        <v>917</v>
      </c>
      <c r="M917" s="85"/>
      <c r="N917" s="63"/>
    </row>
    <row r="918" spans="1:14" x14ac:dyDescent="0.4">
      <c r="A918" s="50" t="s">
        <v>250</v>
      </c>
      <c r="B918" s="50" t="s">
        <v>427</v>
      </c>
      <c r="C918" s="53"/>
      <c r="D918" s="54"/>
      <c r="E918" s="83"/>
      <c r="F918" s="55"/>
      <c r="G918" s="53"/>
      <c r="H918" s="57"/>
      <c r="I918" s="56"/>
      <c r="J918" s="56"/>
      <c r="K918" s="68"/>
      <c r="L918" s="85">
        <v>918</v>
      </c>
      <c r="M918" s="85"/>
      <c r="N918" s="63"/>
    </row>
    <row r="919" spans="1:14" ht="34.799999999999997" x14ac:dyDescent="0.4">
      <c r="A919" s="50" t="s">
        <v>348</v>
      </c>
      <c r="B919" s="50" t="s">
        <v>428</v>
      </c>
      <c r="C919" s="53"/>
      <c r="D919" s="54"/>
      <c r="E919" s="83"/>
      <c r="F919" s="55"/>
      <c r="G919" s="53"/>
      <c r="H919" s="57"/>
      <c r="I919" s="56"/>
      <c r="J919" s="56"/>
      <c r="K919" s="68"/>
      <c r="L919" s="85">
        <v>919</v>
      </c>
      <c r="M919" s="85"/>
      <c r="N919" s="63"/>
    </row>
    <row r="920" spans="1:14" ht="52.2" x14ac:dyDescent="0.4">
      <c r="A920" s="50" t="s">
        <v>255</v>
      </c>
      <c r="B920" s="50" t="s">
        <v>194</v>
      </c>
      <c r="C920" s="53"/>
      <c r="D920" s="54"/>
      <c r="E920" s="83"/>
      <c r="F920" s="55"/>
      <c r="G920" s="53"/>
      <c r="H920" s="57"/>
      <c r="I920" s="56"/>
      <c r="J920" s="56"/>
      <c r="K920" s="68"/>
      <c r="L920" s="85">
        <v>920</v>
      </c>
      <c r="M920" s="85"/>
      <c r="N920" s="63"/>
    </row>
    <row r="921" spans="1:14" ht="34.799999999999997" x14ac:dyDescent="0.4">
      <c r="A921" s="50" t="s">
        <v>209</v>
      </c>
      <c r="B921" s="50" t="s">
        <v>429</v>
      </c>
      <c r="C921" s="53"/>
      <c r="D921" s="54"/>
      <c r="E921" s="83"/>
      <c r="F921" s="55"/>
      <c r="G921" s="53"/>
      <c r="H921" s="57"/>
      <c r="I921" s="56"/>
      <c r="J921" s="56"/>
      <c r="K921" s="68"/>
      <c r="L921" s="85">
        <v>921</v>
      </c>
      <c r="M921" s="85"/>
      <c r="N921" s="63"/>
    </row>
    <row r="922" spans="1:14" x14ac:dyDescent="0.4">
      <c r="A922" s="108" t="s">
        <v>354</v>
      </c>
      <c r="B922" s="108" t="s">
        <v>430</v>
      </c>
      <c r="C922" s="109"/>
      <c r="D922" s="110"/>
      <c r="E922" s="111"/>
      <c r="F922" s="112"/>
      <c r="G922" s="109"/>
      <c r="H922" s="113"/>
      <c r="I922" s="114"/>
      <c r="J922" s="114"/>
      <c r="K922" s="115"/>
      <c r="L922" s="116">
        <v>922</v>
      </c>
      <c r="M922" s="116"/>
      <c r="N922" s="117"/>
    </row>
    <row r="923" spans="1:14" x14ac:dyDescent="0.4">
      <c r="A923" s="108" t="s">
        <v>269</v>
      </c>
      <c r="B923" s="108" t="s">
        <v>432</v>
      </c>
      <c r="C923" s="109"/>
      <c r="D923" s="110"/>
      <c r="E923" s="111"/>
      <c r="F923" s="112"/>
      <c r="G923" s="109"/>
      <c r="H923" s="113"/>
      <c r="I923" s="114"/>
      <c r="J923" s="114"/>
      <c r="K923" s="115"/>
      <c r="L923" s="116">
        <v>923</v>
      </c>
      <c r="M923" s="116"/>
      <c r="N923" s="117"/>
    </row>
    <row r="924" spans="1:14" ht="34.799999999999997" x14ac:dyDescent="0.4">
      <c r="A924" s="50" t="s">
        <v>279</v>
      </c>
      <c r="B924" s="50" t="s">
        <v>261</v>
      </c>
      <c r="C924" s="53"/>
      <c r="D924" s="54"/>
      <c r="E924" s="83"/>
      <c r="F924" s="55"/>
      <c r="G924" s="53"/>
      <c r="H924" s="57"/>
      <c r="I924" s="56"/>
      <c r="J924" s="56"/>
      <c r="K924" s="68"/>
      <c r="L924" s="85">
        <v>924</v>
      </c>
      <c r="M924" s="85"/>
      <c r="N924" s="63"/>
    </row>
    <row r="925" spans="1:14" x14ac:dyDescent="0.4">
      <c r="A925" s="50" t="s">
        <v>400</v>
      </c>
      <c r="B925" s="50" t="s">
        <v>434</v>
      </c>
      <c r="C925" s="53"/>
      <c r="D925" s="54"/>
      <c r="E925" s="83"/>
      <c r="F925" s="55"/>
      <c r="G925" s="53"/>
      <c r="H925" s="57"/>
      <c r="I925" s="56"/>
      <c r="J925" s="56"/>
      <c r="K925" s="68"/>
      <c r="L925" s="85">
        <v>925</v>
      </c>
      <c r="M925" s="85"/>
      <c r="N925" s="63"/>
    </row>
    <row r="926" spans="1:14" x14ac:dyDescent="0.4">
      <c r="A926" s="50" t="s">
        <v>213</v>
      </c>
      <c r="B926" s="50" t="s">
        <v>435</v>
      </c>
      <c r="C926" s="53"/>
      <c r="D926" s="54"/>
      <c r="E926" s="83"/>
      <c r="F926" s="55"/>
      <c r="G926" s="53"/>
      <c r="H926" s="57"/>
      <c r="I926" s="56"/>
      <c r="J926" s="56"/>
      <c r="K926" s="68"/>
      <c r="L926" s="85">
        <v>926</v>
      </c>
      <c r="M926" s="85"/>
      <c r="N926" s="63"/>
    </row>
    <row r="927" spans="1:14" ht="52.2" x14ac:dyDescent="0.4">
      <c r="A927" s="50" t="s">
        <v>257</v>
      </c>
      <c r="B927" s="50" t="s">
        <v>256</v>
      </c>
      <c r="C927" s="53"/>
      <c r="D927" s="54"/>
      <c r="E927" s="83"/>
      <c r="F927" s="55"/>
      <c r="G927" s="53"/>
      <c r="H927" s="57"/>
      <c r="I927" s="56"/>
      <c r="J927" s="56"/>
      <c r="K927" s="68"/>
      <c r="L927" s="85">
        <v>927</v>
      </c>
      <c r="M927" s="85"/>
      <c r="N927" s="63"/>
    </row>
    <row r="928" spans="1:14" ht="34.799999999999997" x14ac:dyDescent="0.4">
      <c r="A928" s="50" t="s">
        <v>282</v>
      </c>
      <c r="B928" s="50" t="s">
        <v>291</v>
      </c>
      <c r="C928" s="53"/>
      <c r="D928" s="54"/>
      <c r="E928" s="83"/>
      <c r="F928" s="55"/>
      <c r="G928" s="53"/>
      <c r="H928" s="57"/>
      <c r="I928" s="56"/>
      <c r="J928" s="56"/>
      <c r="K928" s="68"/>
      <c r="L928" s="85">
        <v>928</v>
      </c>
      <c r="M928" s="85"/>
      <c r="N928" s="63"/>
    </row>
    <row r="929" spans="1:14" x14ac:dyDescent="0.4">
      <c r="A929" s="50" t="s">
        <v>283</v>
      </c>
      <c r="B929" s="50" t="s">
        <v>436</v>
      </c>
      <c r="C929" s="53"/>
      <c r="D929" s="54"/>
      <c r="E929" s="83"/>
      <c r="F929" s="55"/>
      <c r="G929" s="53"/>
      <c r="H929" s="57"/>
      <c r="I929" s="56"/>
      <c r="J929" s="56"/>
      <c r="K929" s="68"/>
      <c r="L929" s="85">
        <v>929</v>
      </c>
      <c r="M929" s="85"/>
      <c r="N929" s="63"/>
    </row>
    <row r="930" spans="1:14" ht="34.799999999999997" x14ac:dyDescent="0.4">
      <c r="A930" s="50" t="s">
        <v>285</v>
      </c>
      <c r="B930" s="50" t="s">
        <v>437</v>
      </c>
      <c r="C930" s="53"/>
      <c r="D930" s="54"/>
      <c r="E930" s="83"/>
      <c r="F930" s="55"/>
      <c r="G930" s="53"/>
      <c r="H930" s="57"/>
      <c r="I930" s="56"/>
      <c r="J930" s="56"/>
      <c r="K930" s="68"/>
      <c r="L930" s="85">
        <v>930</v>
      </c>
      <c r="M930" s="85"/>
      <c r="N930" s="63"/>
    </row>
    <row r="931" spans="1:14" ht="52.2" x14ac:dyDescent="0.4">
      <c r="A931" s="50" t="s">
        <v>403</v>
      </c>
      <c r="B931" s="50" t="s">
        <v>438</v>
      </c>
      <c r="C931" s="53"/>
      <c r="D931" s="54"/>
      <c r="E931" s="83"/>
      <c r="F931" s="55"/>
      <c r="G931" s="53"/>
      <c r="H931" s="57"/>
      <c r="I931" s="56"/>
      <c r="J931" s="56"/>
      <c r="K931" s="68"/>
      <c r="L931" s="85">
        <v>931</v>
      </c>
      <c r="M931" s="85"/>
      <c r="N931" s="63"/>
    </row>
    <row r="932" spans="1:14" ht="34.799999999999997" x14ac:dyDescent="0.4">
      <c r="A932" s="50" t="s">
        <v>405</v>
      </c>
      <c r="B932" s="50" t="s">
        <v>284</v>
      </c>
      <c r="C932" s="53"/>
      <c r="D932" s="54"/>
      <c r="E932" s="83"/>
      <c r="F932" s="55"/>
      <c r="G932" s="53"/>
      <c r="H932" s="57"/>
      <c r="I932" s="56"/>
      <c r="J932" s="56"/>
      <c r="K932" s="68"/>
      <c r="L932" s="85">
        <v>932</v>
      </c>
      <c r="M932" s="85"/>
      <c r="N932" s="63"/>
    </row>
    <row r="933" spans="1:14" x14ac:dyDescent="0.4">
      <c r="A933" s="50" t="s">
        <v>288</v>
      </c>
      <c r="B933" s="50" t="s">
        <v>250</v>
      </c>
      <c r="C933" s="53"/>
      <c r="D933" s="54"/>
      <c r="E933" s="83"/>
      <c r="F933" s="55"/>
      <c r="G933" s="53"/>
      <c r="H933" s="57"/>
      <c r="I933" s="56"/>
      <c r="J933" s="56"/>
      <c r="K933" s="68"/>
      <c r="L933" s="85">
        <v>933</v>
      </c>
      <c r="M933" s="85"/>
      <c r="N933" s="63"/>
    </row>
    <row r="934" spans="1:14" x14ac:dyDescent="0.4">
      <c r="A934" s="50" t="s">
        <v>291</v>
      </c>
      <c r="B934" s="50" t="s">
        <v>439</v>
      </c>
      <c r="C934" s="53"/>
      <c r="D934" s="54"/>
      <c r="E934" s="83"/>
      <c r="F934" s="55"/>
      <c r="G934" s="53"/>
      <c r="H934" s="57"/>
      <c r="I934" s="56"/>
      <c r="J934" s="56"/>
      <c r="K934" s="68"/>
      <c r="L934" s="85">
        <v>934</v>
      </c>
      <c r="M934" s="85"/>
      <c r="N934" s="63"/>
    </row>
    <row r="935" spans="1:14" x14ac:dyDescent="0.4">
      <c r="A935" s="50" t="s">
        <v>294</v>
      </c>
      <c r="B935" s="50" t="s">
        <v>440</v>
      </c>
      <c r="C935" s="53"/>
      <c r="D935" s="54"/>
      <c r="E935" s="83"/>
      <c r="F935" s="55"/>
      <c r="G935" s="53"/>
      <c r="H935" s="57"/>
      <c r="I935" s="56"/>
      <c r="J935" s="56"/>
      <c r="K935" s="68"/>
      <c r="L935" s="85">
        <v>935</v>
      </c>
      <c r="M935" s="85"/>
      <c r="N935" s="63"/>
    </row>
    <row r="936" spans="1:14" x14ac:dyDescent="0.4">
      <c r="A936" s="50" t="s">
        <v>370</v>
      </c>
      <c r="B936" s="50" t="s">
        <v>345</v>
      </c>
      <c r="C936" s="53"/>
      <c r="D936" s="54"/>
      <c r="E936" s="83"/>
      <c r="F936" s="55"/>
      <c r="G936" s="53"/>
      <c r="H936" s="57"/>
      <c r="I936" s="56"/>
      <c r="J936" s="56"/>
      <c r="K936" s="68"/>
      <c r="L936" s="85">
        <v>936</v>
      </c>
      <c r="M936" s="85"/>
      <c r="N936" s="63"/>
    </row>
    <row r="937" spans="1:14" x14ac:dyDescent="0.4">
      <c r="A937" s="50" t="s">
        <v>309</v>
      </c>
      <c r="B937" s="50" t="s">
        <v>427</v>
      </c>
      <c r="C937" s="53"/>
      <c r="D937" s="54"/>
      <c r="E937" s="83"/>
      <c r="F937" s="55"/>
      <c r="G937" s="53"/>
      <c r="H937" s="57"/>
      <c r="I937" s="56"/>
      <c r="J937" s="56"/>
      <c r="K937" s="68"/>
      <c r="L937" s="85">
        <v>937</v>
      </c>
      <c r="M937" s="85"/>
      <c r="N937" s="63"/>
    </row>
    <row r="938" spans="1:14" x14ac:dyDescent="0.4">
      <c r="A938" s="50" t="s">
        <v>312</v>
      </c>
      <c r="B938" s="50" t="s">
        <v>441</v>
      </c>
      <c r="C938" s="53"/>
      <c r="D938" s="54"/>
      <c r="E938" s="83"/>
      <c r="F938" s="55"/>
      <c r="G938" s="53"/>
      <c r="H938" s="57"/>
      <c r="I938" s="56"/>
      <c r="J938" s="56"/>
      <c r="K938" s="68"/>
      <c r="L938" s="85">
        <v>938</v>
      </c>
      <c r="M938" s="85"/>
      <c r="N938" s="63"/>
    </row>
    <row r="939" spans="1:14" ht="52.2" x14ac:dyDescent="0.4">
      <c r="A939" s="50" t="s">
        <v>321</v>
      </c>
      <c r="B939" s="50" t="s">
        <v>339</v>
      </c>
      <c r="C939" s="53"/>
      <c r="D939" s="54"/>
      <c r="E939" s="83"/>
      <c r="F939" s="55"/>
      <c r="G939" s="53"/>
      <c r="H939" s="57"/>
      <c r="I939" s="56"/>
      <c r="J939" s="56"/>
      <c r="K939" s="68"/>
      <c r="L939" s="85">
        <v>939</v>
      </c>
      <c r="M939" s="85"/>
      <c r="N939" s="63"/>
    </row>
    <row r="940" spans="1:14" ht="69.599999999999994" x14ac:dyDescent="0.4">
      <c r="A940" s="50" t="s">
        <v>462</v>
      </c>
      <c r="B940" s="50" t="s">
        <v>239</v>
      </c>
      <c r="C940" s="53"/>
      <c r="D940" s="54"/>
      <c r="E940" s="83"/>
      <c r="F940" s="55"/>
      <c r="G940" s="53"/>
      <c r="H940" s="57"/>
      <c r="I940" s="56"/>
      <c r="J940" s="56"/>
      <c r="K940" s="68"/>
      <c r="L940" s="85">
        <v>940</v>
      </c>
      <c r="M940" s="85"/>
      <c r="N940" s="63"/>
    </row>
    <row r="941" spans="1:14" ht="34.799999999999997" x14ac:dyDescent="0.4">
      <c r="A941" s="50" t="s">
        <v>199</v>
      </c>
      <c r="B941" s="50" t="s">
        <v>291</v>
      </c>
      <c r="C941" s="53"/>
      <c r="D941" s="54"/>
      <c r="E941" s="83"/>
      <c r="F941" s="55"/>
      <c r="G941" s="53"/>
      <c r="H941" s="57"/>
      <c r="I941" s="56"/>
      <c r="J941" s="56"/>
      <c r="K941" s="68"/>
      <c r="L941" s="85">
        <v>941</v>
      </c>
      <c r="M941" s="85"/>
      <c r="N941" s="63"/>
    </row>
    <row r="942" spans="1:14" x14ac:dyDescent="0.4">
      <c r="A942" s="50" t="s">
        <v>345</v>
      </c>
      <c r="B942" s="50" t="s">
        <v>370</v>
      </c>
      <c r="C942" s="53"/>
      <c r="D942" s="54"/>
      <c r="E942" s="83"/>
      <c r="F942" s="55"/>
      <c r="G942" s="53"/>
      <c r="H942" s="57"/>
      <c r="I942" s="56"/>
      <c r="J942" s="56"/>
      <c r="K942" s="68"/>
      <c r="L942" s="85">
        <v>942</v>
      </c>
      <c r="M942" s="85"/>
      <c r="N942" s="63"/>
    </row>
    <row r="943" spans="1:14" x14ac:dyDescent="0.4">
      <c r="A943" s="50" t="s">
        <v>408</v>
      </c>
      <c r="B943" s="50" t="s">
        <v>439</v>
      </c>
      <c r="C943" s="53"/>
      <c r="D943" s="54"/>
      <c r="E943" s="83"/>
      <c r="F943" s="55"/>
      <c r="G943" s="53"/>
      <c r="H943" s="57"/>
      <c r="I943" s="56"/>
      <c r="J943" s="56"/>
      <c r="K943" s="68"/>
      <c r="L943" s="85">
        <v>943</v>
      </c>
      <c r="M943" s="85"/>
      <c r="N943" s="63"/>
    </row>
    <row r="944" spans="1:14" x14ac:dyDescent="0.4">
      <c r="A944" s="50" t="s">
        <v>474</v>
      </c>
      <c r="B944" s="50" t="s">
        <v>294</v>
      </c>
      <c r="C944" s="53"/>
      <c r="D944" s="54"/>
      <c r="E944" s="83"/>
      <c r="F944" s="55"/>
      <c r="G944" s="53"/>
      <c r="H944" s="57"/>
      <c r="I944" s="56"/>
      <c r="J944" s="56"/>
      <c r="K944" s="68"/>
      <c r="L944" s="85">
        <v>944</v>
      </c>
      <c r="M944" s="85"/>
      <c r="N944" s="63"/>
    </row>
    <row r="945" spans="1:14" ht="34.799999999999997" x14ac:dyDescent="0.4">
      <c r="A945" s="50" t="s">
        <v>429</v>
      </c>
      <c r="B945" s="50" t="s">
        <v>283</v>
      </c>
      <c r="C945" s="53"/>
      <c r="D945" s="54"/>
      <c r="E945" s="83"/>
      <c r="F945" s="55"/>
      <c r="G945" s="53"/>
      <c r="H945" s="57"/>
      <c r="I945" s="56"/>
      <c r="J945" s="56"/>
      <c r="K945" s="68"/>
      <c r="L945" s="85">
        <v>945</v>
      </c>
      <c r="M945" s="85"/>
      <c r="N945" s="63"/>
    </row>
    <row r="946" spans="1:14" x14ac:dyDescent="0.4">
      <c r="A946" s="50" t="s">
        <v>387</v>
      </c>
      <c r="B946" s="50" t="s">
        <v>370</v>
      </c>
      <c r="C946" s="53"/>
      <c r="D946" s="54"/>
      <c r="E946" s="83"/>
      <c r="F946" s="55"/>
      <c r="G946" s="53"/>
      <c r="H946" s="57"/>
      <c r="I946" s="56"/>
      <c r="J946" s="56"/>
      <c r="K946" s="68"/>
      <c r="L946" s="85">
        <v>946</v>
      </c>
      <c r="M946" s="85"/>
      <c r="N946" s="63"/>
    </row>
    <row r="947" spans="1:14" x14ac:dyDescent="0.4">
      <c r="A947" s="50" t="s">
        <v>328</v>
      </c>
      <c r="B947" s="50" t="s">
        <v>444</v>
      </c>
      <c r="C947" s="53"/>
      <c r="D947" s="54"/>
      <c r="E947" s="83"/>
      <c r="F947" s="55"/>
      <c r="G947" s="53"/>
      <c r="H947" s="57"/>
      <c r="I947" s="56"/>
      <c r="J947" s="56"/>
      <c r="K947" s="68"/>
      <c r="L947" s="85">
        <v>947</v>
      </c>
      <c r="M947" s="85"/>
      <c r="N947" s="63"/>
    </row>
    <row r="948" spans="1:14" ht="34.799999999999997" x14ac:dyDescent="0.4">
      <c r="A948" s="108" t="s">
        <v>479</v>
      </c>
      <c r="B948" s="108" t="s">
        <v>656</v>
      </c>
      <c r="C948" s="109"/>
      <c r="D948" s="110"/>
      <c r="E948" s="111"/>
      <c r="F948" s="112"/>
      <c r="G948" s="109"/>
      <c r="H948" s="113"/>
      <c r="I948" s="114"/>
      <c r="J948" s="114"/>
      <c r="K948" s="115"/>
      <c r="L948" s="116">
        <v>948</v>
      </c>
      <c r="M948" s="116"/>
      <c r="N948" s="117"/>
    </row>
    <row r="949" spans="1:14" ht="52.2" x14ac:dyDescent="0.4">
      <c r="A949" s="50" t="s">
        <v>254</v>
      </c>
      <c r="B949" s="50" t="s">
        <v>781</v>
      </c>
      <c r="C949" s="53"/>
      <c r="D949" s="54"/>
      <c r="E949" s="83"/>
      <c r="F949" s="55"/>
      <c r="G949" s="53"/>
      <c r="H949" s="57"/>
      <c r="I949" s="56"/>
      <c r="J949" s="56"/>
      <c r="K949" s="68"/>
      <c r="L949" s="85">
        <v>949</v>
      </c>
      <c r="M949" s="85"/>
      <c r="N949" s="63"/>
    </row>
    <row r="950" spans="1:14" ht="34.799999999999997" x14ac:dyDescent="0.4">
      <c r="A950" s="50" t="s">
        <v>466</v>
      </c>
      <c r="B950" s="50" t="s">
        <v>624</v>
      </c>
      <c r="C950" s="53"/>
      <c r="D950" s="54"/>
      <c r="E950" s="83"/>
      <c r="F950" s="55"/>
      <c r="G950" s="53"/>
      <c r="H950" s="57"/>
      <c r="I950" s="56"/>
      <c r="J950" s="56"/>
      <c r="K950" s="68"/>
      <c r="L950" s="85">
        <v>950</v>
      </c>
      <c r="M950" s="85"/>
      <c r="N950" s="63"/>
    </row>
    <row r="951" spans="1:14" x14ac:dyDescent="0.4">
      <c r="A951" s="50" t="s">
        <v>499</v>
      </c>
      <c r="B951" s="50" t="s">
        <v>654</v>
      </c>
      <c r="C951" s="53"/>
      <c r="D951" s="54"/>
      <c r="E951" s="83"/>
      <c r="F951" s="55"/>
      <c r="G951" s="53"/>
      <c r="H951" s="57"/>
      <c r="I951" s="56"/>
      <c r="J951" s="56"/>
      <c r="K951" s="68"/>
      <c r="L951" s="85">
        <v>951</v>
      </c>
      <c r="M951" s="85"/>
      <c r="N951" s="63"/>
    </row>
    <row r="952" spans="1:14" x14ac:dyDescent="0.4">
      <c r="A952" s="108" t="s">
        <v>427</v>
      </c>
      <c r="B952" s="108" t="s">
        <v>288</v>
      </c>
      <c r="C952" s="109"/>
      <c r="D952" s="110"/>
      <c r="E952" s="111"/>
      <c r="F952" s="112"/>
      <c r="G952" s="109"/>
      <c r="H952" s="113"/>
      <c r="I952" s="114"/>
      <c r="J952" s="114"/>
      <c r="K952" s="115"/>
      <c r="L952" s="116">
        <v>952</v>
      </c>
      <c r="M952" s="116"/>
      <c r="N952" s="117"/>
    </row>
    <row r="953" spans="1:14" x14ac:dyDescent="0.4">
      <c r="A953" s="50" t="s">
        <v>480</v>
      </c>
      <c r="B953" s="50" t="s">
        <v>178</v>
      </c>
      <c r="C953" s="53"/>
      <c r="D953" s="54"/>
      <c r="E953" s="83"/>
      <c r="F953" s="55"/>
      <c r="G953" s="53"/>
      <c r="H953" s="57"/>
      <c r="I953" s="56"/>
      <c r="J953" s="56"/>
      <c r="K953" s="68"/>
      <c r="L953" s="85">
        <v>953</v>
      </c>
      <c r="M953" s="85"/>
      <c r="N953" s="63"/>
    </row>
    <row r="954" spans="1:14" x14ac:dyDescent="0.4">
      <c r="A954" s="50" t="s">
        <v>800</v>
      </c>
      <c r="B954" s="50" t="s">
        <v>731</v>
      </c>
      <c r="C954" s="53"/>
      <c r="D954" s="54"/>
      <c r="E954" s="83"/>
      <c r="F954" s="55"/>
      <c r="G954" s="53"/>
      <c r="H954" s="57"/>
      <c r="I954" s="56"/>
      <c r="J954" s="56"/>
      <c r="K954" s="68"/>
      <c r="L954" s="85">
        <v>954</v>
      </c>
      <c r="M954" s="85"/>
      <c r="N954" s="63"/>
    </row>
    <row r="955" spans="1:14" ht="34.799999999999997" x14ac:dyDescent="0.4">
      <c r="A955" s="50" t="s">
        <v>393</v>
      </c>
      <c r="B955" s="50" t="s">
        <v>521</v>
      </c>
      <c r="C955" s="53"/>
      <c r="D955" s="54"/>
      <c r="E955" s="83"/>
      <c r="F955" s="55"/>
      <c r="G955" s="53"/>
      <c r="H955" s="57"/>
      <c r="I955" s="56"/>
      <c r="J955" s="56"/>
      <c r="K955" s="68"/>
      <c r="L955" s="85">
        <v>955</v>
      </c>
      <c r="M955" s="85"/>
      <c r="N955" s="63"/>
    </row>
    <row r="956" spans="1:14" x14ac:dyDescent="0.4">
      <c r="A956" s="50" t="s">
        <v>461</v>
      </c>
      <c r="B956" s="50" t="s">
        <v>247</v>
      </c>
      <c r="C956" s="53"/>
      <c r="D956" s="54"/>
      <c r="E956" s="83"/>
      <c r="F956" s="55"/>
      <c r="G956" s="53"/>
      <c r="H956" s="57"/>
      <c r="I956" s="56"/>
      <c r="J956" s="56"/>
      <c r="K956" s="68"/>
      <c r="L956" s="85">
        <v>956</v>
      </c>
      <c r="M956" s="85"/>
      <c r="N956" s="63"/>
    </row>
    <row r="957" spans="1:14" ht="69.599999999999994" x14ac:dyDescent="0.4">
      <c r="A957" s="50" t="s">
        <v>516</v>
      </c>
      <c r="B957" s="50" t="s">
        <v>641</v>
      </c>
      <c r="C957" s="53"/>
      <c r="D957" s="54"/>
      <c r="E957" s="83"/>
      <c r="F957" s="55"/>
      <c r="G957" s="53"/>
      <c r="H957" s="57"/>
      <c r="I957" s="56"/>
      <c r="J957" s="56"/>
      <c r="K957" s="68"/>
      <c r="L957" s="85">
        <v>957</v>
      </c>
      <c r="M957" s="85"/>
      <c r="N957" s="63"/>
    </row>
    <row r="958" spans="1:14" x14ac:dyDescent="0.4">
      <c r="A958" s="50" t="s">
        <v>519</v>
      </c>
      <c r="B958" s="50" t="s">
        <v>288</v>
      </c>
      <c r="C958" s="53"/>
      <c r="D958" s="54"/>
      <c r="E958" s="83"/>
      <c r="F958" s="55"/>
      <c r="G958" s="53"/>
      <c r="H958" s="57"/>
      <c r="I958" s="56"/>
      <c r="J958" s="56"/>
      <c r="K958" s="68"/>
      <c r="L958" s="85">
        <v>958</v>
      </c>
      <c r="M958" s="85"/>
      <c r="N958" s="63"/>
    </row>
    <row r="959" spans="1:14" x14ac:dyDescent="0.4">
      <c r="A959" s="50" t="s">
        <v>731</v>
      </c>
      <c r="B959" s="50" t="s">
        <v>556</v>
      </c>
      <c r="C959" s="53"/>
      <c r="D959" s="54"/>
      <c r="E959" s="83"/>
      <c r="F959" s="55"/>
      <c r="G959" s="53"/>
      <c r="H959" s="57"/>
      <c r="I959" s="56"/>
      <c r="J959" s="56"/>
      <c r="K959" s="68"/>
      <c r="L959" s="85">
        <v>959</v>
      </c>
      <c r="M959" s="85"/>
      <c r="N959" s="63"/>
    </row>
    <row r="960" spans="1:14" ht="34.799999999999997" x14ac:dyDescent="0.4">
      <c r="A960" s="50" t="s">
        <v>446</v>
      </c>
      <c r="B960" s="50" t="s">
        <v>588</v>
      </c>
      <c r="C960" s="53"/>
      <c r="D960" s="54"/>
      <c r="E960" s="83"/>
      <c r="F960" s="55"/>
      <c r="G960" s="53"/>
      <c r="H960" s="57"/>
      <c r="I960" s="56"/>
      <c r="J960" s="56"/>
      <c r="K960" s="68"/>
      <c r="L960" s="85">
        <v>960</v>
      </c>
      <c r="M960" s="85"/>
      <c r="N960" s="63"/>
    </row>
    <row r="961" spans="1:14" x14ac:dyDescent="0.4">
      <c r="A961" s="108" t="s">
        <v>444</v>
      </c>
      <c r="B961" s="108" t="s">
        <v>326</v>
      </c>
      <c r="C961" s="109"/>
      <c r="D961" s="110"/>
      <c r="E961" s="111"/>
      <c r="F961" s="112"/>
      <c r="G961" s="109"/>
      <c r="H961" s="113"/>
      <c r="I961" s="114"/>
      <c r="J961" s="114"/>
      <c r="K961" s="115"/>
      <c r="L961" s="116">
        <v>961</v>
      </c>
      <c r="M961" s="116"/>
      <c r="N961" s="117"/>
    </row>
    <row r="962" spans="1:14" ht="52.2" x14ac:dyDescent="0.4">
      <c r="A962" s="108" t="s">
        <v>351</v>
      </c>
      <c r="B962" s="108" t="s">
        <v>257</v>
      </c>
      <c r="C962" s="109"/>
      <c r="D962" s="110"/>
      <c r="E962" s="111"/>
      <c r="F962" s="112"/>
      <c r="G962" s="109"/>
      <c r="H962" s="113"/>
      <c r="I962" s="114"/>
      <c r="J962" s="114"/>
      <c r="K962" s="115"/>
      <c r="L962" s="116">
        <v>962</v>
      </c>
      <c r="M962" s="116"/>
      <c r="N962" s="117"/>
    </row>
    <row r="963" spans="1:14" ht="34.799999999999997" x14ac:dyDescent="0.4">
      <c r="A963" s="108" t="s">
        <v>801</v>
      </c>
      <c r="B963" s="108" t="s">
        <v>466</v>
      </c>
      <c r="C963" s="109"/>
      <c r="D963" s="110"/>
      <c r="E963" s="111"/>
      <c r="F963" s="112"/>
      <c r="G963" s="109"/>
      <c r="H963" s="113"/>
      <c r="I963" s="114"/>
      <c r="J963" s="114"/>
      <c r="K963" s="115"/>
      <c r="L963" s="116">
        <v>963</v>
      </c>
      <c r="M963" s="116"/>
      <c r="N963" s="117"/>
    </row>
    <row r="964" spans="1:14" x14ac:dyDescent="0.4">
      <c r="A964" s="50" t="s">
        <v>779</v>
      </c>
      <c r="B964" s="50" t="s">
        <v>256</v>
      </c>
      <c r="C964" s="53"/>
      <c r="D964" s="54"/>
      <c r="E964" s="83"/>
      <c r="F964" s="55"/>
      <c r="G964" s="53"/>
      <c r="H964" s="57"/>
      <c r="I964" s="56"/>
      <c r="J964" s="56"/>
      <c r="K964" s="68"/>
      <c r="L964" s="85">
        <v>964</v>
      </c>
      <c r="M964" s="85"/>
      <c r="N964" s="63"/>
    </row>
    <row r="965" spans="1:14" x14ac:dyDescent="0.4">
      <c r="A965" s="50" t="s">
        <v>439</v>
      </c>
      <c r="B965" s="50" t="s">
        <v>408</v>
      </c>
      <c r="C965" s="53"/>
      <c r="D965" s="54"/>
      <c r="E965" s="83"/>
      <c r="F965" s="55"/>
      <c r="G965" s="53"/>
      <c r="H965" s="57"/>
      <c r="I965" s="56"/>
      <c r="J965" s="56"/>
      <c r="K965" s="68"/>
      <c r="L965" s="85">
        <v>965</v>
      </c>
      <c r="M965" s="85"/>
      <c r="N965" s="63"/>
    </row>
    <row r="966" spans="1:14" x14ac:dyDescent="0.4">
      <c r="A966" s="50" t="s">
        <v>330</v>
      </c>
      <c r="B966" s="50" t="s">
        <v>250</v>
      </c>
      <c r="C966" s="53"/>
      <c r="D966" s="54"/>
      <c r="E966" s="83"/>
      <c r="F966" s="55"/>
      <c r="G966" s="53"/>
      <c r="H966" s="57"/>
      <c r="I966" s="56"/>
      <c r="J966" s="56"/>
      <c r="K966" s="68"/>
      <c r="L966" s="85">
        <v>966</v>
      </c>
      <c r="M966" s="85"/>
      <c r="N966" s="63"/>
    </row>
    <row r="967" spans="1:14" ht="52.2" x14ac:dyDescent="0.4">
      <c r="A967" s="50" t="s">
        <v>532</v>
      </c>
      <c r="B967" s="50" t="s">
        <v>243</v>
      </c>
      <c r="C967" s="53"/>
      <c r="D967" s="54"/>
      <c r="E967" s="83"/>
      <c r="F967" s="55"/>
      <c r="G967" s="53"/>
      <c r="H967" s="57"/>
      <c r="I967" s="56"/>
      <c r="J967" s="56"/>
      <c r="K967" s="68"/>
      <c r="L967" s="85">
        <v>967</v>
      </c>
      <c r="M967" s="85"/>
      <c r="N967" s="63"/>
    </row>
    <row r="968" spans="1:14" x14ac:dyDescent="0.4">
      <c r="A968" s="50" t="s">
        <v>536</v>
      </c>
      <c r="B968" s="50" t="s">
        <v>500</v>
      </c>
      <c r="C968" s="53"/>
      <c r="D968" s="54"/>
      <c r="E968" s="83"/>
      <c r="F968" s="55"/>
      <c r="G968" s="53"/>
      <c r="H968" s="57"/>
      <c r="I968" s="56"/>
      <c r="J968" s="56"/>
      <c r="K968" s="68"/>
      <c r="L968" s="85">
        <v>968</v>
      </c>
      <c r="M968" s="85"/>
      <c r="N968" s="63"/>
    </row>
    <row r="969" spans="1:14" ht="69.599999999999994" x14ac:dyDescent="0.4">
      <c r="A969" s="108" t="s">
        <v>388</v>
      </c>
      <c r="B969" s="108" t="s">
        <v>239</v>
      </c>
      <c r="C969" s="109"/>
      <c r="D969" s="110"/>
      <c r="E969" s="111"/>
      <c r="F969" s="112"/>
      <c r="G969" s="109"/>
      <c r="H969" s="113"/>
      <c r="I969" s="114"/>
      <c r="J969" s="114"/>
      <c r="K969" s="115"/>
      <c r="L969" s="116">
        <v>969</v>
      </c>
      <c r="M969" s="116"/>
      <c r="N969" s="117"/>
    </row>
    <row r="970" spans="1:14" x14ac:dyDescent="0.4">
      <c r="A970" s="50" t="s">
        <v>375</v>
      </c>
      <c r="B970" s="50" t="s">
        <v>354</v>
      </c>
      <c r="C970" s="53"/>
      <c r="D970" s="54"/>
      <c r="E970" s="83"/>
      <c r="F970" s="55"/>
      <c r="G970" s="53"/>
      <c r="H970" s="57"/>
      <c r="I970" s="56"/>
      <c r="J970" s="56"/>
      <c r="K970" s="68"/>
      <c r="L970" s="85">
        <v>970</v>
      </c>
      <c r="M970" s="85"/>
      <c r="N970" s="63"/>
    </row>
    <row r="971" spans="1:14" x14ac:dyDescent="0.4">
      <c r="A971" s="50" t="s">
        <v>542</v>
      </c>
      <c r="B971" s="50" t="s">
        <v>289</v>
      </c>
      <c r="C971" s="53"/>
      <c r="D971" s="54"/>
      <c r="E971" s="83"/>
      <c r="F971" s="55"/>
      <c r="G971" s="53"/>
      <c r="H971" s="57"/>
      <c r="I971" s="56"/>
      <c r="J971" s="56"/>
      <c r="K971" s="68"/>
      <c r="L971" s="85">
        <v>971</v>
      </c>
      <c r="M971" s="85"/>
      <c r="N971" s="63"/>
    </row>
    <row r="972" spans="1:14" x14ac:dyDescent="0.4">
      <c r="A972" s="108" t="s">
        <v>371</v>
      </c>
      <c r="B972" s="108" t="s">
        <v>236</v>
      </c>
      <c r="C972" s="109"/>
      <c r="D972" s="110"/>
      <c r="E972" s="111"/>
      <c r="F972" s="112"/>
      <c r="G972" s="109"/>
      <c r="H972" s="113"/>
      <c r="I972" s="114"/>
      <c r="J972" s="114"/>
      <c r="K972" s="115"/>
      <c r="L972" s="116">
        <v>972</v>
      </c>
      <c r="M972" s="116"/>
      <c r="N972" s="117"/>
    </row>
    <row r="973" spans="1:14" x14ac:dyDescent="0.4">
      <c r="A973" s="50" t="s">
        <v>543</v>
      </c>
      <c r="B973" s="50" t="s">
        <v>409</v>
      </c>
      <c r="C973" s="53"/>
      <c r="D973" s="54"/>
      <c r="E973" s="83"/>
      <c r="F973" s="55"/>
      <c r="G973" s="53"/>
      <c r="H973" s="57"/>
      <c r="I973" s="56"/>
      <c r="J973" s="56"/>
      <c r="K973" s="68"/>
      <c r="L973" s="85">
        <v>973</v>
      </c>
      <c r="M973" s="85"/>
      <c r="N973" s="63"/>
    </row>
    <row r="974" spans="1:14" ht="34.799999999999997" x14ac:dyDescent="0.4">
      <c r="A974" s="50" t="s">
        <v>201</v>
      </c>
      <c r="B974" s="50" t="s">
        <v>200</v>
      </c>
      <c r="C974" s="53"/>
      <c r="D974" s="54"/>
      <c r="E974" s="83"/>
      <c r="F974" s="55"/>
      <c r="G974" s="53"/>
      <c r="H974" s="57"/>
      <c r="I974" s="56"/>
      <c r="J974" s="56"/>
      <c r="K974" s="68"/>
      <c r="L974" s="85">
        <v>974</v>
      </c>
      <c r="M974" s="85"/>
      <c r="N974" s="63"/>
    </row>
    <row r="975" spans="1:14" ht="69.599999999999994" x14ac:dyDescent="0.4">
      <c r="A975" s="50" t="s">
        <v>382</v>
      </c>
      <c r="B975" s="50" t="s">
        <v>239</v>
      </c>
      <c r="C975" s="53"/>
      <c r="D975" s="54"/>
      <c r="E975" s="83"/>
      <c r="F975" s="55"/>
      <c r="G975" s="53"/>
      <c r="H975" s="57"/>
      <c r="I975" s="56"/>
      <c r="J975" s="56"/>
      <c r="K975" s="68"/>
      <c r="L975" s="85">
        <v>975</v>
      </c>
      <c r="M975" s="85"/>
      <c r="N975" s="63"/>
    </row>
    <row r="976" spans="1:14" x14ac:dyDescent="0.4">
      <c r="A976" s="50" t="s">
        <v>491</v>
      </c>
      <c r="B976" s="50" t="s">
        <v>666</v>
      </c>
      <c r="C976" s="53"/>
      <c r="D976" s="54"/>
      <c r="E976" s="83"/>
      <c r="F976" s="55"/>
      <c r="G976" s="53"/>
      <c r="H976" s="57"/>
      <c r="I976" s="56"/>
      <c r="J976" s="56"/>
      <c r="K976" s="68"/>
      <c r="L976" s="85">
        <v>976</v>
      </c>
      <c r="M976" s="85"/>
      <c r="N976" s="63"/>
    </row>
    <row r="977" spans="1:14" ht="52.2" x14ac:dyDescent="0.4">
      <c r="A977" s="108" t="s">
        <v>385</v>
      </c>
      <c r="B977" s="108" t="s">
        <v>246</v>
      </c>
      <c r="C977" s="109"/>
      <c r="D977" s="110"/>
      <c r="E977" s="111"/>
      <c r="F977" s="112"/>
      <c r="G977" s="109"/>
      <c r="H977" s="113"/>
      <c r="I977" s="114"/>
      <c r="J977" s="114"/>
      <c r="K977" s="115"/>
      <c r="L977" s="116">
        <v>977</v>
      </c>
      <c r="M977" s="116"/>
      <c r="N977" s="117"/>
    </row>
    <row r="978" spans="1:14" ht="69.599999999999994" x14ac:dyDescent="0.4">
      <c r="A978" s="50" t="s">
        <v>413</v>
      </c>
      <c r="B978" s="50" t="s">
        <v>239</v>
      </c>
      <c r="C978" s="53"/>
      <c r="D978" s="54"/>
      <c r="E978" s="83"/>
      <c r="F978" s="55"/>
      <c r="G978" s="53"/>
      <c r="H978" s="57"/>
      <c r="I978" s="56"/>
      <c r="J978" s="56"/>
      <c r="K978" s="68"/>
      <c r="L978" s="85">
        <v>978</v>
      </c>
      <c r="M978" s="85"/>
      <c r="N978" s="63"/>
    </row>
    <row r="979" spans="1:14" ht="69.599999999999994" x14ac:dyDescent="0.4">
      <c r="A979" s="50" t="s">
        <v>240</v>
      </c>
      <c r="B979" s="50" t="s">
        <v>239</v>
      </c>
      <c r="C979" s="53"/>
      <c r="D979" s="54"/>
      <c r="E979" s="83"/>
      <c r="F979" s="55"/>
      <c r="G979" s="53"/>
      <c r="H979" s="57"/>
      <c r="I979" s="56"/>
      <c r="J979" s="56"/>
      <c r="K979" s="68"/>
      <c r="L979" s="85">
        <v>979</v>
      </c>
      <c r="M979" s="85"/>
      <c r="N979" s="63"/>
    </row>
    <row r="980" spans="1:14" ht="34.799999999999997" x14ac:dyDescent="0.4">
      <c r="A980" s="50" t="s">
        <v>524</v>
      </c>
      <c r="B980" s="50" t="s">
        <v>523</v>
      </c>
      <c r="C980" s="53"/>
      <c r="D980" s="54"/>
      <c r="E980" s="83"/>
      <c r="F980" s="55"/>
      <c r="G980" s="53"/>
      <c r="H980" s="57"/>
      <c r="I980" s="56"/>
      <c r="J980" s="56"/>
      <c r="K980" s="68"/>
      <c r="L980" s="85">
        <v>980</v>
      </c>
      <c r="M980" s="85"/>
      <c r="N980" s="63"/>
    </row>
    <row r="981" spans="1:14" ht="52.2" x14ac:dyDescent="0.4">
      <c r="A981" s="50" t="s">
        <v>343</v>
      </c>
      <c r="B981" s="50" t="s">
        <v>183</v>
      </c>
      <c r="C981" s="53"/>
      <c r="D981" s="54"/>
      <c r="E981" s="83"/>
      <c r="F981" s="55"/>
      <c r="G981" s="53"/>
      <c r="H981" s="57"/>
      <c r="I981" s="56"/>
      <c r="J981" s="56"/>
      <c r="K981" s="68"/>
      <c r="L981" s="85">
        <v>981</v>
      </c>
      <c r="M981" s="85"/>
      <c r="N981" s="63"/>
    </row>
    <row r="982" spans="1:14" x14ac:dyDescent="0.4">
      <c r="A982" s="50" t="s">
        <v>545</v>
      </c>
      <c r="B982" s="50" t="s">
        <v>235</v>
      </c>
      <c r="C982" s="53"/>
      <c r="D982" s="54"/>
      <c r="E982" s="83"/>
      <c r="F982" s="55"/>
      <c r="G982" s="53"/>
      <c r="H982" s="57"/>
      <c r="I982" s="56"/>
      <c r="J982" s="56"/>
      <c r="K982" s="68"/>
      <c r="L982" s="85">
        <v>982</v>
      </c>
      <c r="M982" s="85"/>
      <c r="N982" s="63"/>
    </row>
    <row r="983" spans="1:14" x14ac:dyDescent="0.4">
      <c r="A983" s="50" t="s">
        <v>486</v>
      </c>
      <c r="B983" s="50" t="s">
        <v>312</v>
      </c>
      <c r="C983" s="53"/>
      <c r="D983" s="54"/>
      <c r="E983" s="83"/>
      <c r="F983" s="55"/>
      <c r="G983" s="53"/>
      <c r="H983" s="57"/>
      <c r="I983" s="56"/>
      <c r="J983" s="56"/>
      <c r="K983" s="68"/>
      <c r="L983" s="85">
        <v>983</v>
      </c>
      <c r="M983" s="85"/>
      <c r="N983" s="63"/>
    </row>
    <row r="984" spans="1:14" ht="34.799999999999997" x14ac:dyDescent="0.4">
      <c r="A984" s="108" t="s">
        <v>802</v>
      </c>
      <c r="B984" s="108" t="s">
        <v>177</v>
      </c>
      <c r="C984" s="109"/>
      <c r="D984" s="110"/>
      <c r="E984" s="111"/>
      <c r="F984" s="112"/>
      <c r="G984" s="109"/>
      <c r="H984" s="113"/>
      <c r="I984" s="114"/>
      <c r="J984" s="114"/>
      <c r="K984" s="115"/>
      <c r="L984" s="116">
        <v>984</v>
      </c>
      <c r="M984" s="116"/>
      <c r="N984" s="117"/>
    </row>
    <row r="985" spans="1:14" ht="34.799999999999997" x14ac:dyDescent="0.4">
      <c r="A985" s="50" t="s">
        <v>547</v>
      </c>
      <c r="B985" s="50" t="s">
        <v>677</v>
      </c>
      <c r="C985" s="53"/>
      <c r="D985" s="54"/>
      <c r="E985" s="83"/>
      <c r="F985" s="55"/>
      <c r="G985" s="53"/>
      <c r="H985" s="57"/>
      <c r="I985" s="56"/>
      <c r="J985" s="56"/>
      <c r="K985" s="68"/>
      <c r="L985" s="85">
        <v>985</v>
      </c>
      <c r="M985" s="85"/>
      <c r="N985" s="63"/>
    </row>
    <row r="986" spans="1:14" ht="34.799999999999997" x14ac:dyDescent="0.4">
      <c r="A986" s="50" t="s">
        <v>552</v>
      </c>
      <c r="B986" s="50" t="s">
        <v>558</v>
      </c>
      <c r="C986" s="53"/>
      <c r="D986" s="54"/>
      <c r="E986" s="83"/>
      <c r="F986" s="55"/>
      <c r="G986" s="53"/>
      <c r="H986" s="57"/>
      <c r="I986" s="56"/>
      <c r="J986" s="56"/>
      <c r="K986" s="68"/>
      <c r="L986" s="85">
        <v>986</v>
      </c>
      <c r="M986" s="85"/>
      <c r="N986" s="63"/>
    </row>
    <row r="987" spans="1:14" x14ac:dyDescent="0.4">
      <c r="A987" s="108" t="s">
        <v>556</v>
      </c>
      <c r="B987" s="108" t="s">
        <v>731</v>
      </c>
      <c r="C987" s="109"/>
      <c r="D987" s="110"/>
      <c r="E987" s="111"/>
      <c r="F987" s="112"/>
      <c r="G987" s="109"/>
      <c r="H987" s="113"/>
      <c r="I987" s="114"/>
      <c r="J987" s="114"/>
      <c r="K987" s="115"/>
      <c r="L987" s="116">
        <v>987</v>
      </c>
      <c r="M987" s="116"/>
      <c r="N987" s="117"/>
    </row>
    <row r="988" spans="1:14" x14ac:dyDescent="0.4">
      <c r="A988" s="108" t="s">
        <v>803</v>
      </c>
      <c r="B988" s="108" t="s">
        <v>542</v>
      </c>
      <c r="C988" s="109"/>
      <c r="D988" s="110"/>
      <c r="E988" s="111"/>
      <c r="F988" s="112"/>
      <c r="G988" s="109"/>
      <c r="H988" s="113"/>
      <c r="I988" s="114"/>
      <c r="J988" s="114"/>
      <c r="K988" s="115"/>
      <c r="L988" s="116">
        <v>988</v>
      </c>
      <c r="M988" s="116"/>
      <c r="N988" s="117"/>
    </row>
    <row r="989" spans="1:14" x14ac:dyDescent="0.4">
      <c r="A989" s="50" t="s">
        <v>569</v>
      </c>
      <c r="B989" s="50" t="s">
        <v>552</v>
      </c>
      <c r="C989" s="53"/>
      <c r="D989" s="54"/>
      <c r="E989" s="83"/>
      <c r="F989" s="55"/>
      <c r="G989" s="53"/>
      <c r="H989" s="57"/>
      <c r="I989" s="56"/>
      <c r="J989" s="56"/>
      <c r="K989" s="68"/>
      <c r="L989" s="85">
        <v>989</v>
      </c>
      <c r="M989" s="85"/>
      <c r="N989" s="63"/>
    </row>
    <row r="990" spans="1:14" x14ac:dyDescent="0.4">
      <c r="A990" s="50" t="s">
        <v>574</v>
      </c>
      <c r="B990" s="50" t="s">
        <v>654</v>
      </c>
      <c r="C990" s="53"/>
      <c r="D990" s="54"/>
      <c r="E990" s="83"/>
      <c r="F990" s="55"/>
      <c r="G990" s="53"/>
      <c r="H990" s="57"/>
      <c r="I990" s="56"/>
      <c r="J990" s="56"/>
      <c r="K990" s="68"/>
      <c r="L990" s="85">
        <v>990</v>
      </c>
      <c r="M990" s="85"/>
      <c r="N990" s="63"/>
    </row>
    <row r="991" spans="1:14" x14ac:dyDescent="0.4">
      <c r="A991" s="50" t="s">
        <v>441</v>
      </c>
      <c r="B991" s="50" t="s">
        <v>312</v>
      </c>
      <c r="C991" s="53"/>
      <c r="D991" s="54"/>
      <c r="E991" s="83"/>
      <c r="F991" s="55"/>
      <c r="G991" s="53"/>
      <c r="H991" s="57"/>
      <c r="I991" s="56"/>
      <c r="J991" s="56"/>
      <c r="K991" s="68"/>
      <c r="L991" s="85">
        <v>991</v>
      </c>
      <c r="M991" s="85"/>
      <c r="N991" s="63"/>
    </row>
    <row r="992" spans="1:14" x14ac:dyDescent="0.4">
      <c r="A992" s="50" t="s">
        <v>557</v>
      </c>
      <c r="B992" s="50" t="s">
        <v>731</v>
      </c>
      <c r="C992" s="53"/>
      <c r="D992" s="54"/>
      <c r="E992" s="83"/>
      <c r="F992" s="55"/>
      <c r="G992" s="53"/>
      <c r="H992" s="57"/>
      <c r="I992" s="56"/>
      <c r="J992" s="56"/>
      <c r="K992" s="68"/>
      <c r="L992" s="85">
        <v>992</v>
      </c>
      <c r="M992" s="85"/>
      <c r="N992" s="63"/>
    </row>
    <row r="993" spans="1:14" ht="34.799999999999997" x14ac:dyDescent="0.4">
      <c r="A993" s="50" t="s">
        <v>577</v>
      </c>
      <c r="B993" s="50" t="s">
        <v>651</v>
      </c>
      <c r="C993" s="53"/>
      <c r="D993" s="54"/>
      <c r="E993" s="83"/>
      <c r="F993" s="55"/>
      <c r="G993" s="53"/>
      <c r="H993" s="57"/>
      <c r="I993" s="56"/>
      <c r="J993" s="56"/>
      <c r="K993" s="68"/>
      <c r="L993" s="85">
        <v>993</v>
      </c>
      <c r="M993" s="85"/>
      <c r="N993" s="63"/>
    </row>
    <row r="994" spans="1:14" ht="52.2" x14ac:dyDescent="0.4">
      <c r="A994" s="50" t="s">
        <v>232</v>
      </c>
      <c r="B994" s="50" t="s">
        <v>193</v>
      </c>
      <c r="C994" s="53"/>
      <c r="D994" s="54"/>
      <c r="E994" s="83"/>
      <c r="F994" s="55"/>
      <c r="G994" s="53"/>
      <c r="H994" s="57"/>
      <c r="I994" s="56"/>
      <c r="J994" s="56"/>
      <c r="K994" s="68"/>
      <c r="L994" s="85">
        <v>994</v>
      </c>
      <c r="M994" s="85"/>
      <c r="N994" s="63"/>
    </row>
    <row r="995" spans="1:14" ht="34.799999999999997" x14ac:dyDescent="0.4">
      <c r="A995" s="50" t="s">
        <v>188</v>
      </c>
      <c r="B995" s="50" t="s">
        <v>475</v>
      </c>
      <c r="C995" s="53"/>
      <c r="D995" s="54"/>
      <c r="E995" s="83"/>
      <c r="F995" s="55"/>
      <c r="G995" s="53"/>
      <c r="H995" s="57"/>
      <c r="I995" s="56"/>
      <c r="J995" s="56"/>
      <c r="K995" s="68"/>
      <c r="L995" s="85">
        <v>995</v>
      </c>
      <c r="M995" s="85"/>
      <c r="N995" s="63"/>
    </row>
    <row r="996" spans="1:14" x14ac:dyDescent="0.4">
      <c r="A996" s="50" t="s">
        <v>580</v>
      </c>
      <c r="B996" s="50" t="s">
        <v>374</v>
      </c>
      <c r="C996" s="53"/>
      <c r="D996" s="54"/>
      <c r="E996" s="83"/>
      <c r="F996" s="55"/>
      <c r="G996" s="53"/>
      <c r="H996" s="57"/>
      <c r="I996" s="56"/>
      <c r="J996" s="56"/>
      <c r="K996" s="68"/>
      <c r="L996" s="85">
        <v>996</v>
      </c>
      <c r="M996" s="85"/>
      <c r="N996" s="63"/>
    </row>
    <row r="997" spans="1:14" x14ac:dyDescent="0.4">
      <c r="A997" s="50" t="s">
        <v>473</v>
      </c>
      <c r="B997" s="50" t="s">
        <v>312</v>
      </c>
      <c r="C997" s="53"/>
      <c r="D997" s="54"/>
      <c r="E997" s="83"/>
      <c r="F997" s="55"/>
      <c r="G997" s="53"/>
      <c r="H997" s="57"/>
      <c r="I997" s="56"/>
      <c r="J997" s="56"/>
      <c r="K997" s="68"/>
      <c r="L997" s="85">
        <v>997</v>
      </c>
      <c r="M997" s="85"/>
      <c r="N997" s="63"/>
    </row>
    <row r="998" spans="1:14" ht="34.799999999999997" x14ac:dyDescent="0.4">
      <c r="A998" s="50" t="s">
        <v>451</v>
      </c>
      <c r="B998" s="50" t="s">
        <v>500</v>
      </c>
      <c r="C998" s="53"/>
      <c r="D998" s="54"/>
      <c r="E998" s="83"/>
      <c r="F998" s="55"/>
      <c r="G998" s="53"/>
      <c r="H998" s="57"/>
      <c r="I998" s="56"/>
      <c r="J998" s="56"/>
      <c r="K998" s="68"/>
      <c r="L998" s="85">
        <v>998</v>
      </c>
      <c r="M998" s="85"/>
      <c r="N998" s="63"/>
    </row>
    <row r="999" spans="1:14" ht="34.799999999999997" x14ac:dyDescent="0.4">
      <c r="A999" s="108" t="s">
        <v>587</v>
      </c>
      <c r="B999" s="108" t="s">
        <v>446</v>
      </c>
      <c r="C999" s="109"/>
      <c r="D999" s="110"/>
      <c r="E999" s="111"/>
      <c r="F999" s="112"/>
      <c r="G999" s="109"/>
      <c r="H999" s="113"/>
      <c r="I999" s="114"/>
      <c r="J999" s="114"/>
      <c r="K999" s="115"/>
      <c r="L999" s="116">
        <v>999</v>
      </c>
      <c r="M999" s="116"/>
      <c r="N999" s="117"/>
    </row>
    <row r="1000" spans="1:14" ht="52.2" x14ac:dyDescent="0.4">
      <c r="A1000" s="50" t="s">
        <v>589</v>
      </c>
      <c r="B1000" s="50" t="s">
        <v>608</v>
      </c>
      <c r="C1000" s="53"/>
      <c r="D1000" s="54"/>
      <c r="E1000" s="83"/>
      <c r="F1000" s="55"/>
      <c r="G1000" s="53"/>
      <c r="H1000" s="57"/>
      <c r="I1000" s="56"/>
      <c r="J1000" s="56"/>
      <c r="K1000" s="68"/>
      <c r="L1000" s="85">
        <v>1000</v>
      </c>
      <c r="M1000" s="85"/>
      <c r="N1000" s="63"/>
    </row>
    <row r="1001" spans="1:14" x14ac:dyDescent="0.4">
      <c r="A1001" s="50" t="s">
        <v>432</v>
      </c>
      <c r="B1001" s="50" t="s">
        <v>621</v>
      </c>
      <c r="C1001" s="53"/>
      <c r="D1001" s="54"/>
      <c r="E1001" s="83"/>
      <c r="F1001" s="55"/>
      <c r="G1001" s="53"/>
      <c r="H1001" s="57"/>
      <c r="I1001" s="56"/>
      <c r="J1001" s="56"/>
      <c r="K1001" s="68"/>
      <c r="L1001" s="85">
        <v>1001</v>
      </c>
      <c r="M1001" s="85"/>
      <c r="N1001" s="63"/>
    </row>
    <row r="1002" spans="1:14" ht="34.799999999999997" x14ac:dyDescent="0.4">
      <c r="A1002" s="50" t="s">
        <v>398</v>
      </c>
      <c r="B1002" s="50" t="s">
        <v>452</v>
      </c>
      <c r="C1002" s="53"/>
      <c r="D1002" s="54"/>
      <c r="E1002" s="83"/>
      <c r="F1002" s="55"/>
      <c r="G1002" s="53"/>
      <c r="H1002" s="57"/>
      <c r="I1002" s="56"/>
      <c r="J1002" s="56"/>
      <c r="K1002" s="68"/>
      <c r="L1002" s="85">
        <v>1002</v>
      </c>
      <c r="M1002" s="85"/>
      <c r="N1002" s="63"/>
    </row>
    <row r="1003" spans="1:14" ht="34.799999999999997" x14ac:dyDescent="0.4">
      <c r="A1003" s="50" t="s">
        <v>788</v>
      </c>
      <c r="B1003" s="50" t="s">
        <v>454</v>
      </c>
      <c r="C1003" s="53"/>
      <c r="D1003" s="54"/>
      <c r="E1003" s="83"/>
      <c r="F1003" s="55"/>
      <c r="G1003" s="53"/>
      <c r="H1003" s="57"/>
      <c r="I1003" s="56"/>
      <c r="J1003" s="56"/>
      <c r="K1003" s="68"/>
      <c r="L1003" s="85">
        <v>1003</v>
      </c>
      <c r="M1003" s="85"/>
      <c r="N1003" s="63"/>
    </row>
    <row r="1004" spans="1:14" ht="34.799999999999997" x14ac:dyDescent="0.4">
      <c r="A1004" s="50" t="s">
        <v>781</v>
      </c>
      <c r="B1004" s="50" t="s">
        <v>275</v>
      </c>
      <c r="C1004" s="53"/>
      <c r="D1004" s="54"/>
      <c r="E1004" s="83"/>
      <c r="F1004" s="55"/>
      <c r="G1004" s="53"/>
      <c r="H1004" s="57"/>
      <c r="I1004" s="56"/>
      <c r="J1004" s="56"/>
      <c r="K1004" s="68"/>
      <c r="L1004" s="85">
        <v>1004</v>
      </c>
      <c r="M1004" s="85"/>
      <c r="N1004" s="63"/>
    </row>
    <row r="1005" spans="1:14" ht="34.799999999999997" x14ac:dyDescent="0.4">
      <c r="A1005" s="50" t="s">
        <v>409</v>
      </c>
      <c r="B1005" s="50" t="s">
        <v>446</v>
      </c>
      <c r="C1005" s="53"/>
      <c r="D1005" s="54"/>
      <c r="E1005" s="83"/>
      <c r="F1005" s="55"/>
      <c r="G1005" s="53"/>
      <c r="H1005" s="57"/>
      <c r="I1005" s="56"/>
      <c r="J1005" s="56"/>
      <c r="K1005" s="68"/>
      <c r="L1005" s="85">
        <v>1005</v>
      </c>
      <c r="M1005" s="85"/>
      <c r="N1005" s="63"/>
    </row>
    <row r="1006" spans="1:14" x14ac:dyDescent="0.4">
      <c r="A1006" s="50" t="s">
        <v>381</v>
      </c>
      <c r="B1006" s="50" t="s">
        <v>250</v>
      </c>
      <c r="C1006" s="53"/>
      <c r="D1006" s="54"/>
      <c r="E1006" s="83"/>
      <c r="F1006" s="55"/>
      <c r="G1006" s="53"/>
      <c r="H1006" s="57"/>
      <c r="I1006" s="56"/>
      <c r="J1006" s="56"/>
      <c r="K1006" s="68"/>
      <c r="L1006" s="85">
        <v>1006</v>
      </c>
      <c r="M1006" s="85"/>
      <c r="N1006" s="63"/>
    </row>
    <row r="1007" spans="1:14" ht="52.2" x14ac:dyDescent="0.4">
      <c r="A1007" s="50" t="s">
        <v>410</v>
      </c>
      <c r="B1007" s="50" t="s">
        <v>339</v>
      </c>
      <c r="C1007" s="53"/>
      <c r="D1007" s="54"/>
      <c r="E1007" s="83"/>
      <c r="F1007" s="55"/>
      <c r="G1007" s="53"/>
      <c r="H1007" s="57"/>
      <c r="I1007" s="56"/>
      <c r="J1007" s="56"/>
      <c r="K1007" s="68"/>
      <c r="L1007" s="85">
        <v>1007</v>
      </c>
      <c r="M1007" s="85"/>
      <c r="N1007" s="63"/>
    </row>
    <row r="1008" spans="1:14" ht="52.2" x14ac:dyDescent="0.4">
      <c r="A1008" s="50" t="s">
        <v>795</v>
      </c>
      <c r="B1008" s="50" t="s">
        <v>804</v>
      </c>
      <c r="C1008" s="53"/>
      <c r="D1008" s="54"/>
      <c r="E1008" s="83"/>
      <c r="F1008" s="55"/>
      <c r="G1008" s="53"/>
      <c r="H1008" s="57"/>
      <c r="I1008" s="56"/>
      <c r="J1008" s="56"/>
      <c r="K1008" s="68"/>
      <c r="L1008" s="85">
        <v>1008</v>
      </c>
      <c r="M1008" s="85"/>
      <c r="N1008" s="63"/>
    </row>
    <row r="1009" spans="1:14" ht="34.799999999999997" x14ac:dyDescent="0.4">
      <c r="A1009" s="50" t="s">
        <v>498</v>
      </c>
      <c r="B1009" s="50" t="s">
        <v>799</v>
      </c>
      <c r="C1009" s="53"/>
      <c r="D1009" s="54"/>
      <c r="E1009" s="83"/>
      <c r="F1009" s="55"/>
      <c r="G1009" s="53"/>
      <c r="H1009" s="57"/>
      <c r="I1009" s="56"/>
      <c r="J1009" s="56"/>
      <c r="K1009" s="68"/>
      <c r="L1009" s="85">
        <v>1009</v>
      </c>
      <c r="M1009" s="85"/>
      <c r="N1009" s="63"/>
    </row>
    <row r="1010" spans="1:14" ht="34.799999999999997" x14ac:dyDescent="0.4">
      <c r="A1010" s="108" t="s">
        <v>426</v>
      </c>
      <c r="B1010" s="108" t="s">
        <v>195</v>
      </c>
      <c r="C1010" s="109"/>
      <c r="D1010" s="110"/>
      <c r="E1010" s="111"/>
      <c r="F1010" s="112"/>
      <c r="G1010" s="109"/>
      <c r="H1010" s="113"/>
      <c r="I1010" s="114"/>
      <c r="J1010" s="114"/>
      <c r="K1010" s="115"/>
      <c r="L1010" s="116">
        <v>1010</v>
      </c>
      <c r="M1010" s="116"/>
      <c r="N1010" s="117"/>
    </row>
    <row r="1011" spans="1:14" ht="69.599999999999994" x14ac:dyDescent="0.4">
      <c r="A1011" s="50" t="s">
        <v>596</v>
      </c>
      <c r="B1011" s="50" t="s">
        <v>641</v>
      </c>
      <c r="C1011" s="53"/>
      <c r="D1011" s="54"/>
      <c r="E1011" s="83"/>
      <c r="F1011" s="55"/>
      <c r="G1011" s="53"/>
      <c r="H1011" s="57"/>
      <c r="I1011" s="56"/>
      <c r="J1011" s="56"/>
      <c r="K1011" s="68"/>
      <c r="L1011" s="85">
        <v>1011</v>
      </c>
      <c r="M1011" s="85"/>
      <c r="N1011" s="63"/>
    </row>
    <row r="1012" spans="1:14" x14ac:dyDescent="0.4">
      <c r="A1012" s="50" t="s">
        <v>415</v>
      </c>
      <c r="B1012" s="50" t="s">
        <v>543</v>
      </c>
      <c r="C1012" s="53"/>
      <c r="D1012" s="54"/>
      <c r="E1012" s="83"/>
      <c r="F1012" s="55"/>
      <c r="G1012" s="53"/>
      <c r="H1012" s="57"/>
      <c r="I1012" s="56"/>
      <c r="J1012" s="56"/>
      <c r="K1012" s="68"/>
      <c r="L1012" s="85">
        <v>1012</v>
      </c>
      <c r="M1012" s="85"/>
      <c r="N1012" s="63"/>
    </row>
    <row r="1013" spans="1:14" x14ac:dyDescent="0.4">
      <c r="A1013" s="50" t="s">
        <v>602</v>
      </c>
      <c r="B1013" s="50" t="s">
        <v>227</v>
      </c>
      <c r="C1013" s="53"/>
      <c r="D1013" s="54"/>
      <c r="E1013" s="83"/>
      <c r="F1013" s="55"/>
      <c r="G1013" s="53"/>
      <c r="H1013" s="57"/>
      <c r="I1013" s="56"/>
      <c r="J1013" s="56"/>
      <c r="K1013" s="68"/>
      <c r="L1013" s="85">
        <v>1013</v>
      </c>
      <c r="M1013" s="85"/>
      <c r="N1013" s="63"/>
    </row>
    <row r="1014" spans="1:14" x14ac:dyDescent="0.4">
      <c r="A1014" s="50" t="s">
        <v>604</v>
      </c>
      <c r="B1014" s="50" t="s">
        <v>552</v>
      </c>
      <c r="C1014" s="53"/>
      <c r="D1014" s="54"/>
      <c r="E1014" s="83"/>
      <c r="F1014" s="55"/>
      <c r="G1014" s="53"/>
      <c r="H1014" s="57"/>
      <c r="I1014" s="56"/>
      <c r="J1014" s="56"/>
      <c r="K1014" s="68"/>
      <c r="L1014" s="85">
        <v>1014</v>
      </c>
      <c r="M1014" s="85"/>
      <c r="N1014" s="63"/>
    </row>
    <row r="1015" spans="1:14" ht="34.799999999999997" x14ac:dyDescent="0.4">
      <c r="A1015" s="50" t="s">
        <v>634</v>
      </c>
      <c r="B1015" s="50" t="s">
        <v>756</v>
      </c>
      <c r="C1015" s="53"/>
      <c r="D1015" s="54"/>
      <c r="E1015" s="83"/>
      <c r="F1015" s="55"/>
      <c r="G1015" s="53"/>
      <c r="H1015" s="57"/>
      <c r="I1015" s="56"/>
      <c r="J1015" s="56"/>
      <c r="K1015" s="68"/>
      <c r="L1015" s="85">
        <v>1015</v>
      </c>
      <c r="M1015" s="85"/>
      <c r="N1015" s="63"/>
    </row>
    <row r="1016" spans="1:14" x14ac:dyDescent="0.4">
      <c r="A1016" s="50" t="s">
        <v>805</v>
      </c>
      <c r="B1016" s="50" t="s">
        <v>610</v>
      </c>
      <c r="C1016" s="53"/>
      <c r="D1016" s="54"/>
      <c r="E1016" s="83"/>
      <c r="F1016" s="55"/>
      <c r="G1016" s="53"/>
      <c r="H1016" s="57"/>
      <c r="I1016" s="56"/>
      <c r="J1016" s="56"/>
      <c r="K1016" s="68"/>
      <c r="L1016" s="85">
        <v>1016</v>
      </c>
      <c r="M1016" s="85"/>
      <c r="N1016" s="63"/>
    </row>
    <row r="1017" spans="1:14" ht="52.2" x14ac:dyDescent="0.4">
      <c r="A1017" s="50" t="s">
        <v>806</v>
      </c>
      <c r="B1017" s="50" t="s">
        <v>807</v>
      </c>
      <c r="C1017" s="53"/>
      <c r="D1017" s="54"/>
      <c r="E1017" s="83"/>
      <c r="F1017" s="55"/>
      <c r="G1017" s="53"/>
      <c r="H1017" s="57"/>
      <c r="I1017" s="56"/>
      <c r="J1017" s="56"/>
      <c r="K1017" s="68"/>
      <c r="L1017" s="85">
        <v>1017</v>
      </c>
      <c r="M1017" s="85"/>
      <c r="N1017" s="63"/>
    </row>
    <row r="1018" spans="1:14" x14ac:dyDescent="0.4">
      <c r="A1018" s="108" t="s">
        <v>553</v>
      </c>
      <c r="B1018" s="108" t="s">
        <v>552</v>
      </c>
      <c r="C1018" s="109"/>
      <c r="D1018" s="110"/>
      <c r="E1018" s="111"/>
      <c r="F1018" s="112"/>
      <c r="G1018" s="109"/>
      <c r="H1018" s="113"/>
      <c r="I1018" s="114"/>
      <c r="J1018" s="114"/>
      <c r="K1018" s="115"/>
      <c r="L1018" s="116">
        <v>1018</v>
      </c>
      <c r="M1018" s="116"/>
      <c r="N1018" s="117"/>
    </row>
    <row r="1019" spans="1:14" x14ac:dyDescent="0.4">
      <c r="A1019" s="50" t="s">
        <v>362</v>
      </c>
      <c r="B1019" s="50" t="s">
        <v>283</v>
      </c>
      <c r="C1019" s="53"/>
      <c r="D1019" s="54"/>
      <c r="E1019" s="83"/>
      <c r="F1019" s="55"/>
      <c r="G1019" s="53"/>
      <c r="H1019" s="57"/>
      <c r="I1019" s="56"/>
      <c r="J1019" s="56"/>
      <c r="K1019" s="68"/>
      <c r="L1019" s="85">
        <v>1019</v>
      </c>
      <c r="M1019" s="85"/>
      <c r="N1019" s="63"/>
    </row>
    <row r="1020" spans="1:14" x14ac:dyDescent="0.4">
      <c r="A1020" s="50" t="s">
        <v>610</v>
      </c>
      <c r="B1020" s="50" t="s">
        <v>805</v>
      </c>
      <c r="C1020" s="53"/>
      <c r="D1020" s="54"/>
      <c r="E1020" s="83"/>
      <c r="F1020" s="55"/>
      <c r="G1020" s="53"/>
      <c r="H1020" s="57"/>
      <c r="I1020" s="56"/>
      <c r="J1020" s="56"/>
      <c r="K1020" s="68"/>
      <c r="L1020" s="85">
        <v>1020</v>
      </c>
      <c r="M1020" s="85"/>
      <c r="N1020" s="63"/>
    </row>
    <row r="1021" spans="1:14" ht="34.799999999999997" x14ac:dyDescent="0.4">
      <c r="A1021" s="50" t="s">
        <v>612</v>
      </c>
      <c r="B1021" s="50" t="s">
        <v>547</v>
      </c>
      <c r="C1021" s="53"/>
      <c r="D1021" s="54"/>
      <c r="E1021" s="83"/>
      <c r="F1021" s="55"/>
      <c r="G1021" s="53"/>
      <c r="H1021" s="57"/>
      <c r="I1021" s="56"/>
      <c r="J1021" s="56"/>
      <c r="K1021" s="68"/>
      <c r="L1021" s="85">
        <v>1021</v>
      </c>
      <c r="M1021" s="85"/>
      <c r="N1021" s="63"/>
    </row>
    <row r="1022" spans="1:14" ht="34.799999999999997" x14ac:dyDescent="0.4">
      <c r="A1022" s="50" t="s">
        <v>613</v>
      </c>
      <c r="B1022" s="50" t="s">
        <v>285</v>
      </c>
      <c r="C1022" s="53"/>
      <c r="D1022" s="54"/>
      <c r="E1022" s="83"/>
      <c r="F1022" s="55"/>
      <c r="G1022" s="53"/>
      <c r="H1022" s="57"/>
      <c r="I1022" s="56"/>
      <c r="J1022" s="56"/>
      <c r="K1022" s="68"/>
      <c r="L1022" s="85">
        <v>1022</v>
      </c>
      <c r="M1022" s="85"/>
      <c r="N1022" s="63"/>
    </row>
    <row r="1023" spans="1:14" ht="34.799999999999997" x14ac:dyDescent="0.4">
      <c r="A1023" s="108" t="s">
        <v>808</v>
      </c>
      <c r="B1023" s="108" t="s">
        <v>376</v>
      </c>
      <c r="C1023" s="109"/>
      <c r="D1023" s="110"/>
      <c r="E1023" s="111"/>
      <c r="F1023" s="112"/>
      <c r="G1023" s="109"/>
      <c r="H1023" s="113"/>
      <c r="I1023" s="114"/>
      <c r="J1023" s="114"/>
      <c r="K1023" s="115"/>
      <c r="L1023" s="116">
        <v>1023</v>
      </c>
      <c r="M1023" s="116"/>
      <c r="N1023" s="117"/>
    </row>
    <row r="1024" spans="1:14" x14ac:dyDescent="0.4">
      <c r="A1024" s="108" t="s">
        <v>619</v>
      </c>
      <c r="B1024" s="108" t="s">
        <v>734</v>
      </c>
      <c r="C1024" s="109"/>
      <c r="D1024" s="110"/>
      <c r="E1024" s="111"/>
      <c r="F1024" s="112"/>
      <c r="G1024" s="109"/>
      <c r="H1024" s="113"/>
      <c r="I1024" s="114"/>
      <c r="J1024" s="114"/>
      <c r="K1024" s="115"/>
      <c r="L1024" s="116">
        <v>1024</v>
      </c>
      <c r="M1024" s="116"/>
      <c r="N1024" s="117"/>
    </row>
    <row r="1025" spans="1:14" ht="52.2" x14ac:dyDescent="0.4">
      <c r="A1025" s="50" t="s">
        <v>804</v>
      </c>
      <c r="B1025" s="50" t="s">
        <v>795</v>
      </c>
      <c r="C1025" s="53"/>
      <c r="D1025" s="54"/>
      <c r="E1025" s="83"/>
      <c r="F1025" s="55"/>
      <c r="G1025" s="53"/>
      <c r="H1025" s="57"/>
      <c r="I1025" s="56"/>
      <c r="J1025" s="56"/>
      <c r="K1025" s="68"/>
      <c r="L1025" s="85">
        <v>1025</v>
      </c>
      <c r="M1025" s="85"/>
      <c r="N1025" s="63"/>
    </row>
    <row r="1026" spans="1:14" ht="69.599999999999994" x14ac:dyDescent="0.4">
      <c r="A1026" s="50" t="s">
        <v>517</v>
      </c>
      <c r="B1026" s="50" t="s">
        <v>641</v>
      </c>
      <c r="C1026" s="53"/>
      <c r="D1026" s="54"/>
      <c r="E1026" s="83"/>
      <c r="F1026" s="55"/>
      <c r="G1026" s="53"/>
      <c r="H1026" s="57"/>
      <c r="I1026" s="56"/>
      <c r="J1026" s="56"/>
      <c r="K1026" s="68"/>
      <c r="L1026" s="85">
        <v>1026</v>
      </c>
      <c r="M1026" s="85"/>
      <c r="N1026" s="63"/>
    </row>
    <row r="1027" spans="1:14" ht="34.799999999999997" x14ac:dyDescent="0.4">
      <c r="A1027" s="50" t="s">
        <v>625</v>
      </c>
      <c r="B1027" s="50" t="s">
        <v>386</v>
      </c>
      <c r="C1027" s="53"/>
      <c r="D1027" s="54"/>
      <c r="E1027" s="83"/>
      <c r="F1027" s="55"/>
      <c r="G1027" s="53"/>
      <c r="H1027" s="57"/>
      <c r="I1027" s="56"/>
      <c r="J1027" s="56"/>
      <c r="K1027" s="68"/>
      <c r="L1027" s="85">
        <v>1027</v>
      </c>
      <c r="M1027" s="85"/>
      <c r="N1027" s="63"/>
    </row>
    <row r="1028" spans="1:14" x14ac:dyDescent="0.4">
      <c r="A1028" s="108" t="s">
        <v>407</v>
      </c>
      <c r="B1028" s="108" t="s">
        <v>289</v>
      </c>
      <c r="C1028" s="109"/>
      <c r="D1028" s="110"/>
      <c r="E1028" s="111"/>
      <c r="F1028" s="112"/>
      <c r="G1028" s="109"/>
      <c r="H1028" s="113"/>
      <c r="I1028" s="114"/>
      <c r="J1028" s="114"/>
      <c r="K1028" s="115"/>
      <c r="L1028" s="116">
        <v>1028</v>
      </c>
      <c r="M1028" s="116"/>
      <c r="N1028" s="117"/>
    </row>
    <row r="1029" spans="1:14" x14ac:dyDescent="0.4">
      <c r="A1029" s="50" t="s">
        <v>284</v>
      </c>
      <c r="B1029" s="50" t="s">
        <v>283</v>
      </c>
      <c r="C1029" s="53"/>
      <c r="D1029" s="54"/>
      <c r="E1029" s="83"/>
      <c r="F1029" s="55"/>
      <c r="G1029" s="53"/>
      <c r="H1029" s="57"/>
      <c r="I1029" s="56"/>
      <c r="J1029" s="56"/>
      <c r="K1029" s="68"/>
      <c r="L1029" s="85">
        <v>1029</v>
      </c>
      <c r="M1029" s="85"/>
      <c r="N1029" s="63"/>
    </row>
    <row r="1030" spans="1:14" ht="34.799999999999997" x14ac:dyDescent="0.4">
      <c r="A1030" s="108" t="s">
        <v>452</v>
      </c>
      <c r="B1030" s="108" t="s">
        <v>467</v>
      </c>
      <c r="C1030" s="109"/>
      <c r="D1030" s="110"/>
      <c r="E1030" s="111"/>
      <c r="F1030" s="112"/>
      <c r="G1030" s="109"/>
      <c r="H1030" s="113"/>
      <c r="I1030" s="114"/>
      <c r="J1030" s="114"/>
      <c r="K1030" s="115"/>
      <c r="L1030" s="116">
        <v>1030</v>
      </c>
      <c r="M1030" s="116"/>
      <c r="N1030" s="117"/>
    </row>
    <row r="1031" spans="1:14" x14ac:dyDescent="0.4">
      <c r="A1031" s="108" t="s">
        <v>809</v>
      </c>
      <c r="B1031" s="108" t="s">
        <v>561</v>
      </c>
      <c r="C1031" s="109"/>
      <c r="D1031" s="110"/>
      <c r="E1031" s="111"/>
      <c r="F1031" s="112"/>
      <c r="G1031" s="109"/>
      <c r="H1031" s="113"/>
      <c r="I1031" s="114"/>
      <c r="J1031" s="114"/>
      <c r="K1031" s="115"/>
      <c r="L1031" s="116">
        <v>1031</v>
      </c>
      <c r="M1031" s="116"/>
      <c r="N1031" s="117"/>
    </row>
    <row r="1032" spans="1:14" ht="34.799999999999997" x14ac:dyDescent="0.4">
      <c r="A1032" s="50" t="s">
        <v>592</v>
      </c>
      <c r="B1032" s="50" t="s">
        <v>690</v>
      </c>
      <c r="C1032" s="53"/>
      <c r="D1032" s="54"/>
      <c r="E1032" s="83"/>
      <c r="F1032" s="55"/>
      <c r="G1032" s="53"/>
      <c r="H1032" s="57"/>
      <c r="I1032" s="56"/>
      <c r="J1032" s="56"/>
      <c r="K1032" s="68"/>
      <c r="L1032" s="85">
        <v>1032</v>
      </c>
      <c r="M1032" s="85"/>
      <c r="N1032" s="63"/>
    </row>
    <row r="1033" spans="1:14" ht="34.799999999999997" x14ac:dyDescent="0.4">
      <c r="A1033" s="50" t="s">
        <v>578</v>
      </c>
      <c r="B1033" s="50" t="s">
        <v>651</v>
      </c>
      <c r="C1033" s="53"/>
      <c r="D1033" s="54"/>
      <c r="E1033" s="83"/>
      <c r="F1033" s="55"/>
      <c r="G1033" s="53"/>
      <c r="H1033" s="57"/>
      <c r="I1033" s="56"/>
      <c r="J1033" s="56"/>
      <c r="K1033" s="68"/>
      <c r="L1033" s="85">
        <v>1033</v>
      </c>
      <c r="M1033" s="85"/>
      <c r="N1033" s="63"/>
    </row>
    <row r="1034" spans="1:14" ht="104.4" x14ac:dyDescent="0.4">
      <c r="A1034" s="50" t="s">
        <v>487</v>
      </c>
      <c r="B1034" s="50" t="s">
        <v>443</v>
      </c>
      <c r="C1034" s="53"/>
      <c r="D1034" s="54"/>
      <c r="E1034" s="83"/>
      <c r="F1034" s="55"/>
      <c r="G1034" s="53"/>
      <c r="H1034" s="57"/>
      <c r="I1034" s="56"/>
      <c r="J1034" s="56"/>
      <c r="K1034" s="68"/>
      <c r="L1034" s="85">
        <v>1034</v>
      </c>
      <c r="M1034" s="85"/>
      <c r="N1034" s="63"/>
    </row>
    <row r="1035" spans="1:14" ht="52.2" x14ac:dyDescent="0.4">
      <c r="A1035" s="50" t="s">
        <v>640</v>
      </c>
      <c r="B1035" s="50" t="s">
        <v>516</v>
      </c>
      <c r="C1035" s="53"/>
      <c r="D1035" s="54"/>
      <c r="E1035" s="83"/>
      <c r="F1035" s="55"/>
      <c r="G1035" s="53"/>
      <c r="H1035" s="57"/>
      <c r="I1035" s="56"/>
      <c r="J1035" s="56"/>
      <c r="K1035" s="68"/>
      <c r="L1035" s="85">
        <v>1035</v>
      </c>
      <c r="M1035" s="85"/>
      <c r="N1035" s="63"/>
    </row>
    <row r="1036" spans="1:14" ht="34.799999999999997" x14ac:dyDescent="0.4">
      <c r="A1036" s="50" t="s">
        <v>520</v>
      </c>
      <c r="B1036" s="50" t="s">
        <v>588</v>
      </c>
      <c r="C1036" s="53"/>
      <c r="D1036" s="54"/>
      <c r="E1036" s="83"/>
      <c r="F1036" s="55"/>
      <c r="G1036" s="53"/>
      <c r="H1036" s="57"/>
      <c r="I1036" s="56"/>
      <c r="J1036" s="56"/>
      <c r="K1036" s="68"/>
      <c r="L1036" s="85">
        <v>1036</v>
      </c>
      <c r="M1036" s="85"/>
      <c r="N1036" s="63"/>
    </row>
    <row r="1037" spans="1:14" ht="34.799999999999997" x14ac:dyDescent="0.4">
      <c r="A1037" s="50" t="s">
        <v>586</v>
      </c>
      <c r="B1037" s="50" t="s">
        <v>789</v>
      </c>
      <c r="C1037" s="53"/>
      <c r="D1037" s="54"/>
      <c r="E1037" s="83"/>
      <c r="F1037" s="55"/>
      <c r="G1037" s="53"/>
      <c r="H1037" s="57"/>
      <c r="I1037" s="56"/>
      <c r="J1037" s="56"/>
      <c r="K1037" s="68"/>
      <c r="L1037" s="85">
        <v>1037</v>
      </c>
      <c r="M1037" s="85"/>
      <c r="N1037" s="63"/>
    </row>
    <row r="1038" spans="1:14" ht="52.2" x14ac:dyDescent="0.4">
      <c r="A1038" s="50" t="s">
        <v>757</v>
      </c>
      <c r="B1038" s="50" t="s">
        <v>242</v>
      </c>
      <c r="C1038" s="53"/>
      <c r="D1038" s="54"/>
      <c r="E1038" s="83"/>
      <c r="F1038" s="55"/>
      <c r="G1038" s="53"/>
      <c r="H1038" s="57"/>
      <c r="I1038" s="56"/>
      <c r="J1038" s="56"/>
      <c r="K1038" s="68"/>
      <c r="L1038" s="85">
        <v>1038</v>
      </c>
      <c r="M1038" s="85"/>
      <c r="N1038" s="63"/>
    </row>
    <row r="1039" spans="1:14" ht="34.799999999999997" x14ac:dyDescent="0.4">
      <c r="A1039" s="50" t="s">
        <v>644</v>
      </c>
      <c r="B1039" s="50" t="s">
        <v>658</v>
      </c>
      <c r="C1039" s="53"/>
      <c r="D1039" s="54"/>
      <c r="E1039" s="83"/>
      <c r="F1039" s="55"/>
      <c r="G1039" s="53"/>
      <c r="H1039" s="57"/>
      <c r="I1039" s="56"/>
      <c r="J1039" s="56"/>
      <c r="K1039" s="68"/>
      <c r="L1039" s="85">
        <v>1039</v>
      </c>
      <c r="M1039" s="85"/>
      <c r="N1039" s="63"/>
    </row>
    <row r="1040" spans="1:14" ht="52.2" x14ac:dyDescent="0.4">
      <c r="A1040" s="50" t="s">
        <v>647</v>
      </c>
      <c r="B1040" s="50" t="s">
        <v>214</v>
      </c>
      <c r="C1040" s="53"/>
      <c r="D1040" s="54"/>
      <c r="E1040" s="83"/>
      <c r="F1040" s="55"/>
      <c r="G1040" s="53"/>
      <c r="H1040" s="57"/>
      <c r="I1040" s="56"/>
      <c r="J1040" s="56"/>
      <c r="K1040" s="68"/>
      <c r="L1040" s="85">
        <v>1040</v>
      </c>
      <c r="M1040" s="85"/>
      <c r="N1040" s="63"/>
    </row>
    <row r="1041" spans="1:14" ht="34.799999999999997" x14ac:dyDescent="0.4">
      <c r="A1041" s="50" t="s">
        <v>660</v>
      </c>
      <c r="B1041" s="50" t="s">
        <v>614</v>
      </c>
      <c r="C1041" s="53"/>
      <c r="D1041" s="54"/>
      <c r="E1041" s="83"/>
      <c r="F1041" s="55"/>
      <c r="G1041" s="53"/>
      <c r="H1041" s="57"/>
      <c r="I1041" s="56"/>
      <c r="J1041" s="56"/>
      <c r="K1041" s="68"/>
      <c r="L1041" s="85">
        <v>1041</v>
      </c>
      <c r="M1041" s="85"/>
      <c r="N1041" s="63"/>
    </row>
    <row r="1042" spans="1:14" ht="34.799999999999997" x14ac:dyDescent="0.4">
      <c r="A1042" s="50" t="s">
        <v>648</v>
      </c>
      <c r="B1042" s="50" t="s">
        <v>759</v>
      </c>
      <c r="C1042" s="53"/>
      <c r="D1042" s="54"/>
      <c r="E1042" s="83"/>
      <c r="F1042" s="55"/>
      <c r="G1042" s="53"/>
      <c r="H1042" s="57"/>
      <c r="I1042" s="56"/>
      <c r="J1042" s="56"/>
      <c r="K1042" s="68"/>
      <c r="L1042" s="85">
        <v>1042</v>
      </c>
      <c r="M1042" s="85"/>
      <c r="N1042" s="63"/>
    </row>
    <row r="1043" spans="1:14" ht="34.799999999999997" x14ac:dyDescent="0.4">
      <c r="A1043" s="50" t="s">
        <v>467</v>
      </c>
      <c r="B1043" s="50" t="s">
        <v>358</v>
      </c>
      <c r="C1043" s="53"/>
      <c r="D1043" s="54"/>
      <c r="E1043" s="83"/>
      <c r="F1043" s="55"/>
      <c r="G1043" s="53"/>
      <c r="H1043" s="57"/>
      <c r="I1043" s="56"/>
      <c r="J1043" s="56"/>
      <c r="K1043" s="68"/>
      <c r="L1043" s="85">
        <v>1043</v>
      </c>
      <c r="M1043" s="85"/>
      <c r="N1043" s="63"/>
    </row>
    <row r="1044" spans="1:14" ht="87" x14ac:dyDescent="0.4">
      <c r="A1044" s="50" t="s">
        <v>652</v>
      </c>
      <c r="B1044" s="50" t="s">
        <v>804</v>
      </c>
      <c r="C1044" s="53"/>
      <c r="D1044" s="54"/>
      <c r="E1044" s="83"/>
      <c r="F1044" s="55"/>
      <c r="G1044" s="53"/>
      <c r="H1044" s="57"/>
      <c r="I1044" s="56"/>
      <c r="J1044" s="56"/>
      <c r="K1044" s="68"/>
      <c r="L1044" s="85">
        <v>1044</v>
      </c>
      <c r="M1044" s="85"/>
      <c r="N1044" s="63"/>
    </row>
    <row r="1045" spans="1:14" ht="34.799999999999997" x14ac:dyDescent="0.4">
      <c r="A1045" s="50" t="s">
        <v>653</v>
      </c>
      <c r="B1045" s="50" t="s">
        <v>747</v>
      </c>
      <c r="C1045" s="53"/>
      <c r="D1045" s="54"/>
      <c r="E1045" s="83"/>
      <c r="F1045" s="55"/>
      <c r="G1045" s="53"/>
      <c r="H1045" s="57"/>
      <c r="I1045" s="56"/>
      <c r="J1045" s="56"/>
      <c r="K1045" s="68"/>
      <c r="L1045" s="85">
        <v>1045</v>
      </c>
      <c r="M1045" s="85"/>
      <c r="N1045" s="63"/>
    </row>
    <row r="1046" spans="1:14" ht="34.799999999999997" x14ac:dyDescent="0.4">
      <c r="A1046" s="50" t="s">
        <v>654</v>
      </c>
      <c r="B1046" s="50" t="s">
        <v>191</v>
      </c>
      <c r="C1046" s="53"/>
      <c r="D1046" s="54"/>
      <c r="E1046" s="83"/>
      <c r="F1046" s="55"/>
      <c r="G1046" s="53"/>
      <c r="H1046" s="57"/>
      <c r="I1046" s="56"/>
      <c r="J1046" s="56"/>
      <c r="K1046" s="68"/>
      <c r="L1046" s="85">
        <v>1046</v>
      </c>
      <c r="M1046" s="85"/>
      <c r="N1046" s="63"/>
    </row>
    <row r="1047" spans="1:14" x14ac:dyDescent="0.4">
      <c r="A1047" s="50" t="s">
        <v>655</v>
      </c>
      <c r="B1047" s="50" t="s">
        <v>698</v>
      </c>
      <c r="C1047" s="53"/>
      <c r="D1047" s="54"/>
      <c r="E1047" s="83"/>
      <c r="F1047" s="55"/>
      <c r="G1047" s="53"/>
      <c r="H1047" s="57"/>
      <c r="I1047" s="56"/>
      <c r="J1047" s="56"/>
      <c r="K1047" s="68"/>
      <c r="L1047" s="85">
        <v>1047</v>
      </c>
      <c r="M1047" s="85"/>
      <c r="N1047" s="63"/>
    </row>
    <row r="1048" spans="1:14" ht="34.799999999999997" x14ac:dyDescent="0.4">
      <c r="A1048" s="50" t="s">
        <v>658</v>
      </c>
      <c r="B1048" s="50" t="s">
        <v>789</v>
      </c>
      <c r="C1048" s="53"/>
      <c r="D1048" s="54"/>
      <c r="E1048" s="83"/>
      <c r="F1048" s="55"/>
      <c r="G1048" s="53"/>
      <c r="H1048" s="57"/>
      <c r="I1048" s="56"/>
      <c r="J1048" s="56"/>
      <c r="K1048" s="68"/>
      <c r="L1048" s="85">
        <v>1048</v>
      </c>
      <c r="M1048" s="85"/>
      <c r="N1048" s="63"/>
    </row>
    <row r="1049" spans="1:14" ht="52.2" x14ac:dyDescent="0.4">
      <c r="A1049" s="50" t="s">
        <v>810</v>
      </c>
      <c r="B1049" s="50" t="s">
        <v>594</v>
      </c>
      <c r="C1049" s="53"/>
      <c r="D1049" s="54"/>
      <c r="E1049" s="83"/>
      <c r="F1049" s="55"/>
      <c r="G1049" s="53"/>
      <c r="H1049" s="57"/>
      <c r="I1049" s="56"/>
      <c r="J1049" s="56"/>
      <c r="K1049" s="68"/>
      <c r="L1049" s="85">
        <v>1049</v>
      </c>
      <c r="M1049" s="85"/>
      <c r="N1049" s="63"/>
    </row>
    <row r="1050" spans="1:14" ht="34.799999999999997" x14ac:dyDescent="0.4">
      <c r="A1050" s="50" t="s">
        <v>659</v>
      </c>
      <c r="B1050" s="50" t="s">
        <v>285</v>
      </c>
      <c r="C1050" s="53"/>
      <c r="D1050" s="54"/>
      <c r="E1050" s="83"/>
      <c r="F1050" s="55"/>
      <c r="G1050" s="53"/>
      <c r="H1050" s="57"/>
      <c r="I1050" s="56"/>
      <c r="J1050" s="56"/>
      <c r="K1050" s="68"/>
      <c r="L1050" s="85">
        <v>1050</v>
      </c>
      <c r="M1050" s="85"/>
      <c r="N1050" s="63"/>
    </row>
    <row r="1051" spans="1:14" ht="34.799999999999997" x14ac:dyDescent="0.4">
      <c r="A1051" s="50" t="s">
        <v>785</v>
      </c>
      <c r="B1051" s="50" t="s">
        <v>285</v>
      </c>
      <c r="C1051" s="53"/>
      <c r="D1051" s="54"/>
      <c r="E1051" s="83"/>
      <c r="F1051" s="55"/>
      <c r="G1051" s="53"/>
      <c r="H1051" s="57"/>
      <c r="I1051" s="56"/>
      <c r="J1051" s="56"/>
      <c r="K1051" s="68"/>
      <c r="L1051" s="85">
        <v>1051</v>
      </c>
      <c r="M1051" s="85"/>
      <c r="N1051" s="63"/>
    </row>
    <row r="1052" spans="1:14" ht="34.799999999999997" x14ac:dyDescent="0.4">
      <c r="A1052" s="108" t="s">
        <v>790</v>
      </c>
      <c r="B1052" s="108" t="s">
        <v>523</v>
      </c>
      <c r="C1052" s="109"/>
      <c r="D1052" s="110"/>
      <c r="E1052" s="111"/>
      <c r="F1052" s="112"/>
      <c r="G1052" s="109"/>
      <c r="H1052" s="113"/>
      <c r="I1052" s="114"/>
      <c r="J1052" s="114"/>
      <c r="K1052" s="115"/>
      <c r="L1052" s="116">
        <v>1052</v>
      </c>
      <c r="M1052" s="116"/>
      <c r="N1052" s="117"/>
    </row>
    <row r="1053" spans="1:14" ht="34.799999999999997" x14ac:dyDescent="0.4">
      <c r="A1053" s="50" t="s">
        <v>811</v>
      </c>
      <c r="B1053" s="50" t="s">
        <v>610</v>
      </c>
      <c r="C1053" s="53"/>
      <c r="D1053" s="54"/>
      <c r="E1053" s="83"/>
      <c r="F1053" s="55"/>
      <c r="G1053" s="53"/>
      <c r="H1053" s="57"/>
      <c r="I1053" s="56"/>
      <c r="J1053" s="56"/>
      <c r="K1053" s="68"/>
      <c r="L1053" s="85">
        <v>1053</v>
      </c>
      <c r="M1053" s="85"/>
      <c r="N1053" s="63"/>
    </row>
    <row r="1054" spans="1:14" ht="52.2" x14ac:dyDescent="0.4">
      <c r="A1054" s="50" t="s">
        <v>791</v>
      </c>
      <c r="B1054" s="50" t="s">
        <v>224</v>
      </c>
      <c r="C1054" s="53"/>
      <c r="D1054" s="54"/>
      <c r="E1054" s="83"/>
      <c r="F1054" s="55"/>
      <c r="G1054" s="53"/>
      <c r="H1054" s="57"/>
      <c r="I1054" s="56"/>
      <c r="J1054" s="56"/>
      <c r="K1054" s="68"/>
      <c r="L1054" s="85">
        <v>1054</v>
      </c>
      <c r="M1054" s="85"/>
      <c r="N1054" s="63"/>
    </row>
    <row r="1055" spans="1:14" ht="34.799999999999997" x14ac:dyDescent="0.4">
      <c r="A1055" s="50" t="s">
        <v>792</v>
      </c>
      <c r="B1055" s="50" t="s">
        <v>340</v>
      </c>
      <c r="C1055" s="53"/>
      <c r="D1055" s="54"/>
      <c r="E1055" s="83"/>
      <c r="F1055" s="55"/>
      <c r="G1055" s="53"/>
      <c r="H1055" s="57"/>
      <c r="I1055" s="56"/>
      <c r="J1055" s="56"/>
      <c r="K1055" s="68"/>
      <c r="L1055" s="85">
        <v>1055</v>
      </c>
      <c r="M1055" s="85"/>
      <c r="N1055" s="63"/>
    </row>
    <row r="1056" spans="1:14" x14ac:dyDescent="0.4">
      <c r="A1056" s="108" t="s">
        <v>812</v>
      </c>
      <c r="B1056" s="108" t="s">
        <v>778</v>
      </c>
      <c r="C1056" s="109"/>
      <c r="D1056" s="110"/>
      <c r="E1056" s="111"/>
      <c r="F1056" s="112"/>
      <c r="G1056" s="109"/>
      <c r="H1056" s="113"/>
      <c r="I1056" s="114"/>
      <c r="J1056" s="114"/>
      <c r="K1056" s="115"/>
      <c r="L1056" s="116">
        <v>1056</v>
      </c>
      <c r="M1056" s="116"/>
      <c r="N1056" s="117"/>
    </row>
    <row r="1057" spans="1:14" ht="52.2" x14ac:dyDescent="0.4">
      <c r="A1057" s="50" t="s">
        <v>359</v>
      </c>
      <c r="B1057" s="50" t="s">
        <v>590</v>
      </c>
      <c r="C1057" s="53"/>
      <c r="D1057" s="54"/>
      <c r="E1057" s="83"/>
      <c r="F1057" s="55"/>
      <c r="G1057" s="53"/>
      <c r="H1057" s="57"/>
      <c r="I1057" s="56"/>
      <c r="J1057" s="56"/>
      <c r="K1057" s="68"/>
      <c r="L1057" s="85">
        <v>1057</v>
      </c>
      <c r="M1057" s="85"/>
      <c r="N1057" s="63"/>
    </row>
    <row r="1058" spans="1:14" x14ac:dyDescent="0.4">
      <c r="A1058" s="50" t="s">
        <v>677</v>
      </c>
      <c r="B1058" s="50" t="s">
        <v>537</v>
      </c>
      <c r="C1058" s="53"/>
      <c r="D1058" s="54"/>
      <c r="E1058" s="83"/>
      <c r="F1058" s="55"/>
      <c r="G1058" s="53"/>
      <c r="H1058" s="57"/>
      <c r="I1058" s="56"/>
      <c r="J1058" s="56"/>
      <c r="K1058" s="68"/>
      <c r="L1058" s="85">
        <v>1058</v>
      </c>
      <c r="M1058" s="85"/>
      <c r="N1058" s="63"/>
    </row>
    <row r="1059" spans="1:14" ht="34.799999999999997" x14ac:dyDescent="0.4">
      <c r="A1059" s="108" t="s">
        <v>764</v>
      </c>
      <c r="B1059" s="108" t="s">
        <v>340</v>
      </c>
      <c r="C1059" s="109"/>
      <c r="D1059" s="110"/>
      <c r="E1059" s="111"/>
      <c r="F1059" s="112"/>
      <c r="G1059" s="109"/>
      <c r="H1059" s="113"/>
      <c r="I1059" s="114"/>
      <c r="J1059" s="114"/>
      <c r="K1059" s="115"/>
      <c r="L1059" s="116">
        <v>1059</v>
      </c>
      <c r="M1059" s="116"/>
      <c r="N1059" s="117"/>
    </row>
    <row r="1060" spans="1:14" ht="34.799999999999997" x14ac:dyDescent="0.4">
      <c r="A1060" s="50" t="s">
        <v>497</v>
      </c>
      <c r="B1060" s="50" t="s">
        <v>415</v>
      </c>
      <c r="C1060" s="53"/>
      <c r="D1060" s="54"/>
      <c r="E1060" s="83"/>
      <c r="F1060" s="55"/>
      <c r="G1060" s="53"/>
      <c r="H1060" s="57"/>
      <c r="I1060" s="56"/>
      <c r="J1060" s="56"/>
      <c r="K1060" s="68"/>
      <c r="L1060" s="85">
        <v>1060</v>
      </c>
      <c r="M1060" s="85"/>
      <c r="N1060" s="63"/>
    </row>
    <row r="1061" spans="1:14" x14ac:dyDescent="0.4">
      <c r="A1061" s="50" t="s">
        <v>749</v>
      </c>
      <c r="B1061" s="50" t="s">
        <v>748</v>
      </c>
      <c r="C1061" s="53"/>
      <c r="D1061" s="54"/>
      <c r="E1061" s="83"/>
      <c r="F1061" s="55"/>
      <c r="G1061" s="53"/>
      <c r="H1061" s="57"/>
      <c r="I1061" s="56"/>
      <c r="J1061" s="56"/>
      <c r="K1061" s="68"/>
      <c r="L1061" s="85">
        <v>1061</v>
      </c>
      <c r="M1061" s="85"/>
      <c r="N1061" s="63"/>
    </row>
    <row r="1062" spans="1:14" x14ac:dyDescent="0.4">
      <c r="A1062" s="50" t="s">
        <v>763</v>
      </c>
      <c r="B1062" s="50" t="s">
        <v>671</v>
      </c>
      <c r="C1062" s="53"/>
      <c r="D1062" s="54"/>
      <c r="E1062" s="83"/>
      <c r="F1062" s="55"/>
      <c r="G1062" s="53"/>
      <c r="H1062" s="57"/>
      <c r="I1062" s="56"/>
      <c r="J1062" s="56"/>
      <c r="K1062" s="68"/>
      <c r="L1062" s="85">
        <v>1062</v>
      </c>
      <c r="M1062" s="85"/>
      <c r="N1062" s="63"/>
    </row>
    <row r="1063" spans="1:14" x14ac:dyDescent="0.4">
      <c r="A1063" s="50" t="s">
        <v>766</v>
      </c>
      <c r="B1063" s="50" t="s">
        <v>576</v>
      </c>
      <c r="C1063" s="53"/>
      <c r="D1063" s="54"/>
      <c r="E1063" s="83"/>
      <c r="F1063" s="55"/>
      <c r="G1063" s="53"/>
      <c r="H1063" s="57"/>
      <c r="I1063" s="56"/>
      <c r="J1063" s="56"/>
      <c r="K1063" s="68"/>
      <c r="L1063" s="85">
        <v>1063</v>
      </c>
      <c r="M1063" s="85"/>
      <c r="N1063" s="63"/>
    </row>
    <row r="1064" spans="1:14" ht="69.599999999999994" x14ac:dyDescent="0.4">
      <c r="A1064" s="50" t="s">
        <v>641</v>
      </c>
      <c r="B1064" s="50" t="s">
        <v>516</v>
      </c>
      <c r="C1064" s="53"/>
      <c r="D1064" s="54"/>
      <c r="E1064" s="83"/>
      <c r="F1064" s="55"/>
      <c r="G1064" s="53"/>
      <c r="H1064" s="57"/>
      <c r="I1064" s="56"/>
      <c r="J1064" s="56"/>
      <c r="K1064" s="68"/>
      <c r="L1064" s="85">
        <v>1064</v>
      </c>
      <c r="M1064" s="85"/>
      <c r="N1064" s="63"/>
    </row>
    <row r="1065" spans="1:14" x14ac:dyDescent="0.4">
      <c r="A1065" s="50" t="s">
        <v>692</v>
      </c>
      <c r="B1065" s="50" t="s">
        <v>393</v>
      </c>
      <c r="C1065" s="53"/>
      <c r="D1065" s="54"/>
      <c r="E1065" s="83"/>
      <c r="F1065" s="55"/>
      <c r="G1065" s="53"/>
      <c r="H1065" s="57"/>
      <c r="I1065" s="56"/>
      <c r="J1065" s="56"/>
      <c r="K1065" s="68"/>
      <c r="L1065" s="85">
        <v>1065</v>
      </c>
      <c r="M1065" s="85"/>
      <c r="N1065" s="63"/>
    </row>
    <row r="1066" spans="1:14" x14ac:dyDescent="0.4">
      <c r="A1066" s="50" t="s">
        <v>698</v>
      </c>
      <c r="B1066" s="50" t="s">
        <v>548</v>
      </c>
      <c r="C1066" s="53"/>
      <c r="D1066" s="54"/>
      <c r="E1066" s="83"/>
      <c r="F1066" s="55"/>
      <c r="G1066" s="53"/>
      <c r="H1066" s="57"/>
      <c r="I1066" s="56"/>
      <c r="J1066" s="56"/>
      <c r="K1066" s="68"/>
      <c r="L1066" s="85">
        <v>1066</v>
      </c>
      <c r="M1066" s="85"/>
      <c r="N1066" s="63"/>
    </row>
    <row r="1067" spans="1:14" ht="34.799999999999997" x14ac:dyDescent="0.4">
      <c r="A1067" s="50" t="s">
        <v>646</v>
      </c>
      <c r="B1067" s="50" t="s">
        <v>645</v>
      </c>
      <c r="C1067" s="53"/>
      <c r="D1067" s="54"/>
      <c r="E1067" s="83"/>
      <c r="F1067" s="55"/>
      <c r="G1067" s="53"/>
      <c r="H1067" s="57"/>
      <c r="I1067" s="56"/>
      <c r="J1067" s="56"/>
      <c r="K1067" s="68"/>
      <c r="L1067" s="85">
        <v>1067</v>
      </c>
      <c r="M1067" s="85"/>
      <c r="N1067" s="63"/>
    </row>
    <row r="1068" spans="1:14" x14ac:dyDescent="0.4">
      <c r="A1068" s="50" t="s">
        <v>707</v>
      </c>
      <c r="B1068" s="50" t="s">
        <v>796</v>
      </c>
      <c r="C1068" s="53"/>
      <c r="D1068" s="54"/>
      <c r="E1068" s="83"/>
      <c r="F1068" s="55"/>
      <c r="G1068" s="53"/>
      <c r="H1068" s="57"/>
      <c r="I1068" s="56"/>
      <c r="J1068" s="56"/>
      <c r="K1068" s="68"/>
      <c r="L1068" s="85">
        <v>1068</v>
      </c>
      <c r="M1068" s="85"/>
      <c r="N1068" s="63"/>
    </row>
    <row r="1069" spans="1:14" x14ac:dyDescent="0.4">
      <c r="A1069" s="50" t="s">
        <v>713</v>
      </c>
      <c r="B1069" s="50" t="s">
        <v>705</v>
      </c>
      <c r="C1069" s="53"/>
      <c r="D1069" s="54"/>
      <c r="E1069" s="83"/>
      <c r="F1069" s="55"/>
      <c r="G1069" s="53"/>
      <c r="H1069" s="57"/>
      <c r="I1069" s="56"/>
      <c r="J1069" s="56"/>
      <c r="K1069" s="68"/>
      <c r="L1069" s="85">
        <v>1069</v>
      </c>
      <c r="M1069" s="85"/>
      <c r="N1069" s="63"/>
    </row>
    <row r="1070" spans="1:14" ht="34.799999999999997" x14ac:dyDescent="0.4">
      <c r="A1070" s="108" t="s">
        <v>773</v>
      </c>
      <c r="B1070" s="108" t="s">
        <v>373</v>
      </c>
      <c r="C1070" s="109"/>
      <c r="D1070" s="110"/>
      <c r="E1070" s="111"/>
      <c r="F1070" s="112"/>
      <c r="G1070" s="109"/>
      <c r="H1070" s="113"/>
      <c r="I1070" s="114"/>
      <c r="J1070" s="114"/>
      <c r="K1070" s="115"/>
      <c r="L1070" s="116">
        <v>1070</v>
      </c>
      <c r="M1070" s="116"/>
      <c r="N1070" s="117"/>
    </row>
    <row r="1071" spans="1:14" ht="52.2" x14ac:dyDescent="0.4">
      <c r="A1071" s="50" t="s">
        <v>195</v>
      </c>
      <c r="B1071" s="50" t="s">
        <v>388</v>
      </c>
      <c r="C1071" s="53"/>
      <c r="D1071" s="54"/>
      <c r="E1071" s="83"/>
      <c r="F1071" s="55"/>
      <c r="G1071" s="53"/>
      <c r="H1071" s="57"/>
      <c r="I1071" s="56"/>
      <c r="J1071" s="56"/>
      <c r="K1071" s="68"/>
      <c r="L1071" s="85">
        <v>1071</v>
      </c>
      <c r="M1071" s="85"/>
      <c r="N1071" s="63"/>
    </row>
    <row r="1072" spans="1:14" x14ac:dyDescent="0.4">
      <c r="A1072" s="108" t="s">
        <v>784</v>
      </c>
      <c r="B1072" s="108" t="s">
        <v>675</v>
      </c>
      <c r="C1072" s="109"/>
      <c r="D1072" s="110"/>
      <c r="E1072" s="111"/>
      <c r="F1072" s="112"/>
      <c r="G1072" s="109"/>
      <c r="H1072" s="113"/>
      <c r="I1072" s="114"/>
      <c r="J1072" s="114"/>
      <c r="K1072" s="115"/>
      <c r="L1072" s="116">
        <v>1072</v>
      </c>
      <c r="M1072" s="116"/>
      <c r="N1072" s="117"/>
    </row>
    <row r="1073" spans="1:14" ht="52.2" x14ac:dyDescent="0.4">
      <c r="A1073" s="50" t="s">
        <v>797</v>
      </c>
      <c r="B1073" s="50" t="s">
        <v>673</v>
      </c>
      <c r="C1073" s="53"/>
      <c r="D1073" s="54"/>
      <c r="E1073" s="83"/>
      <c r="F1073" s="55"/>
      <c r="G1073" s="53"/>
      <c r="H1073" s="57"/>
      <c r="I1073" s="56"/>
      <c r="J1073" s="56"/>
      <c r="K1073" s="68"/>
      <c r="L1073" s="85">
        <v>1073</v>
      </c>
      <c r="M1073" s="85"/>
      <c r="N1073" s="63"/>
    </row>
    <row r="1074" spans="1:14" ht="34.799999999999997" x14ac:dyDescent="0.4">
      <c r="A1074" s="50" t="s">
        <v>776</v>
      </c>
      <c r="B1074" s="50" t="s">
        <v>237</v>
      </c>
      <c r="C1074" s="53"/>
      <c r="D1074" s="54"/>
      <c r="E1074" s="83"/>
      <c r="F1074" s="55"/>
      <c r="G1074" s="53"/>
      <c r="H1074" s="57"/>
      <c r="I1074" s="56"/>
      <c r="J1074" s="56"/>
      <c r="K1074" s="68"/>
      <c r="L1074" s="85">
        <v>1074</v>
      </c>
      <c r="M1074" s="85"/>
      <c r="N1074" s="63"/>
    </row>
    <row r="1075" spans="1:14" x14ac:dyDescent="0.4">
      <c r="A1075" s="108" t="s">
        <v>727</v>
      </c>
      <c r="B1075" s="108" t="s">
        <v>333</v>
      </c>
      <c r="C1075" s="109"/>
      <c r="D1075" s="110"/>
      <c r="E1075" s="111"/>
      <c r="F1075" s="112"/>
      <c r="G1075" s="109"/>
      <c r="H1075" s="113"/>
      <c r="I1075" s="114"/>
      <c r="J1075" s="114"/>
      <c r="K1075" s="115"/>
      <c r="L1075" s="116">
        <v>1075</v>
      </c>
      <c r="M1075" s="116"/>
      <c r="N1075" s="117"/>
    </row>
    <row r="1076" spans="1:14" ht="52.2" x14ac:dyDescent="0.4">
      <c r="A1076" s="50" t="s">
        <v>813</v>
      </c>
      <c r="B1076" s="50" t="s">
        <v>814</v>
      </c>
      <c r="C1076" s="53"/>
      <c r="D1076" s="54"/>
      <c r="E1076" s="83"/>
      <c r="F1076" s="55"/>
      <c r="G1076" s="53"/>
      <c r="H1076" s="57"/>
      <c r="I1076" s="56"/>
      <c r="J1076" s="56"/>
      <c r="K1076" s="68"/>
      <c r="L1076" s="85">
        <v>1076</v>
      </c>
      <c r="M1076" s="85"/>
      <c r="N1076" s="63"/>
    </row>
    <row r="1077" spans="1:14" ht="34.799999999999997" x14ac:dyDescent="0.4">
      <c r="A1077" s="108" t="s">
        <v>730</v>
      </c>
      <c r="B1077" s="108" t="s">
        <v>556</v>
      </c>
      <c r="C1077" s="109"/>
      <c r="D1077" s="110"/>
      <c r="E1077" s="111"/>
      <c r="F1077" s="112"/>
      <c r="G1077" s="109"/>
      <c r="H1077" s="113"/>
      <c r="I1077" s="114"/>
      <c r="J1077" s="114"/>
      <c r="K1077" s="115"/>
      <c r="L1077" s="116">
        <v>1077</v>
      </c>
      <c r="M1077" s="116"/>
      <c r="N1077" s="117"/>
    </row>
    <row r="1078" spans="1:14" ht="52.2" x14ac:dyDescent="0.4">
      <c r="A1078" s="108" t="s">
        <v>336</v>
      </c>
      <c r="B1078" s="108" t="s">
        <v>640</v>
      </c>
      <c r="C1078" s="109"/>
      <c r="D1078" s="110"/>
      <c r="E1078" s="111"/>
      <c r="F1078" s="112"/>
      <c r="G1078" s="109"/>
      <c r="H1078" s="113"/>
      <c r="I1078" s="114"/>
      <c r="J1078" s="114"/>
      <c r="K1078" s="115"/>
      <c r="L1078" s="116">
        <v>1078</v>
      </c>
      <c r="M1078" s="116"/>
      <c r="N1078" s="117"/>
    </row>
    <row r="1079" spans="1:14" ht="52.2" x14ac:dyDescent="0.4">
      <c r="A1079" s="50" t="s">
        <v>732</v>
      </c>
      <c r="B1079" s="50" t="s">
        <v>773</v>
      </c>
      <c r="C1079" s="53"/>
      <c r="D1079" s="54"/>
      <c r="E1079" s="83"/>
      <c r="F1079" s="55"/>
      <c r="G1079" s="53"/>
      <c r="H1079" s="57"/>
      <c r="I1079" s="56"/>
      <c r="J1079" s="56"/>
      <c r="K1079" s="68"/>
      <c r="L1079" s="85">
        <v>1079</v>
      </c>
      <c r="M1079" s="85"/>
      <c r="N1079" s="63"/>
    </row>
    <row r="1080" spans="1:14" x14ac:dyDescent="0.4">
      <c r="A1080" s="50" t="s">
        <v>734</v>
      </c>
      <c r="B1080" s="50" t="s">
        <v>619</v>
      </c>
      <c r="C1080" s="53"/>
      <c r="D1080" s="54"/>
      <c r="E1080" s="83"/>
      <c r="F1080" s="55"/>
      <c r="G1080" s="53"/>
      <c r="H1080" s="57"/>
      <c r="I1080" s="56"/>
      <c r="J1080" s="56"/>
      <c r="K1080" s="68"/>
      <c r="L1080" s="85">
        <v>1080</v>
      </c>
      <c r="M1080" s="85"/>
      <c r="N1080" s="63"/>
    </row>
    <row r="1081" spans="1:14" ht="34.799999999999997" x14ac:dyDescent="0.4">
      <c r="A1081" s="108" t="s">
        <v>611</v>
      </c>
      <c r="B1081" s="108" t="s">
        <v>805</v>
      </c>
      <c r="C1081" s="109"/>
      <c r="D1081" s="110"/>
      <c r="E1081" s="111"/>
      <c r="F1081" s="112"/>
      <c r="G1081" s="109"/>
      <c r="H1081" s="113"/>
      <c r="I1081" s="114"/>
      <c r="J1081" s="114"/>
      <c r="K1081" s="115"/>
      <c r="L1081" s="116">
        <v>1081</v>
      </c>
      <c r="M1081" s="116"/>
      <c r="N1081" s="117"/>
    </row>
    <row r="1082" spans="1:14" x14ac:dyDescent="0.4">
      <c r="A1082" s="50" t="s">
        <v>187</v>
      </c>
      <c r="B1082" s="50" t="s">
        <v>250</v>
      </c>
      <c r="C1082" s="53"/>
      <c r="D1082" s="54"/>
      <c r="E1082" s="83"/>
      <c r="F1082" s="55"/>
      <c r="G1082" s="53"/>
      <c r="H1082" s="57"/>
      <c r="I1082" s="56"/>
      <c r="J1082" s="56"/>
      <c r="K1082" s="68"/>
      <c r="L1082" s="85">
        <v>1082</v>
      </c>
      <c r="M1082" s="85"/>
      <c r="N1082" s="63"/>
    </row>
    <row r="1083" spans="1:14" ht="52.2" x14ac:dyDescent="0.4">
      <c r="A1083" s="50" t="s">
        <v>194</v>
      </c>
      <c r="B1083" s="50" t="s">
        <v>388</v>
      </c>
      <c r="C1083" s="53"/>
      <c r="D1083" s="54"/>
      <c r="E1083" s="83"/>
      <c r="F1083" s="55"/>
      <c r="G1083" s="53"/>
      <c r="H1083" s="57"/>
      <c r="I1083" s="56"/>
      <c r="J1083" s="56"/>
      <c r="K1083" s="68"/>
      <c r="L1083" s="85">
        <v>1083</v>
      </c>
      <c r="M1083" s="85"/>
      <c r="N1083" s="63"/>
    </row>
    <row r="1084" spans="1:14" x14ac:dyDescent="0.4">
      <c r="A1084" s="50" t="s">
        <v>198</v>
      </c>
      <c r="B1084" s="50" t="s">
        <v>408</v>
      </c>
      <c r="C1084" s="53"/>
      <c r="D1084" s="54"/>
      <c r="E1084" s="83"/>
      <c r="F1084" s="55"/>
      <c r="G1084" s="53"/>
      <c r="H1084" s="57"/>
      <c r="I1084" s="56"/>
      <c r="J1084" s="56"/>
      <c r="K1084" s="68"/>
      <c r="L1084" s="85">
        <v>1084</v>
      </c>
      <c r="M1084" s="85"/>
      <c r="N1084" s="63"/>
    </row>
    <row r="1085" spans="1:14" x14ac:dyDescent="0.4">
      <c r="A1085" s="50" t="s">
        <v>236</v>
      </c>
      <c r="B1085" s="50" t="s">
        <v>370</v>
      </c>
      <c r="C1085" s="53"/>
      <c r="D1085" s="54"/>
      <c r="E1085" s="83"/>
      <c r="F1085" s="55"/>
      <c r="G1085" s="53"/>
      <c r="H1085" s="57"/>
      <c r="I1085" s="56"/>
      <c r="J1085" s="56"/>
      <c r="K1085" s="68"/>
      <c r="L1085" s="85">
        <v>1085</v>
      </c>
      <c r="M1085" s="85"/>
      <c r="N1085" s="63"/>
    </row>
    <row r="1086" spans="1:14" ht="34.799999999999997" x14ac:dyDescent="0.4">
      <c r="A1086" s="50" t="s">
        <v>323</v>
      </c>
      <c r="B1086" s="50" t="s">
        <v>442</v>
      </c>
      <c r="C1086" s="53"/>
      <c r="D1086" s="54"/>
      <c r="E1086" s="83"/>
      <c r="F1086" s="55"/>
      <c r="G1086" s="53"/>
      <c r="H1086" s="57"/>
      <c r="I1086" s="56"/>
      <c r="J1086" s="56"/>
      <c r="K1086" s="68"/>
      <c r="L1086" s="85">
        <v>1086</v>
      </c>
      <c r="M1086" s="85"/>
      <c r="N1086" s="63"/>
    </row>
    <row r="1087" spans="1:14" ht="34.799999999999997" x14ac:dyDescent="0.4">
      <c r="A1087" s="50" t="s">
        <v>325</v>
      </c>
      <c r="B1087" s="50" t="s">
        <v>442</v>
      </c>
      <c r="C1087" s="53"/>
      <c r="D1087" s="54"/>
      <c r="E1087" s="83"/>
      <c r="F1087" s="55"/>
      <c r="G1087" s="53"/>
      <c r="H1087" s="57"/>
      <c r="I1087" s="56"/>
      <c r="J1087" s="56"/>
      <c r="K1087" s="68"/>
      <c r="L1087" s="85">
        <v>1087</v>
      </c>
      <c r="M1087" s="85"/>
      <c r="N1087" s="63"/>
    </row>
    <row r="1088" spans="1:14" ht="104.4" x14ac:dyDescent="0.4">
      <c r="A1088" s="50" t="s">
        <v>208</v>
      </c>
      <c r="B1088" s="50" t="s">
        <v>443</v>
      </c>
      <c r="C1088" s="53"/>
      <c r="D1088" s="54"/>
      <c r="E1088" s="83"/>
      <c r="F1088" s="55"/>
      <c r="G1088" s="53"/>
      <c r="H1088" s="57"/>
      <c r="I1088" s="56"/>
      <c r="J1088" s="56"/>
      <c r="K1088" s="68"/>
      <c r="L1088" s="85">
        <v>1088</v>
      </c>
      <c r="M1088" s="85"/>
      <c r="N1088" s="63"/>
    </row>
    <row r="1089" spans="1:14" x14ac:dyDescent="0.4">
      <c r="A1089" s="50" t="s">
        <v>326</v>
      </c>
      <c r="B1089" s="50" t="s">
        <v>444</v>
      </c>
      <c r="C1089" s="53"/>
      <c r="D1089" s="54"/>
      <c r="E1089" s="83"/>
      <c r="F1089" s="55"/>
      <c r="G1089" s="53"/>
      <c r="H1089" s="57"/>
      <c r="I1089" s="56"/>
      <c r="J1089" s="56"/>
      <c r="K1089" s="68"/>
      <c r="L1089" s="85">
        <v>1089</v>
      </c>
      <c r="M1089" s="85"/>
      <c r="N1089" s="63"/>
    </row>
    <row r="1090" spans="1:14" x14ac:dyDescent="0.4">
      <c r="A1090" s="50" t="s">
        <v>212</v>
      </c>
      <c r="B1090" s="50" t="s">
        <v>327</v>
      </c>
      <c r="C1090" s="53"/>
      <c r="D1090" s="54"/>
      <c r="E1090" s="83"/>
      <c r="F1090" s="55"/>
      <c r="G1090" s="53"/>
      <c r="H1090" s="57"/>
      <c r="I1090" s="56"/>
      <c r="J1090" s="56"/>
      <c r="K1090" s="68"/>
      <c r="L1090" s="85">
        <v>1090</v>
      </c>
      <c r="M1090" s="85"/>
      <c r="N1090" s="63"/>
    </row>
    <row r="1091" spans="1:14" ht="34.799999999999997" x14ac:dyDescent="0.4">
      <c r="A1091" s="108" t="s">
        <v>329</v>
      </c>
      <c r="B1091" s="108" t="s">
        <v>309</v>
      </c>
      <c r="C1091" s="109"/>
      <c r="D1091" s="110"/>
      <c r="E1091" s="111"/>
      <c r="F1091" s="112"/>
      <c r="G1091" s="109"/>
      <c r="H1091" s="113"/>
      <c r="I1091" s="114"/>
      <c r="J1091" s="114"/>
      <c r="K1091" s="115"/>
      <c r="L1091" s="116">
        <v>1091</v>
      </c>
      <c r="M1091" s="116"/>
      <c r="N1091" s="117"/>
    </row>
    <row r="1092" spans="1:14" ht="34.799999999999997" x14ac:dyDescent="0.4">
      <c r="A1092" s="50" t="s">
        <v>333</v>
      </c>
      <c r="B1092" s="50" t="s">
        <v>446</v>
      </c>
      <c r="C1092" s="53"/>
      <c r="D1092" s="54"/>
      <c r="E1092" s="83"/>
      <c r="F1092" s="55"/>
      <c r="G1092" s="53"/>
      <c r="H1092" s="57"/>
      <c r="I1092" s="56"/>
      <c r="J1092" s="56"/>
      <c r="K1092" s="68"/>
      <c r="L1092" s="85">
        <v>1092</v>
      </c>
      <c r="M1092" s="85"/>
      <c r="N1092" s="63"/>
    </row>
    <row r="1093" spans="1:14" ht="52.2" x14ac:dyDescent="0.4">
      <c r="A1093" s="108" t="s">
        <v>214</v>
      </c>
      <c r="B1093" s="108" t="s">
        <v>240</v>
      </c>
      <c r="C1093" s="109"/>
      <c r="D1093" s="110"/>
      <c r="E1093" s="111"/>
      <c r="F1093" s="112"/>
      <c r="G1093" s="109"/>
      <c r="H1093" s="113"/>
      <c r="I1093" s="114"/>
      <c r="J1093" s="114"/>
      <c r="K1093" s="115"/>
      <c r="L1093" s="116">
        <v>1093</v>
      </c>
      <c r="M1093" s="116"/>
      <c r="N1093" s="117"/>
    </row>
    <row r="1094" spans="1:14" ht="52.2" x14ac:dyDescent="0.4">
      <c r="A1094" s="50" t="s">
        <v>215</v>
      </c>
      <c r="B1094" s="50" t="s">
        <v>194</v>
      </c>
      <c r="C1094" s="53"/>
      <c r="D1094" s="54"/>
      <c r="E1094" s="83"/>
      <c r="F1094" s="55"/>
      <c r="G1094" s="53"/>
      <c r="H1094" s="57"/>
      <c r="I1094" s="56"/>
      <c r="J1094" s="56"/>
      <c r="K1094" s="68"/>
      <c r="L1094" s="85">
        <v>1094</v>
      </c>
      <c r="M1094" s="85"/>
      <c r="N1094" s="63"/>
    </row>
    <row r="1095" spans="1:14" x14ac:dyDescent="0.4">
      <c r="A1095" s="50" t="s">
        <v>235</v>
      </c>
      <c r="B1095" s="50" t="s">
        <v>370</v>
      </c>
      <c r="C1095" s="53"/>
      <c r="D1095" s="54"/>
      <c r="E1095" s="83"/>
      <c r="F1095" s="55"/>
      <c r="G1095" s="53"/>
      <c r="H1095" s="57"/>
      <c r="I1095" s="56"/>
      <c r="J1095" s="56"/>
      <c r="K1095" s="68"/>
      <c r="L1095" s="85">
        <v>1095</v>
      </c>
      <c r="M1095" s="85"/>
      <c r="N1095" s="63"/>
    </row>
    <row r="1096" spans="1:14" ht="34.799999999999997" x14ac:dyDescent="0.4">
      <c r="A1096" s="50" t="s">
        <v>237</v>
      </c>
      <c r="B1096" s="50" t="s">
        <v>448</v>
      </c>
      <c r="C1096" s="53"/>
      <c r="D1096" s="54"/>
      <c r="E1096" s="83"/>
      <c r="F1096" s="55"/>
      <c r="G1096" s="53"/>
      <c r="H1096" s="57"/>
      <c r="I1096" s="56"/>
      <c r="J1096" s="56"/>
      <c r="K1096" s="68"/>
      <c r="L1096" s="85">
        <v>1096</v>
      </c>
      <c r="M1096" s="85"/>
      <c r="N1096" s="63"/>
    </row>
    <row r="1097" spans="1:14" ht="69.599999999999994" x14ac:dyDescent="0.4">
      <c r="A1097" s="50" t="s">
        <v>239</v>
      </c>
      <c r="B1097" s="50" t="s">
        <v>195</v>
      </c>
      <c r="C1097" s="53"/>
      <c r="D1097" s="54"/>
      <c r="E1097" s="83"/>
      <c r="F1097" s="55"/>
      <c r="G1097" s="53"/>
      <c r="H1097" s="57"/>
      <c r="I1097" s="56"/>
      <c r="J1097" s="56"/>
      <c r="K1097" s="68"/>
      <c r="L1097" s="85">
        <v>1097</v>
      </c>
      <c r="M1097" s="85"/>
      <c r="N1097" s="63"/>
    </row>
    <row r="1098" spans="1:14" ht="34.799999999999997" x14ac:dyDescent="0.4">
      <c r="A1098" s="50" t="s">
        <v>346</v>
      </c>
      <c r="B1098" s="50" t="s">
        <v>418</v>
      </c>
      <c r="C1098" s="53"/>
      <c r="D1098" s="54"/>
      <c r="E1098" s="83"/>
      <c r="F1098" s="55"/>
      <c r="G1098" s="53"/>
      <c r="H1098" s="57"/>
      <c r="I1098" s="56"/>
      <c r="J1098" s="56"/>
      <c r="K1098" s="68"/>
      <c r="L1098" s="85">
        <v>1098</v>
      </c>
      <c r="M1098" s="85"/>
      <c r="N1098" s="63"/>
    </row>
    <row r="1099" spans="1:14" x14ac:dyDescent="0.4">
      <c r="A1099" s="50" t="s">
        <v>247</v>
      </c>
      <c r="B1099" s="50" t="s">
        <v>288</v>
      </c>
      <c r="C1099" s="53"/>
      <c r="D1099" s="54"/>
      <c r="E1099" s="83"/>
      <c r="F1099" s="55"/>
      <c r="G1099" s="53"/>
      <c r="H1099" s="57"/>
      <c r="I1099" s="56"/>
      <c r="J1099" s="56"/>
      <c r="K1099" s="68"/>
      <c r="L1099" s="85">
        <v>1099</v>
      </c>
      <c r="M1099" s="85"/>
      <c r="N1099" s="63"/>
    </row>
    <row r="1100" spans="1:14" x14ac:dyDescent="0.4">
      <c r="A1100" s="50" t="s">
        <v>250</v>
      </c>
      <c r="B1100" s="50" t="s">
        <v>288</v>
      </c>
      <c r="C1100" s="53"/>
      <c r="D1100" s="54"/>
      <c r="E1100" s="83"/>
      <c r="F1100" s="55"/>
      <c r="G1100" s="53"/>
      <c r="H1100" s="57"/>
      <c r="I1100" s="56"/>
      <c r="J1100" s="56"/>
      <c r="K1100" s="68"/>
      <c r="L1100" s="85">
        <v>1100</v>
      </c>
      <c r="M1100" s="85"/>
      <c r="N1100" s="63"/>
    </row>
    <row r="1101" spans="1:14" ht="34.799999999999997" x14ac:dyDescent="0.4">
      <c r="A1101" s="108" t="s">
        <v>255</v>
      </c>
      <c r="B1101" s="108" t="s">
        <v>215</v>
      </c>
      <c r="C1101" s="109"/>
      <c r="D1101" s="110"/>
      <c r="E1101" s="111"/>
      <c r="F1101" s="112"/>
      <c r="G1101" s="109"/>
      <c r="H1101" s="113"/>
      <c r="I1101" s="114"/>
      <c r="J1101" s="114"/>
      <c r="K1101" s="115"/>
      <c r="L1101" s="116">
        <v>1101</v>
      </c>
      <c r="M1101" s="116"/>
      <c r="N1101" s="117"/>
    </row>
    <row r="1102" spans="1:14" ht="34.799999999999997" x14ac:dyDescent="0.4">
      <c r="A1102" s="50" t="s">
        <v>354</v>
      </c>
      <c r="B1102" s="50" t="s">
        <v>451</v>
      </c>
      <c r="C1102" s="53"/>
      <c r="D1102" s="54"/>
      <c r="E1102" s="83"/>
      <c r="F1102" s="55"/>
      <c r="G1102" s="53"/>
      <c r="H1102" s="57"/>
      <c r="I1102" s="56"/>
      <c r="J1102" s="56"/>
      <c r="K1102" s="68"/>
      <c r="L1102" s="85">
        <v>1102</v>
      </c>
      <c r="M1102" s="85"/>
      <c r="N1102" s="63"/>
    </row>
    <row r="1103" spans="1:14" ht="52.2" x14ac:dyDescent="0.4">
      <c r="A1103" s="50" t="s">
        <v>355</v>
      </c>
      <c r="B1103" s="50" t="s">
        <v>275</v>
      </c>
      <c r="C1103" s="53"/>
      <c r="D1103" s="54"/>
      <c r="E1103" s="83"/>
      <c r="F1103" s="55"/>
      <c r="G1103" s="53"/>
      <c r="H1103" s="57"/>
      <c r="I1103" s="56"/>
      <c r="J1103" s="56"/>
      <c r="K1103" s="68"/>
      <c r="L1103" s="85">
        <v>1103</v>
      </c>
      <c r="M1103" s="85"/>
      <c r="N1103" s="63"/>
    </row>
    <row r="1104" spans="1:14" ht="34.799999999999997" x14ac:dyDescent="0.4">
      <c r="A1104" s="50" t="s">
        <v>357</v>
      </c>
      <c r="B1104" s="50" t="s">
        <v>452</v>
      </c>
      <c r="C1104" s="53"/>
      <c r="D1104" s="54"/>
      <c r="E1104" s="83"/>
      <c r="F1104" s="55"/>
      <c r="G1104" s="53"/>
      <c r="H1104" s="57"/>
      <c r="I1104" s="56"/>
      <c r="J1104" s="56"/>
      <c r="K1104" s="68"/>
      <c r="L1104" s="85">
        <v>1104</v>
      </c>
      <c r="M1104" s="85"/>
      <c r="N1104" s="63"/>
    </row>
    <row r="1105" spans="1:14" x14ac:dyDescent="0.4">
      <c r="A1105" s="50" t="s">
        <v>269</v>
      </c>
      <c r="B1105" s="50" t="s">
        <v>178</v>
      </c>
      <c r="C1105" s="53"/>
      <c r="D1105" s="54"/>
      <c r="E1105" s="83"/>
      <c r="F1105" s="55"/>
      <c r="G1105" s="53"/>
      <c r="H1105" s="57"/>
      <c r="I1105" s="56"/>
      <c r="J1105" s="56"/>
      <c r="K1105" s="68"/>
      <c r="L1105" s="85">
        <v>1105</v>
      </c>
      <c r="M1105" s="85"/>
      <c r="N1105" s="63"/>
    </row>
    <row r="1106" spans="1:14" ht="34.799999999999997" x14ac:dyDescent="0.4">
      <c r="A1106" s="50" t="s">
        <v>270</v>
      </c>
      <c r="B1106" s="50" t="s">
        <v>453</v>
      </c>
      <c r="C1106" s="53"/>
      <c r="D1106" s="54"/>
      <c r="E1106" s="83"/>
      <c r="F1106" s="55"/>
      <c r="G1106" s="53"/>
      <c r="H1106" s="57"/>
      <c r="I1106" s="56"/>
      <c r="J1106" s="56"/>
      <c r="K1106" s="68"/>
      <c r="L1106" s="85">
        <v>1106</v>
      </c>
      <c r="M1106" s="85"/>
      <c r="N1106" s="63"/>
    </row>
    <row r="1107" spans="1:14" ht="34.799999999999997" x14ac:dyDescent="0.4">
      <c r="A1107" s="50" t="s">
        <v>275</v>
      </c>
      <c r="B1107" s="50" t="s">
        <v>454</v>
      </c>
      <c r="C1107" s="53"/>
      <c r="D1107" s="54"/>
      <c r="E1107" s="83"/>
      <c r="F1107" s="55"/>
      <c r="G1107" s="53"/>
      <c r="H1107" s="57"/>
      <c r="I1107" s="56"/>
      <c r="J1107" s="56"/>
      <c r="K1107" s="68"/>
      <c r="L1107" s="85">
        <v>1107</v>
      </c>
      <c r="M1107" s="85"/>
      <c r="N1107" s="63"/>
    </row>
    <row r="1108" spans="1:14" ht="34.799999999999997" x14ac:dyDescent="0.4">
      <c r="A1108" s="50" t="s">
        <v>380</v>
      </c>
      <c r="B1108" s="50" t="s">
        <v>412</v>
      </c>
      <c r="C1108" s="53"/>
      <c r="D1108" s="54"/>
      <c r="E1108" s="83"/>
      <c r="F1108" s="55"/>
      <c r="G1108" s="53"/>
      <c r="H1108" s="57"/>
      <c r="I1108" s="56"/>
      <c r="J1108" s="56"/>
      <c r="K1108" s="68"/>
      <c r="L1108" s="85">
        <v>1108</v>
      </c>
      <c r="M1108" s="85"/>
      <c r="N1108" s="63"/>
    </row>
    <row r="1109" spans="1:14" x14ac:dyDescent="0.4">
      <c r="A1109" s="50" t="s">
        <v>213</v>
      </c>
      <c r="B1109" s="50" t="s">
        <v>212</v>
      </c>
      <c r="C1109" s="53"/>
      <c r="D1109" s="54"/>
      <c r="E1109" s="83"/>
      <c r="F1109" s="55"/>
      <c r="G1109" s="53"/>
      <c r="H1109" s="57"/>
      <c r="I1109" s="56"/>
      <c r="J1109" s="56"/>
      <c r="K1109" s="68"/>
      <c r="L1109" s="85">
        <v>1109</v>
      </c>
      <c r="M1109" s="85"/>
      <c r="N1109" s="63"/>
    </row>
    <row r="1110" spans="1:14" ht="52.2" x14ac:dyDescent="0.4">
      <c r="A1110" s="50" t="s">
        <v>257</v>
      </c>
      <c r="B1110" s="50" t="s">
        <v>351</v>
      </c>
      <c r="C1110" s="53"/>
      <c r="D1110" s="54"/>
      <c r="E1110" s="83"/>
      <c r="F1110" s="55"/>
      <c r="G1110" s="53"/>
      <c r="H1110" s="57"/>
      <c r="I1110" s="56"/>
      <c r="J1110" s="56"/>
      <c r="K1110" s="68"/>
      <c r="L1110" s="85">
        <v>1110</v>
      </c>
      <c r="M1110" s="85"/>
      <c r="N1110" s="63"/>
    </row>
    <row r="1111" spans="1:14" ht="34.799999999999997" x14ac:dyDescent="0.4">
      <c r="A1111" s="108" t="s">
        <v>282</v>
      </c>
      <c r="B1111" s="108" t="s">
        <v>408</v>
      </c>
      <c r="C1111" s="109"/>
      <c r="D1111" s="110"/>
      <c r="E1111" s="111"/>
      <c r="F1111" s="112"/>
      <c r="G1111" s="109"/>
      <c r="H1111" s="113"/>
      <c r="I1111" s="114"/>
      <c r="J1111" s="114"/>
      <c r="K1111" s="115"/>
      <c r="L1111" s="116">
        <v>1111</v>
      </c>
      <c r="M1111" s="116"/>
      <c r="N1111" s="117"/>
    </row>
    <row r="1112" spans="1:14" x14ac:dyDescent="0.4">
      <c r="A1112" s="108" t="s">
        <v>288</v>
      </c>
      <c r="B1112" s="108" t="s">
        <v>427</v>
      </c>
      <c r="C1112" s="109"/>
      <c r="D1112" s="110"/>
      <c r="E1112" s="111"/>
      <c r="F1112" s="112"/>
      <c r="G1112" s="109"/>
      <c r="H1112" s="113"/>
      <c r="I1112" s="114"/>
      <c r="J1112" s="114"/>
      <c r="K1112" s="115"/>
      <c r="L1112" s="116">
        <v>1112</v>
      </c>
      <c r="M1112" s="116"/>
      <c r="N1112" s="117"/>
    </row>
    <row r="1113" spans="1:14" x14ac:dyDescent="0.4">
      <c r="A1113" s="50" t="s">
        <v>291</v>
      </c>
      <c r="B1113" s="50" t="s">
        <v>441</v>
      </c>
      <c r="C1113" s="53"/>
      <c r="D1113" s="54"/>
      <c r="E1113" s="83"/>
      <c r="F1113" s="55"/>
      <c r="G1113" s="53"/>
      <c r="H1113" s="57"/>
      <c r="I1113" s="56"/>
      <c r="J1113" s="56"/>
      <c r="K1113" s="68"/>
      <c r="L1113" s="85">
        <v>1113</v>
      </c>
      <c r="M1113" s="85"/>
      <c r="N1113" s="63"/>
    </row>
    <row r="1114" spans="1:14" x14ac:dyDescent="0.4">
      <c r="A1114" s="50" t="s">
        <v>294</v>
      </c>
      <c r="B1114" s="50" t="s">
        <v>394</v>
      </c>
      <c r="C1114" s="53"/>
      <c r="D1114" s="54"/>
      <c r="E1114" s="83"/>
      <c r="F1114" s="55"/>
      <c r="G1114" s="53"/>
      <c r="H1114" s="57"/>
      <c r="I1114" s="56"/>
      <c r="J1114" s="56"/>
      <c r="K1114" s="68"/>
      <c r="L1114" s="85">
        <v>1114</v>
      </c>
      <c r="M1114" s="85"/>
      <c r="N1114" s="63"/>
    </row>
    <row r="1115" spans="1:14" x14ac:dyDescent="0.4">
      <c r="A1115" s="50" t="s">
        <v>370</v>
      </c>
      <c r="B1115" s="50" t="s">
        <v>387</v>
      </c>
      <c r="C1115" s="53"/>
      <c r="D1115" s="54"/>
      <c r="E1115" s="83"/>
      <c r="F1115" s="55"/>
      <c r="G1115" s="53"/>
      <c r="H1115" s="57"/>
      <c r="I1115" s="56"/>
      <c r="J1115" s="56"/>
      <c r="K1115" s="68"/>
      <c r="L1115" s="85">
        <v>1115</v>
      </c>
      <c r="M1115" s="85"/>
      <c r="N1115" s="63"/>
    </row>
    <row r="1116" spans="1:14" x14ac:dyDescent="0.4">
      <c r="A1116" s="50" t="s">
        <v>309</v>
      </c>
      <c r="B1116" s="50" t="s">
        <v>250</v>
      </c>
      <c r="C1116" s="53"/>
      <c r="D1116" s="54"/>
      <c r="E1116" s="83"/>
      <c r="F1116" s="55"/>
      <c r="G1116" s="53"/>
      <c r="H1116" s="57"/>
      <c r="I1116" s="56"/>
      <c r="J1116" s="56"/>
      <c r="K1116" s="68"/>
      <c r="L1116" s="85">
        <v>1116</v>
      </c>
      <c r="M1116" s="85"/>
      <c r="N1116" s="63"/>
    </row>
    <row r="1117" spans="1:14" x14ac:dyDescent="0.4">
      <c r="A1117" s="50" t="s">
        <v>312</v>
      </c>
      <c r="B1117" s="50" t="s">
        <v>439</v>
      </c>
      <c r="C1117" s="53"/>
      <c r="D1117" s="54"/>
      <c r="E1117" s="83"/>
      <c r="F1117" s="55"/>
      <c r="G1117" s="53"/>
      <c r="H1117" s="57"/>
      <c r="I1117" s="56"/>
      <c r="J1117" s="56"/>
      <c r="K1117" s="68"/>
      <c r="L1117" s="85">
        <v>1117</v>
      </c>
      <c r="M1117" s="85"/>
      <c r="N1117" s="63"/>
    </row>
    <row r="1118" spans="1:14" ht="52.2" x14ac:dyDescent="0.4">
      <c r="A1118" s="50" t="s">
        <v>321</v>
      </c>
      <c r="B1118" s="50" t="s">
        <v>458</v>
      </c>
      <c r="C1118" s="53"/>
      <c r="D1118" s="54"/>
      <c r="E1118" s="83"/>
      <c r="F1118" s="55"/>
      <c r="G1118" s="53"/>
      <c r="H1118" s="57"/>
      <c r="I1118" s="56"/>
      <c r="J1118" s="56"/>
      <c r="K1118" s="68"/>
      <c r="L1118" s="85">
        <v>1118</v>
      </c>
      <c r="M1118" s="85"/>
      <c r="N1118" s="63"/>
    </row>
    <row r="1119" spans="1:14" ht="52.2" x14ac:dyDescent="0.4">
      <c r="A1119" s="50" t="s">
        <v>462</v>
      </c>
      <c r="B1119" s="50" t="s">
        <v>255</v>
      </c>
      <c r="C1119" s="53"/>
      <c r="D1119" s="54"/>
      <c r="E1119" s="83"/>
      <c r="F1119" s="55"/>
      <c r="G1119" s="53"/>
      <c r="H1119" s="57"/>
      <c r="I1119" s="56"/>
      <c r="J1119" s="56"/>
      <c r="K1119" s="68"/>
      <c r="L1119" s="85">
        <v>1119</v>
      </c>
      <c r="M1119" s="85"/>
      <c r="N1119" s="63"/>
    </row>
    <row r="1120" spans="1:14" ht="34.799999999999997" x14ac:dyDescent="0.4">
      <c r="A1120" s="50" t="s">
        <v>199</v>
      </c>
      <c r="B1120" s="50" t="s">
        <v>408</v>
      </c>
      <c r="C1120" s="53"/>
      <c r="D1120" s="54"/>
      <c r="E1120" s="83"/>
      <c r="F1120" s="55"/>
      <c r="G1120" s="53"/>
      <c r="H1120" s="57"/>
      <c r="I1120" s="56"/>
      <c r="J1120" s="56"/>
      <c r="K1120" s="68"/>
      <c r="L1120" s="85">
        <v>1120</v>
      </c>
      <c r="M1120" s="85"/>
      <c r="N1120" s="63"/>
    </row>
    <row r="1121" spans="1:14" x14ac:dyDescent="0.4">
      <c r="A1121" s="50" t="s">
        <v>345</v>
      </c>
      <c r="B1121" s="50" t="s">
        <v>235</v>
      </c>
      <c r="C1121" s="53"/>
      <c r="D1121" s="54"/>
      <c r="E1121" s="83"/>
      <c r="F1121" s="55"/>
      <c r="G1121" s="53"/>
      <c r="H1121" s="57"/>
      <c r="I1121" s="56"/>
      <c r="J1121" s="56"/>
      <c r="K1121" s="68"/>
      <c r="L1121" s="85">
        <v>1121</v>
      </c>
      <c r="M1121" s="85"/>
      <c r="N1121" s="63"/>
    </row>
    <row r="1122" spans="1:14" x14ac:dyDescent="0.4">
      <c r="A1122" s="50" t="s">
        <v>408</v>
      </c>
      <c r="B1122" s="50" t="s">
        <v>486</v>
      </c>
      <c r="C1122" s="53"/>
      <c r="D1122" s="54"/>
      <c r="E1122" s="83"/>
      <c r="F1122" s="55"/>
      <c r="G1122" s="53"/>
      <c r="H1122" s="57"/>
      <c r="I1122" s="56"/>
      <c r="J1122" s="56"/>
      <c r="K1122" s="68"/>
      <c r="L1122" s="85">
        <v>1122</v>
      </c>
      <c r="M1122" s="85"/>
      <c r="N1122" s="63"/>
    </row>
    <row r="1123" spans="1:14" x14ac:dyDescent="0.4">
      <c r="A1123" s="50" t="s">
        <v>474</v>
      </c>
      <c r="B1123" s="50" t="s">
        <v>394</v>
      </c>
      <c r="C1123" s="53"/>
      <c r="D1123" s="54"/>
      <c r="E1123" s="83"/>
      <c r="F1123" s="55"/>
      <c r="G1123" s="53"/>
      <c r="H1123" s="57"/>
      <c r="I1123" s="56"/>
      <c r="J1123" s="56"/>
      <c r="K1123" s="68"/>
      <c r="L1123" s="85">
        <v>1123</v>
      </c>
      <c r="M1123" s="85"/>
      <c r="N1123" s="63"/>
    </row>
    <row r="1124" spans="1:14" x14ac:dyDescent="0.4">
      <c r="A1124" s="50" t="s">
        <v>387</v>
      </c>
      <c r="B1124" s="50" t="s">
        <v>371</v>
      </c>
      <c r="C1124" s="53"/>
      <c r="D1124" s="54"/>
      <c r="E1124" s="83"/>
      <c r="F1124" s="55"/>
      <c r="G1124" s="53"/>
      <c r="H1124" s="57"/>
      <c r="I1124" s="56"/>
      <c r="J1124" s="56"/>
      <c r="K1124" s="68"/>
      <c r="L1124" s="85">
        <v>1124</v>
      </c>
      <c r="M1124" s="85"/>
      <c r="N1124" s="63"/>
    </row>
    <row r="1125" spans="1:14" x14ac:dyDescent="0.4">
      <c r="A1125" s="50" t="s">
        <v>328</v>
      </c>
      <c r="B1125" s="50" t="s">
        <v>327</v>
      </c>
      <c r="C1125" s="53"/>
      <c r="D1125" s="54"/>
      <c r="E1125" s="83"/>
      <c r="F1125" s="55"/>
      <c r="G1125" s="53"/>
      <c r="H1125" s="57"/>
      <c r="I1125" s="56"/>
      <c r="J1125" s="56"/>
      <c r="K1125" s="68"/>
      <c r="L1125" s="85">
        <v>1125</v>
      </c>
      <c r="M1125" s="85"/>
      <c r="N1125" s="63"/>
    </row>
    <row r="1126" spans="1:14" x14ac:dyDescent="0.4">
      <c r="A1126" s="50" t="s">
        <v>492</v>
      </c>
      <c r="B1126" s="50" t="s">
        <v>212</v>
      </c>
      <c r="C1126" s="53"/>
      <c r="D1126" s="54"/>
      <c r="E1126" s="83"/>
      <c r="F1126" s="55"/>
      <c r="G1126" s="53"/>
      <c r="H1126" s="57"/>
      <c r="I1126" s="56"/>
      <c r="J1126" s="56"/>
      <c r="K1126" s="68"/>
      <c r="L1126" s="85">
        <v>1126</v>
      </c>
      <c r="M1126" s="85"/>
      <c r="N1126" s="63"/>
    </row>
    <row r="1127" spans="1:14" ht="52.2" x14ac:dyDescent="0.4">
      <c r="A1127" s="50" t="s">
        <v>254</v>
      </c>
      <c r="B1127" s="50" t="s">
        <v>607</v>
      </c>
      <c r="C1127" s="53"/>
      <c r="D1127" s="54"/>
      <c r="E1127" s="83"/>
      <c r="F1127" s="55"/>
      <c r="G1127" s="53"/>
      <c r="H1127" s="57"/>
      <c r="I1127" s="56"/>
      <c r="J1127" s="56"/>
      <c r="K1127" s="68"/>
      <c r="L1127" s="85">
        <v>1127</v>
      </c>
      <c r="M1127" s="85"/>
      <c r="N1127" s="63"/>
    </row>
    <row r="1128" spans="1:14" ht="69.599999999999994" x14ac:dyDescent="0.4">
      <c r="A1128" s="50" t="s">
        <v>499</v>
      </c>
      <c r="B1128" s="50" t="s">
        <v>176</v>
      </c>
      <c r="C1128" s="53"/>
      <c r="D1128" s="54"/>
      <c r="E1128" s="83"/>
      <c r="F1128" s="55"/>
      <c r="G1128" s="53"/>
      <c r="H1128" s="57"/>
      <c r="I1128" s="56"/>
      <c r="J1128" s="56"/>
      <c r="K1128" s="68"/>
      <c r="L1128" s="85">
        <v>1128</v>
      </c>
      <c r="M1128" s="85"/>
      <c r="N1128" s="63"/>
    </row>
    <row r="1129" spans="1:14" x14ac:dyDescent="0.4">
      <c r="A1129" s="50" t="s">
        <v>427</v>
      </c>
      <c r="B1129" s="50" t="s">
        <v>250</v>
      </c>
      <c r="C1129" s="53"/>
      <c r="D1129" s="54"/>
      <c r="E1129" s="83"/>
      <c r="F1129" s="55"/>
      <c r="G1129" s="53"/>
      <c r="H1129" s="57"/>
      <c r="I1129" s="56"/>
      <c r="J1129" s="56"/>
      <c r="K1129" s="68"/>
      <c r="L1129" s="85">
        <v>1129</v>
      </c>
      <c r="M1129" s="85"/>
      <c r="N1129" s="63"/>
    </row>
    <row r="1130" spans="1:14" x14ac:dyDescent="0.4">
      <c r="A1130" s="50" t="s">
        <v>480</v>
      </c>
      <c r="B1130" s="50" t="s">
        <v>236</v>
      </c>
      <c r="C1130" s="53"/>
      <c r="D1130" s="54"/>
      <c r="E1130" s="83"/>
      <c r="F1130" s="55"/>
      <c r="G1130" s="53"/>
      <c r="H1130" s="57"/>
      <c r="I1130" s="56"/>
      <c r="J1130" s="56"/>
      <c r="K1130" s="68"/>
      <c r="L1130" s="85">
        <v>1130</v>
      </c>
      <c r="M1130" s="85"/>
      <c r="N1130" s="63"/>
    </row>
    <row r="1131" spans="1:14" x14ac:dyDescent="0.4">
      <c r="A1131" s="50" t="s">
        <v>800</v>
      </c>
      <c r="B1131" s="50" t="s">
        <v>557</v>
      </c>
      <c r="C1131" s="53"/>
      <c r="D1131" s="54"/>
      <c r="E1131" s="83"/>
      <c r="F1131" s="55"/>
      <c r="G1131" s="53"/>
      <c r="H1131" s="57"/>
      <c r="I1131" s="56"/>
      <c r="J1131" s="56"/>
      <c r="K1131" s="68"/>
      <c r="L1131" s="85">
        <v>1131</v>
      </c>
      <c r="M1131" s="85"/>
      <c r="N1131" s="63"/>
    </row>
    <row r="1132" spans="1:14" x14ac:dyDescent="0.4">
      <c r="A1132" s="50" t="s">
        <v>393</v>
      </c>
      <c r="B1132" s="50" t="s">
        <v>779</v>
      </c>
      <c r="C1132" s="53"/>
      <c r="D1132" s="54"/>
      <c r="E1132" s="83"/>
      <c r="F1132" s="55"/>
      <c r="G1132" s="53"/>
      <c r="H1132" s="57"/>
      <c r="I1132" s="56"/>
      <c r="J1132" s="56"/>
      <c r="K1132" s="68"/>
      <c r="L1132" s="85">
        <v>1132</v>
      </c>
      <c r="M1132" s="85"/>
      <c r="N1132" s="63"/>
    </row>
    <row r="1133" spans="1:14" x14ac:dyDescent="0.4">
      <c r="A1133" s="50" t="s">
        <v>461</v>
      </c>
      <c r="B1133" s="50" t="s">
        <v>250</v>
      </c>
      <c r="C1133" s="53"/>
      <c r="D1133" s="54"/>
      <c r="E1133" s="83"/>
      <c r="F1133" s="55"/>
      <c r="G1133" s="53"/>
      <c r="H1133" s="57"/>
      <c r="I1133" s="56"/>
      <c r="J1133" s="56"/>
      <c r="K1133" s="68"/>
      <c r="L1133" s="85">
        <v>1133</v>
      </c>
      <c r="M1133" s="85"/>
      <c r="N1133" s="63"/>
    </row>
    <row r="1134" spans="1:14" ht="52.2" x14ac:dyDescent="0.4">
      <c r="A1134" s="50" t="s">
        <v>516</v>
      </c>
      <c r="B1134" s="50" t="s">
        <v>336</v>
      </c>
      <c r="C1134" s="53"/>
      <c r="D1134" s="54"/>
      <c r="E1134" s="83"/>
      <c r="F1134" s="55"/>
      <c r="G1134" s="53"/>
      <c r="H1134" s="57"/>
      <c r="I1134" s="56"/>
      <c r="J1134" s="56"/>
      <c r="K1134" s="68"/>
      <c r="L1134" s="85">
        <v>1134</v>
      </c>
      <c r="M1134" s="85"/>
      <c r="N1134" s="63"/>
    </row>
    <row r="1135" spans="1:14" x14ac:dyDescent="0.4">
      <c r="A1135" s="108" t="s">
        <v>519</v>
      </c>
      <c r="B1135" s="108" t="s">
        <v>250</v>
      </c>
      <c r="C1135" s="109"/>
      <c r="D1135" s="110"/>
      <c r="E1135" s="111"/>
      <c r="F1135" s="112"/>
      <c r="G1135" s="109"/>
      <c r="H1135" s="113"/>
      <c r="I1135" s="114"/>
      <c r="J1135" s="114"/>
      <c r="K1135" s="115"/>
      <c r="L1135" s="116">
        <v>1135</v>
      </c>
      <c r="M1135" s="116"/>
      <c r="N1135" s="117"/>
    </row>
    <row r="1136" spans="1:14" ht="69.599999999999994" x14ac:dyDescent="0.4">
      <c r="A1136" s="108" t="s">
        <v>446</v>
      </c>
      <c r="B1136" s="108" t="s">
        <v>176</v>
      </c>
      <c r="C1136" s="109"/>
      <c r="D1136" s="110"/>
      <c r="E1136" s="111"/>
      <c r="F1136" s="112"/>
      <c r="G1136" s="109"/>
      <c r="H1136" s="113"/>
      <c r="I1136" s="114"/>
      <c r="J1136" s="114"/>
      <c r="K1136" s="115"/>
      <c r="L1136" s="116">
        <v>1136</v>
      </c>
      <c r="M1136" s="116"/>
      <c r="N1136" s="117"/>
    </row>
    <row r="1137" spans="1:14" ht="34.799999999999997" x14ac:dyDescent="0.4">
      <c r="A1137" s="50" t="s">
        <v>523</v>
      </c>
      <c r="B1137" s="50" t="s">
        <v>790</v>
      </c>
      <c r="C1137" s="53"/>
      <c r="D1137" s="54"/>
      <c r="E1137" s="83"/>
      <c r="F1137" s="55"/>
      <c r="G1137" s="53"/>
      <c r="H1137" s="57"/>
      <c r="I1137" s="56"/>
      <c r="J1137" s="56"/>
      <c r="K1137" s="68"/>
      <c r="L1137" s="85">
        <v>1137</v>
      </c>
      <c r="M1137" s="85"/>
      <c r="N1137" s="63"/>
    </row>
    <row r="1138" spans="1:14" ht="34.799999999999997" x14ac:dyDescent="0.4">
      <c r="A1138" s="108" t="s">
        <v>801</v>
      </c>
      <c r="B1138" s="108" t="s">
        <v>238</v>
      </c>
      <c r="C1138" s="109"/>
      <c r="D1138" s="110"/>
      <c r="E1138" s="111"/>
      <c r="F1138" s="112"/>
      <c r="G1138" s="109"/>
      <c r="H1138" s="113"/>
      <c r="I1138" s="114"/>
      <c r="J1138" s="114"/>
      <c r="K1138" s="115"/>
      <c r="L1138" s="116">
        <v>1138</v>
      </c>
      <c r="M1138" s="116"/>
      <c r="N1138" s="117"/>
    </row>
    <row r="1139" spans="1:14" x14ac:dyDescent="0.4">
      <c r="A1139" s="50" t="s">
        <v>394</v>
      </c>
      <c r="B1139" s="50" t="s">
        <v>632</v>
      </c>
      <c r="C1139" s="53"/>
      <c r="D1139" s="54"/>
      <c r="E1139" s="83"/>
      <c r="F1139" s="55"/>
      <c r="G1139" s="53"/>
      <c r="H1139" s="57"/>
      <c r="I1139" s="56"/>
      <c r="J1139" s="56"/>
      <c r="K1139" s="68"/>
      <c r="L1139" s="85">
        <v>1139</v>
      </c>
      <c r="M1139" s="85"/>
      <c r="N1139" s="63"/>
    </row>
    <row r="1140" spans="1:14" x14ac:dyDescent="0.4">
      <c r="A1140" s="50" t="s">
        <v>815</v>
      </c>
      <c r="B1140" s="50" t="s">
        <v>319</v>
      </c>
      <c r="C1140" s="53"/>
      <c r="D1140" s="54"/>
      <c r="E1140" s="83"/>
      <c r="F1140" s="55"/>
      <c r="G1140" s="53"/>
      <c r="H1140" s="57"/>
      <c r="I1140" s="56"/>
      <c r="J1140" s="56"/>
      <c r="K1140" s="68"/>
      <c r="L1140" s="85">
        <v>1140</v>
      </c>
      <c r="M1140" s="85"/>
      <c r="N1140" s="63"/>
    </row>
    <row r="1141" spans="1:14" ht="34.799999999999997" x14ac:dyDescent="0.4">
      <c r="A1141" s="108" t="s">
        <v>386</v>
      </c>
      <c r="B1141" s="108" t="s">
        <v>179</v>
      </c>
      <c r="C1141" s="109"/>
      <c r="D1141" s="110"/>
      <c r="E1141" s="111"/>
      <c r="F1141" s="112"/>
      <c r="G1141" s="109"/>
      <c r="H1141" s="113"/>
      <c r="I1141" s="114"/>
      <c r="J1141" s="114"/>
      <c r="K1141" s="115"/>
      <c r="L1141" s="116">
        <v>1141</v>
      </c>
      <c r="M1141" s="116"/>
      <c r="N1141" s="117"/>
    </row>
    <row r="1142" spans="1:14" ht="52.2" x14ac:dyDescent="0.4">
      <c r="A1142" s="50" t="s">
        <v>438</v>
      </c>
      <c r="B1142" s="50" t="s">
        <v>403</v>
      </c>
      <c r="C1142" s="53"/>
      <c r="D1142" s="54"/>
      <c r="E1142" s="83"/>
      <c r="F1142" s="55"/>
      <c r="G1142" s="53"/>
      <c r="H1142" s="57"/>
      <c r="I1142" s="56"/>
      <c r="J1142" s="56"/>
      <c r="K1142" s="68"/>
      <c r="L1142" s="85">
        <v>1142</v>
      </c>
      <c r="M1142" s="85"/>
      <c r="N1142" s="63"/>
    </row>
    <row r="1143" spans="1:14" x14ac:dyDescent="0.4">
      <c r="A1143" s="50" t="s">
        <v>439</v>
      </c>
      <c r="B1143" s="50" t="s">
        <v>441</v>
      </c>
      <c r="C1143" s="53"/>
      <c r="D1143" s="54"/>
      <c r="E1143" s="83"/>
      <c r="F1143" s="55"/>
      <c r="G1143" s="53"/>
      <c r="H1143" s="57"/>
      <c r="I1143" s="56"/>
      <c r="J1143" s="56"/>
      <c r="K1143" s="68"/>
      <c r="L1143" s="85">
        <v>1143</v>
      </c>
      <c r="M1143" s="85"/>
      <c r="N1143" s="63"/>
    </row>
    <row r="1144" spans="1:14" ht="34.799999999999997" x14ac:dyDescent="0.4">
      <c r="A1144" s="50" t="s">
        <v>501</v>
      </c>
      <c r="B1144" s="50" t="s">
        <v>369</v>
      </c>
      <c r="C1144" s="53"/>
      <c r="D1144" s="54"/>
      <c r="E1144" s="83"/>
      <c r="F1144" s="55"/>
      <c r="G1144" s="53"/>
      <c r="H1144" s="57"/>
      <c r="I1144" s="56"/>
      <c r="J1144" s="56"/>
      <c r="K1144" s="68"/>
      <c r="L1144" s="85">
        <v>1144</v>
      </c>
      <c r="M1144" s="85"/>
      <c r="N1144" s="63"/>
    </row>
    <row r="1145" spans="1:14" x14ac:dyDescent="0.4">
      <c r="A1145" s="50" t="s">
        <v>330</v>
      </c>
      <c r="B1145" s="50" t="s">
        <v>427</v>
      </c>
      <c r="C1145" s="53"/>
      <c r="D1145" s="54"/>
      <c r="E1145" s="83"/>
      <c r="F1145" s="55"/>
      <c r="G1145" s="53"/>
      <c r="H1145" s="57"/>
      <c r="I1145" s="56"/>
      <c r="J1145" s="56"/>
      <c r="K1145" s="68"/>
      <c r="L1145" s="85">
        <v>1145</v>
      </c>
      <c r="M1145" s="85"/>
      <c r="N1145" s="63"/>
    </row>
    <row r="1146" spans="1:14" ht="34.799999999999997" x14ac:dyDescent="0.4">
      <c r="A1146" s="50" t="s">
        <v>324</v>
      </c>
      <c r="B1146" s="50" t="s">
        <v>442</v>
      </c>
      <c r="C1146" s="53"/>
      <c r="D1146" s="54"/>
      <c r="E1146" s="83"/>
      <c r="F1146" s="55"/>
      <c r="G1146" s="53"/>
      <c r="H1146" s="57"/>
      <c r="I1146" s="56"/>
      <c r="J1146" s="56"/>
      <c r="K1146" s="68"/>
      <c r="L1146" s="85">
        <v>1146</v>
      </c>
      <c r="M1146" s="85"/>
      <c r="N1146" s="63"/>
    </row>
    <row r="1147" spans="1:14" x14ac:dyDescent="0.4">
      <c r="A1147" s="50" t="s">
        <v>536</v>
      </c>
      <c r="B1147" s="50" t="s">
        <v>677</v>
      </c>
      <c r="C1147" s="53"/>
      <c r="D1147" s="54"/>
      <c r="E1147" s="83"/>
      <c r="F1147" s="55"/>
      <c r="G1147" s="53"/>
      <c r="H1147" s="57"/>
      <c r="I1147" s="56"/>
      <c r="J1147" s="56"/>
      <c r="K1147" s="68"/>
      <c r="L1147" s="85">
        <v>1147</v>
      </c>
      <c r="M1147" s="85"/>
      <c r="N1147" s="63"/>
    </row>
    <row r="1148" spans="1:14" ht="52.2" x14ac:dyDescent="0.4">
      <c r="A1148" s="50" t="s">
        <v>388</v>
      </c>
      <c r="B1148" s="50" t="s">
        <v>382</v>
      </c>
      <c r="C1148" s="53"/>
      <c r="D1148" s="54"/>
      <c r="E1148" s="83"/>
      <c r="F1148" s="55"/>
      <c r="G1148" s="53"/>
      <c r="H1148" s="57"/>
      <c r="I1148" s="56"/>
      <c r="J1148" s="56"/>
      <c r="K1148" s="68"/>
      <c r="L1148" s="85">
        <v>1148</v>
      </c>
      <c r="M1148" s="85"/>
      <c r="N1148" s="63"/>
    </row>
    <row r="1149" spans="1:14" x14ac:dyDescent="0.4">
      <c r="A1149" s="50" t="s">
        <v>375</v>
      </c>
      <c r="B1149" s="50" t="s">
        <v>269</v>
      </c>
      <c r="C1149" s="53"/>
      <c r="D1149" s="54"/>
      <c r="E1149" s="83"/>
      <c r="F1149" s="55"/>
      <c r="G1149" s="53"/>
      <c r="H1149" s="57"/>
      <c r="I1149" s="56"/>
      <c r="J1149" s="56"/>
      <c r="K1149" s="68"/>
      <c r="L1149" s="85">
        <v>1149</v>
      </c>
      <c r="M1149" s="85"/>
      <c r="N1149" s="63"/>
    </row>
    <row r="1150" spans="1:14" x14ac:dyDescent="0.4">
      <c r="A1150" s="108" t="s">
        <v>371</v>
      </c>
      <c r="B1150" s="108" t="s">
        <v>345</v>
      </c>
      <c r="C1150" s="109"/>
      <c r="D1150" s="110"/>
      <c r="E1150" s="111"/>
      <c r="F1150" s="112"/>
      <c r="G1150" s="109"/>
      <c r="H1150" s="113"/>
      <c r="I1150" s="114"/>
      <c r="J1150" s="114"/>
      <c r="K1150" s="115"/>
      <c r="L1150" s="116">
        <v>1150</v>
      </c>
      <c r="M1150" s="116"/>
      <c r="N1150" s="117"/>
    </row>
    <row r="1151" spans="1:14" x14ac:dyDescent="0.4">
      <c r="A1151" s="50" t="s">
        <v>327</v>
      </c>
      <c r="B1151" s="50" t="s">
        <v>212</v>
      </c>
      <c r="C1151" s="53"/>
      <c r="D1151" s="54"/>
      <c r="E1151" s="83"/>
      <c r="F1151" s="55"/>
      <c r="G1151" s="53"/>
      <c r="H1151" s="57"/>
      <c r="I1151" s="56"/>
      <c r="J1151" s="56"/>
      <c r="K1151" s="68"/>
      <c r="L1151" s="85">
        <v>1151</v>
      </c>
      <c r="M1151" s="85"/>
      <c r="N1151" s="63"/>
    </row>
    <row r="1152" spans="1:14" ht="52.2" x14ac:dyDescent="0.4">
      <c r="A1152" s="108" t="s">
        <v>382</v>
      </c>
      <c r="B1152" s="108" t="s">
        <v>388</v>
      </c>
      <c r="C1152" s="109"/>
      <c r="D1152" s="110"/>
      <c r="E1152" s="111"/>
      <c r="F1152" s="112"/>
      <c r="G1152" s="109"/>
      <c r="H1152" s="113"/>
      <c r="I1152" s="114"/>
      <c r="J1152" s="114"/>
      <c r="K1152" s="115"/>
      <c r="L1152" s="116">
        <v>1152</v>
      </c>
      <c r="M1152" s="116"/>
      <c r="N1152" s="117"/>
    </row>
    <row r="1153" spans="1:14" ht="34.799999999999997" x14ac:dyDescent="0.4">
      <c r="A1153" s="50" t="s">
        <v>601</v>
      </c>
      <c r="B1153" s="50" t="s">
        <v>376</v>
      </c>
      <c r="C1153" s="53"/>
      <c r="D1153" s="54"/>
      <c r="E1153" s="83"/>
      <c r="F1153" s="55"/>
      <c r="G1153" s="53"/>
      <c r="H1153" s="57"/>
      <c r="I1153" s="56"/>
      <c r="J1153" s="56"/>
      <c r="K1153" s="68"/>
      <c r="L1153" s="85">
        <v>1153</v>
      </c>
      <c r="M1153" s="85"/>
      <c r="N1153" s="63"/>
    </row>
    <row r="1154" spans="1:14" ht="34.799999999999997" x14ac:dyDescent="0.4">
      <c r="A1154" s="50" t="s">
        <v>715</v>
      </c>
      <c r="B1154" s="50" t="s">
        <v>611</v>
      </c>
      <c r="C1154" s="53"/>
      <c r="D1154" s="54"/>
      <c r="E1154" s="83"/>
      <c r="F1154" s="55"/>
      <c r="G1154" s="53"/>
      <c r="H1154" s="57"/>
      <c r="I1154" s="56"/>
      <c r="J1154" s="56"/>
      <c r="K1154" s="68"/>
      <c r="L1154" s="85">
        <v>1154</v>
      </c>
      <c r="M1154" s="85"/>
      <c r="N1154" s="63"/>
    </row>
    <row r="1155" spans="1:14" ht="34.799999999999997" x14ac:dyDescent="0.4">
      <c r="A1155" s="50" t="s">
        <v>413</v>
      </c>
      <c r="B1155" s="50" t="s">
        <v>426</v>
      </c>
      <c r="C1155" s="53"/>
      <c r="D1155" s="54"/>
      <c r="E1155" s="83"/>
      <c r="F1155" s="55"/>
      <c r="G1155" s="53"/>
      <c r="H1155" s="57"/>
      <c r="I1155" s="56"/>
      <c r="J1155" s="56"/>
      <c r="K1155" s="68"/>
      <c r="L1155" s="85">
        <v>1155</v>
      </c>
      <c r="M1155" s="85"/>
      <c r="N1155" s="63"/>
    </row>
    <row r="1156" spans="1:14" ht="52.2" x14ac:dyDescent="0.4">
      <c r="A1156" s="108" t="s">
        <v>240</v>
      </c>
      <c r="B1156" s="108" t="s">
        <v>382</v>
      </c>
      <c r="C1156" s="109"/>
      <c r="D1156" s="110"/>
      <c r="E1156" s="111"/>
      <c r="F1156" s="112"/>
      <c r="G1156" s="109"/>
      <c r="H1156" s="113"/>
      <c r="I1156" s="114"/>
      <c r="J1156" s="114"/>
      <c r="K1156" s="115"/>
      <c r="L1156" s="116">
        <v>1156</v>
      </c>
      <c r="M1156" s="116"/>
      <c r="N1156" s="117"/>
    </row>
    <row r="1157" spans="1:14" x14ac:dyDescent="0.4">
      <c r="A1157" s="50" t="s">
        <v>486</v>
      </c>
      <c r="B1157" s="50" t="s">
        <v>291</v>
      </c>
      <c r="C1157" s="53"/>
      <c r="D1157" s="54"/>
      <c r="E1157" s="83"/>
      <c r="F1157" s="55"/>
      <c r="G1157" s="53"/>
      <c r="H1157" s="57"/>
      <c r="I1157" s="56"/>
      <c r="J1157" s="56"/>
      <c r="K1157" s="68"/>
      <c r="L1157" s="85">
        <v>1157</v>
      </c>
      <c r="M1157" s="85"/>
      <c r="N1157" s="63"/>
    </row>
    <row r="1158" spans="1:14" ht="52.2" x14ac:dyDescent="0.4">
      <c r="A1158" s="50" t="s">
        <v>458</v>
      </c>
      <c r="B1158" s="50" t="s">
        <v>410</v>
      </c>
      <c r="C1158" s="53"/>
      <c r="D1158" s="54"/>
      <c r="E1158" s="83"/>
      <c r="F1158" s="55"/>
      <c r="G1158" s="53"/>
      <c r="H1158" s="57"/>
      <c r="I1158" s="56"/>
      <c r="J1158" s="56"/>
      <c r="K1158" s="68"/>
      <c r="L1158" s="85">
        <v>1158</v>
      </c>
      <c r="M1158" s="85"/>
      <c r="N1158" s="63"/>
    </row>
    <row r="1159" spans="1:14" ht="34.799999999999997" x14ac:dyDescent="0.4">
      <c r="A1159" s="108" t="s">
        <v>802</v>
      </c>
      <c r="B1159" s="108" t="s">
        <v>816</v>
      </c>
      <c r="C1159" s="109"/>
      <c r="D1159" s="110"/>
      <c r="E1159" s="111"/>
      <c r="F1159" s="112"/>
      <c r="G1159" s="109"/>
      <c r="H1159" s="113"/>
      <c r="I1159" s="114"/>
      <c r="J1159" s="114"/>
      <c r="K1159" s="115"/>
      <c r="L1159" s="116">
        <v>1159</v>
      </c>
      <c r="M1159" s="116"/>
      <c r="N1159" s="117"/>
    </row>
    <row r="1160" spans="1:14" ht="34.799999999999997" x14ac:dyDescent="0.4">
      <c r="A1160" s="50" t="s">
        <v>556</v>
      </c>
      <c r="B1160" s="50" t="s">
        <v>730</v>
      </c>
      <c r="C1160" s="53"/>
      <c r="D1160" s="54"/>
      <c r="E1160" s="83"/>
      <c r="F1160" s="55"/>
      <c r="G1160" s="53"/>
      <c r="H1160" s="57"/>
      <c r="I1160" s="56"/>
      <c r="J1160" s="56"/>
      <c r="K1160" s="68"/>
      <c r="L1160" s="85">
        <v>1160</v>
      </c>
      <c r="M1160" s="85"/>
      <c r="N1160" s="63"/>
    </row>
    <row r="1161" spans="1:14" ht="34.799999999999997" x14ac:dyDescent="0.4">
      <c r="A1161" s="108" t="s">
        <v>502</v>
      </c>
      <c r="B1161" s="108" t="s">
        <v>294</v>
      </c>
      <c r="C1161" s="109"/>
      <c r="D1161" s="110"/>
      <c r="E1161" s="111"/>
      <c r="F1161" s="112"/>
      <c r="G1161" s="109"/>
      <c r="H1161" s="113"/>
      <c r="I1161" s="114"/>
      <c r="J1161" s="114"/>
      <c r="K1161" s="115"/>
      <c r="L1161" s="116">
        <v>1161</v>
      </c>
      <c r="M1161" s="116"/>
      <c r="N1161" s="117"/>
    </row>
    <row r="1162" spans="1:14" x14ac:dyDescent="0.4">
      <c r="A1162" s="108" t="s">
        <v>803</v>
      </c>
      <c r="B1162" s="108" t="s">
        <v>354</v>
      </c>
      <c r="C1162" s="109"/>
      <c r="D1162" s="110"/>
      <c r="E1162" s="111"/>
      <c r="F1162" s="112"/>
      <c r="G1162" s="109"/>
      <c r="H1162" s="113"/>
      <c r="I1162" s="114"/>
      <c r="J1162" s="114"/>
      <c r="K1162" s="115"/>
      <c r="L1162" s="116">
        <v>1162</v>
      </c>
      <c r="M1162" s="116"/>
      <c r="N1162" s="117"/>
    </row>
    <row r="1163" spans="1:14" ht="34.799999999999997" x14ac:dyDescent="0.4">
      <c r="A1163" s="50" t="s">
        <v>570</v>
      </c>
      <c r="B1163" s="50" t="s">
        <v>747</v>
      </c>
      <c r="C1163" s="53"/>
      <c r="D1163" s="54"/>
      <c r="E1163" s="83"/>
      <c r="F1163" s="55"/>
      <c r="G1163" s="53"/>
      <c r="H1163" s="57"/>
      <c r="I1163" s="56"/>
      <c r="J1163" s="56"/>
      <c r="K1163" s="68"/>
      <c r="L1163" s="85">
        <v>1163</v>
      </c>
      <c r="M1163" s="85"/>
      <c r="N1163" s="63"/>
    </row>
    <row r="1164" spans="1:14" x14ac:dyDescent="0.4">
      <c r="A1164" s="50" t="s">
        <v>574</v>
      </c>
      <c r="B1164" s="50" t="s">
        <v>499</v>
      </c>
      <c r="C1164" s="53"/>
      <c r="D1164" s="54"/>
      <c r="E1164" s="83"/>
      <c r="F1164" s="55"/>
      <c r="G1164" s="53"/>
      <c r="H1164" s="57"/>
      <c r="I1164" s="56"/>
      <c r="J1164" s="56"/>
      <c r="K1164" s="68"/>
      <c r="L1164" s="85">
        <v>1164</v>
      </c>
      <c r="M1164" s="85"/>
      <c r="N1164" s="63"/>
    </row>
    <row r="1165" spans="1:14" x14ac:dyDescent="0.4">
      <c r="A1165" s="108" t="s">
        <v>441</v>
      </c>
      <c r="B1165" s="108" t="s">
        <v>408</v>
      </c>
      <c r="C1165" s="109"/>
      <c r="D1165" s="110"/>
      <c r="E1165" s="111"/>
      <c r="F1165" s="112"/>
      <c r="G1165" s="109"/>
      <c r="H1165" s="113"/>
      <c r="I1165" s="114"/>
      <c r="J1165" s="114"/>
      <c r="K1165" s="115"/>
      <c r="L1165" s="116">
        <v>1165</v>
      </c>
      <c r="M1165" s="116"/>
      <c r="N1165" s="117"/>
    </row>
    <row r="1166" spans="1:14" ht="34.799999999999997" x14ac:dyDescent="0.4">
      <c r="A1166" s="50" t="s">
        <v>577</v>
      </c>
      <c r="B1166" s="50" t="s">
        <v>807</v>
      </c>
      <c r="C1166" s="53"/>
      <c r="D1166" s="54"/>
      <c r="E1166" s="83"/>
      <c r="F1166" s="55"/>
      <c r="G1166" s="53"/>
      <c r="H1166" s="57"/>
      <c r="I1166" s="56"/>
      <c r="J1166" s="56"/>
      <c r="K1166" s="68"/>
      <c r="L1166" s="85">
        <v>1166</v>
      </c>
      <c r="M1166" s="85"/>
      <c r="N1166" s="63"/>
    </row>
    <row r="1167" spans="1:14" x14ac:dyDescent="0.4">
      <c r="A1167" s="50" t="s">
        <v>473</v>
      </c>
      <c r="B1167" s="50" t="s">
        <v>291</v>
      </c>
      <c r="C1167" s="53"/>
      <c r="D1167" s="54"/>
      <c r="E1167" s="83"/>
      <c r="F1167" s="55"/>
      <c r="G1167" s="53"/>
      <c r="H1167" s="57"/>
      <c r="I1167" s="56"/>
      <c r="J1167" s="56"/>
      <c r="K1167" s="68"/>
      <c r="L1167" s="85">
        <v>1167</v>
      </c>
      <c r="M1167" s="85"/>
      <c r="N1167" s="63"/>
    </row>
    <row r="1168" spans="1:14" ht="34.799999999999997" x14ac:dyDescent="0.4">
      <c r="A1168" s="50" t="s">
        <v>451</v>
      </c>
      <c r="B1168" s="50" t="s">
        <v>592</v>
      </c>
      <c r="C1168" s="53"/>
      <c r="D1168" s="54"/>
      <c r="E1168" s="83"/>
      <c r="F1168" s="55"/>
      <c r="G1168" s="53"/>
      <c r="H1168" s="57"/>
      <c r="I1168" s="56"/>
      <c r="J1168" s="56"/>
      <c r="K1168" s="68"/>
      <c r="L1168" s="85">
        <v>1168</v>
      </c>
      <c r="M1168" s="85"/>
      <c r="N1168" s="63"/>
    </row>
    <row r="1169" spans="1:14" ht="34.799999999999997" x14ac:dyDescent="0.4">
      <c r="A1169" s="50" t="s">
        <v>587</v>
      </c>
      <c r="B1169" s="50" t="s">
        <v>543</v>
      </c>
      <c r="C1169" s="53"/>
      <c r="D1169" s="54"/>
      <c r="E1169" s="83"/>
      <c r="F1169" s="55"/>
      <c r="G1169" s="53"/>
      <c r="H1169" s="57"/>
      <c r="I1169" s="56"/>
      <c r="J1169" s="56"/>
      <c r="K1169" s="68"/>
      <c r="L1169" s="85">
        <v>1169</v>
      </c>
      <c r="M1169" s="85"/>
      <c r="N1169" s="63"/>
    </row>
    <row r="1170" spans="1:14" ht="34.799999999999997" x14ac:dyDescent="0.4">
      <c r="A1170" s="50" t="s">
        <v>398</v>
      </c>
      <c r="B1170" s="50" t="s">
        <v>467</v>
      </c>
      <c r="C1170" s="53"/>
      <c r="D1170" s="54"/>
      <c r="E1170" s="83"/>
      <c r="F1170" s="55"/>
      <c r="G1170" s="53"/>
      <c r="H1170" s="57"/>
      <c r="I1170" s="56"/>
      <c r="J1170" s="56"/>
      <c r="K1170" s="68"/>
      <c r="L1170" s="85">
        <v>1170</v>
      </c>
      <c r="M1170" s="85"/>
      <c r="N1170" s="63"/>
    </row>
    <row r="1171" spans="1:14" x14ac:dyDescent="0.4">
      <c r="A1171" s="50" t="s">
        <v>488</v>
      </c>
      <c r="B1171" s="50" t="s">
        <v>326</v>
      </c>
      <c r="C1171" s="53"/>
      <c r="D1171" s="54"/>
      <c r="E1171" s="83"/>
      <c r="F1171" s="55"/>
      <c r="G1171" s="53"/>
      <c r="H1171" s="57"/>
      <c r="I1171" s="56"/>
      <c r="J1171" s="56"/>
      <c r="K1171" s="68"/>
      <c r="L1171" s="85">
        <v>1171</v>
      </c>
      <c r="M1171" s="85"/>
      <c r="N1171" s="63"/>
    </row>
    <row r="1172" spans="1:14" x14ac:dyDescent="0.4">
      <c r="A1172" s="50" t="s">
        <v>409</v>
      </c>
      <c r="B1172" s="50" t="s">
        <v>415</v>
      </c>
      <c r="C1172" s="53"/>
      <c r="D1172" s="54"/>
      <c r="E1172" s="83"/>
      <c r="F1172" s="55"/>
      <c r="G1172" s="53"/>
      <c r="H1172" s="57"/>
      <c r="I1172" s="56"/>
      <c r="J1172" s="56"/>
      <c r="K1172" s="68"/>
      <c r="L1172" s="85">
        <v>1172</v>
      </c>
      <c r="M1172" s="85"/>
      <c r="N1172" s="63"/>
    </row>
    <row r="1173" spans="1:14" x14ac:dyDescent="0.4">
      <c r="A1173" s="50" t="s">
        <v>381</v>
      </c>
      <c r="B1173" s="50" t="s">
        <v>427</v>
      </c>
      <c r="C1173" s="53"/>
      <c r="D1173" s="54"/>
      <c r="E1173" s="83"/>
      <c r="F1173" s="55"/>
      <c r="G1173" s="53"/>
      <c r="H1173" s="57"/>
      <c r="I1173" s="56"/>
      <c r="J1173" s="56"/>
      <c r="K1173" s="68"/>
      <c r="L1173" s="85">
        <v>1173</v>
      </c>
      <c r="M1173" s="85"/>
      <c r="N1173" s="63"/>
    </row>
    <row r="1174" spans="1:14" ht="52.2" x14ac:dyDescent="0.4">
      <c r="A1174" s="50" t="s">
        <v>410</v>
      </c>
      <c r="B1174" s="50" t="s">
        <v>458</v>
      </c>
      <c r="C1174" s="53"/>
      <c r="D1174" s="54"/>
      <c r="E1174" s="83"/>
      <c r="F1174" s="55"/>
      <c r="G1174" s="53"/>
      <c r="H1174" s="57"/>
      <c r="I1174" s="56"/>
      <c r="J1174" s="56"/>
      <c r="K1174" s="68"/>
      <c r="L1174" s="85">
        <v>1174</v>
      </c>
      <c r="M1174" s="85"/>
      <c r="N1174" s="63"/>
    </row>
    <row r="1175" spans="1:14" ht="52.2" x14ac:dyDescent="0.4">
      <c r="A1175" s="50" t="s">
        <v>795</v>
      </c>
      <c r="B1175" s="50" t="s">
        <v>794</v>
      </c>
      <c r="C1175" s="53"/>
      <c r="D1175" s="54"/>
      <c r="E1175" s="83"/>
      <c r="F1175" s="55"/>
      <c r="G1175" s="53"/>
      <c r="H1175" s="57"/>
      <c r="I1175" s="56"/>
      <c r="J1175" s="56"/>
      <c r="K1175" s="68"/>
      <c r="L1175" s="85">
        <v>1175</v>
      </c>
      <c r="M1175" s="85"/>
      <c r="N1175" s="63"/>
    </row>
    <row r="1176" spans="1:14" ht="34.799999999999997" x14ac:dyDescent="0.4">
      <c r="A1176" s="50" t="s">
        <v>498</v>
      </c>
      <c r="B1176" s="50" t="s">
        <v>294</v>
      </c>
      <c r="C1176" s="53"/>
      <c r="D1176" s="54"/>
      <c r="E1176" s="83"/>
      <c r="F1176" s="55"/>
      <c r="G1176" s="53"/>
      <c r="H1176" s="57"/>
      <c r="I1176" s="56"/>
      <c r="J1176" s="56"/>
      <c r="K1176" s="68"/>
      <c r="L1176" s="85">
        <v>1176</v>
      </c>
      <c r="M1176" s="85"/>
      <c r="N1176" s="63"/>
    </row>
    <row r="1177" spans="1:14" ht="52.2" x14ac:dyDescent="0.4">
      <c r="A1177" s="50" t="s">
        <v>426</v>
      </c>
      <c r="B1177" s="50" t="s">
        <v>194</v>
      </c>
      <c r="C1177" s="53"/>
      <c r="D1177" s="54"/>
      <c r="E1177" s="83"/>
      <c r="F1177" s="55"/>
      <c r="G1177" s="53"/>
      <c r="H1177" s="57"/>
      <c r="I1177" s="56"/>
      <c r="J1177" s="56"/>
      <c r="K1177" s="68"/>
      <c r="L1177" s="85">
        <v>1177</v>
      </c>
      <c r="M1177" s="85"/>
      <c r="N1177" s="63"/>
    </row>
    <row r="1178" spans="1:14" ht="34.799999999999997" x14ac:dyDescent="0.4">
      <c r="A1178" s="50" t="s">
        <v>676</v>
      </c>
      <c r="B1178" s="50" t="s">
        <v>675</v>
      </c>
      <c r="C1178" s="53"/>
      <c r="D1178" s="54"/>
      <c r="E1178" s="83"/>
      <c r="F1178" s="55"/>
      <c r="G1178" s="53"/>
      <c r="H1178" s="57"/>
      <c r="I1178" s="56"/>
      <c r="J1178" s="56"/>
      <c r="K1178" s="68"/>
      <c r="L1178" s="85">
        <v>1178</v>
      </c>
      <c r="M1178" s="85"/>
      <c r="N1178" s="63"/>
    </row>
    <row r="1179" spans="1:14" ht="34.799999999999997" x14ac:dyDescent="0.4">
      <c r="A1179" s="50" t="s">
        <v>500</v>
      </c>
      <c r="B1179" s="50" t="s">
        <v>539</v>
      </c>
      <c r="C1179" s="53"/>
      <c r="D1179" s="54"/>
      <c r="E1179" s="83"/>
      <c r="F1179" s="55"/>
      <c r="G1179" s="53"/>
      <c r="H1179" s="57"/>
      <c r="I1179" s="56"/>
      <c r="J1179" s="56"/>
      <c r="K1179" s="68"/>
      <c r="L1179" s="85">
        <v>1179</v>
      </c>
      <c r="M1179" s="85"/>
      <c r="N1179" s="63"/>
    </row>
    <row r="1180" spans="1:14" ht="52.2" x14ac:dyDescent="0.4">
      <c r="A1180" s="50" t="s">
        <v>596</v>
      </c>
      <c r="B1180" s="50" t="s">
        <v>336</v>
      </c>
      <c r="C1180" s="53"/>
      <c r="D1180" s="54"/>
      <c r="E1180" s="83"/>
      <c r="F1180" s="55"/>
      <c r="G1180" s="53"/>
      <c r="H1180" s="57"/>
      <c r="I1180" s="56"/>
      <c r="J1180" s="56"/>
      <c r="K1180" s="68"/>
      <c r="L1180" s="85">
        <v>1180</v>
      </c>
      <c r="M1180" s="85"/>
      <c r="N1180" s="63"/>
    </row>
    <row r="1181" spans="1:14" ht="34.799999999999997" x14ac:dyDescent="0.4">
      <c r="A1181" s="50" t="s">
        <v>415</v>
      </c>
      <c r="B1181" s="50" t="s">
        <v>369</v>
      </c>
      <c r="C1181" s="53"/>
      <c r="D1181" s="54"/>
      <c r="E1181" s="83"/>
      <c r="F1181" s="55"/>
      <c r="G1181" s="53"/>
      <c r="H1181" s="57"/>
      <c r="I1181" s="56"/>
      <c r="J1181" s="56"/>
      <c r="K1181" s="68"/>
      <c r="L1181" s="85">
        <v>1181</v>
      </c>
      <c r="M1181" s="85"/>
      <c r="N1181" s="63"/>
    </row>
    <row r="1182" spans="1:14" x14ac:dyDescent="0.4">
      <c r="A1182" s="50" t="s">
        <v>634</v>
      </c>
      <c r="B1182" s="50" t="s">
        <v>633</v>
      </c>
      <c r="C1182" s="53"/>
      <c r="D1182" s="54"/>
      <c r="E1182" s="83"/>
      <c r="F1182" s="55"/>
      <c r="G1182" s="53"/>
      <c r="H1182" s="57"/>
      <c r="I1182" s="56"/>
      <c r="J1182" s="56"/>
      <c r="K1182" s="68"/>
      <c r="L1182" s="85">
        <v>1182</v>
      </c>
      <c r="M1182" s="85"/>
      <c r="N1182" s="63"/>
    </row>
    <row r="1183" spans="1:14" ht="34.799999999999997" x14ac:dyDescent="0.4">
      <c r="A1183" s="108" t="s">
        <v>369</v>
      </c>
      <c r="B1183" s="108" t="s">
        <v>497</v>
      </c>
      <c r="C1183" s="109"/>
      <c r="D1183" s="110"/>
      <c r="E1183" s="111"/>
      <c r="F1183" s="112"/>
      <c r="G1183" s="109"/>
      <c r="H1183" s="113"/>
      <c r="I1183" s="114"/>
      <c r="J1183" s="114"/>
      <c r="K1183" s="115"/>
      <c r="L1183" s="116">
        <v>1183</v>
      </c>
      <c r="M1183" s="116"/>
      <c r="N1183" s="117"/>
    </row>
    <row r="1184" spans="1:14" ht="34.799999999999997" x14ac:dyDescent="0.4">
      <c r="A1184" s="50" t="s">
        <v>358</v>
      </c>
      <c r="B1184" s="50" t="s">
        <v>467</v>
      </c>
      <c r="C1184" s="53"/>
      <c r="D1184" s="54"/>
      <c r="E1184" s="83"/>
      <c r="F1184" s="55"/>
      <c r="G1184" s="53"/>
      <c r="H1184" s="57"/>
      <c r="I1184" s="56"/>
      <c r="J1184" s="56"/>
      <c r="K1184" s="68"/>
      <c r="L1184" s="85">
        <v>1184</v>
      </c>
      <c r="M1184" s="85"/>
      <c r="N1184" s="63"/>
    </row>
    <row r="1185" spans="1:14" ht="34.799999999999997" x14ac:dyDescent="0.4">
      <c r="A1185" s="50" t="s">
        <v>754</v>
      </c>
      <c r="B1185" s="50" t="s">
        <v>753</v>
      </c>
      <c r="C1185" s="53"/>
      <c r="D1185" s="54"/>
      <c r="E1185" s="83"/>
      <c r="F1185" s="55"/>
      <c r="G1185" s="53"/>
      <c r="H1185" s="57"/>
      <c r="I1185" s="56"/>
      <c r="J1185" s="56"/>
      <c r="K1185" s="68"/>
      <c r="L1185" s="85">
        <v>1185</v>
      </c>
      <c r="M1185" s="85"/>
      <c r="N1185" s="63"/>
    </row>
    <row r="1186" spans="1:14" x14ac:dyDescent="0.4">
      <c r="A1186" s="108" t="s">
        <v>610</v>
      </c>
      <c r="B1186" s="108" t="s">
        <v>560</v>
      </c>
      <c r="C1186" s="109"/>
      <c r="D1186" s="110"/>
      <c r="E1186" s="111"/>
      <c r="F1186" s="112"/>
      <c r="G1186" s="109"/>
      <c r="H1186" s="113"/>
      <c r="I1186" s="114"/>
      <c r="J1186" s="114"/>
      <c r="K1186" s="115"/>
      <c r="L1186" s="116">
        <v>1186</v>
      </c>
      <c r="M1186" s="116"/>
      <c r="N1186" s="117"/>
    </row>
    <row r="1187" spans="1:14" x14ac:dyDescent="0.4">
      <c r="A1187" s="50" t="s">
        <v>436</v>
      </c>
      <c r="B1187" s="50" t="s">
        <v>284</v>
      </c>
      <c r="C1187" s="53"/>
      <c r="D1187" s="54"/>
      <c r="E1187" s="83"/>
      <c r="F1187" s="55"/>
      <c r="G1187" s="53"/>
      <c r="H1187" s="57"/>
      <c r="I1187" s="56"/>
      <c r="J1187" s="56"/>
      <c r="K1187" s="68"/>
      <c r="L1187" s="85">
        <v>1187</v>
      </c>
      <c r="M1187" s="85"/>
      <c r="N1187" s="63"/>
    </row>
    <row r="1188" spans="1:14" ht="69.599999999999994" x14ac:dyDescent="0.4">
      <c r="A1188" s="50" t="s">
        <v>623</v>
      </c>
      <c r="B1188" s="50" t="s">
        <v>176</v>
      </c>
      <c r="C1188" s="53"/>
      <c r="D1188" s="54"/>
      <c r="E1188" s="83"/>
      <c r="F1188" s="55"/>
      <c r="G1188" s="53"/>
      <c r="H1188" s="57"/>
      <c r="I1188" s="56"/>
      <c r="J1188" s="56"/>
      <c r="K1188" s="68"/>
      <c r="L1188" s="85">
        <v>1188</v>
      </c>
      <c r="M1188" s="85"/>
      <c r="N1188" s="63"/>
    </row>
    <row r="1189" spans="1:14" ht="52.2" x14ac:dyDescent="0.4">
      <c r="A1189" s="50" t="s">
        <v>804</v>
      </c>
      <c r="B1189" s="50" t="s">
        <v>794</v>
      </c>
      <c r="C1189" s="53"/>
      <c r="D1189" s="54"/>
      <c r="E1189" s="83"/>
      <c r="F1189" s="55"/>
      <c r="G1189" s="53"/>
      <c r="H1189" s="57"/>
      <c r="I1189" s="56"/>
      <c r="J1189" s="56"/>
      <c r="K1189" s="68"/>
      <c r="L1189" s="85">
        <v>1189</v>
      </c>
      <c r="M1189" s="85"/>
      <c r="N1189" s="63"/>
    </row>
    <row r="1190" spans="1:14" ht="34.799999999999997" x14ac:dyDescent="0.4">
      <c r="A1190" s="108" t="s">
        <v>517</v>
      </c>
      <c r="B1190" s="108" t="s">
        <v>640</v>
      </c>
      <c r="C1190" s="109"/>
      <c r="D1190" s="110"/>
      <c r="E1190" s="111"/>
      <c r="F1190" s="112"/>
      <c r="G1190" s="109"/>
      <c r="H1190" s="113"/>
      <c r="I1190" s="114"/>
      <c r="J1190" s="114"/>
      <c r="K1190" s="115"/>
      <c r="L1190" s="116">
        <v>1190</v>
      </c>
      <c r="M1190" s="116"/>
      <c r="N1190" s="117"/>
    </row>
    <row r="1191" spans="1:14" ht="34.799999999999997" x14ac:dyDescent="0.4">
      <c r="A1191" s="50" t="s">
        <v>284</v>
      </c>
      <c r="B1191" s="50" t="s">
        <v>209</v>
      </c>
      <c r="C1191" s="53"/>
      <c r="D1191" s="54"/>
      <c r="E1191" s="83"/>
      <c r="F1191" s="55"/>
      <c r="G1191" s="53"/>
      <c r="H1191" s="57"/>
      <c r="I1191" s="56"/>
      <c r="J1191" s="56"/>
      <c r="K1191" s="68"/>
      <c r="L1191" s="85">
        <v>1191</v>
      </c>
      <c r="M1191" s="85"/>
      <c r="N1191" s="63"/>
    </row>
    <row r="1192" spans="1:14" ht="34.799999999999997" x14ac:dyDescent="0.4">
      <c r="A1192" s="108" t="s">
        <v>452</v>
      </c>
      <c r="B1192" s="108" t="s">
        <v>398</v>
      </c>
      <c r="C1192" s="109"/>
      <c r="D1192" s="110"/>
      <c r="E1192" s="111"/>
      <c r="F1192" s="112"/>
      <c r="G1192" s="109"/>
      <c r="H1192" s="113"/>
      <c r="I1192" s="114"/>
      <c r="J1192" s="114"/>
      <c r="K1192" s="115"/>
      <c r="L1192" s="116">
        <v>1192</v>
      </c>
      <c r="M1192" s="116"/>
      <c r="N1192" s="117"/>
    </row>
    <row r="1193" spans="1:14" ht="34.799999999999997" x14ac:dyDescent="0.4">
      <c r="A1193" s="50" t="s">
        <v>637</v>
      </c>
      <c r="B1193" s="50" t="s">
        <v>570</v>
      </c>
      <c r="C1193" s="53"/>
      <c r="D1193" s="54"/>
      <c r="E1193" s="83"/>
      <c r="F1193" s="55"/>
      <c r="G1193" s="53"/>
      <c r="H1193" s="57"/>
      <c r="I1193" s="56"/>
      <c r="J1193" s="56"/>
      <c r="K1193" s="68"/>
      <c r="L1193" s="85">
        <v>1193</v>
      </c>
      <c r="M1193" s="85"/>
      <c r="N1193" s="63"/>
    </row>
    <row r="1194" spans="1:14" ht="34.799999999999997" x14ac:dyDescent="0.4">
      <c r="A1194" s="108" t="s">
        <v>592</v>
      </c>
      <c r="B1194" s="108" t="s">
        <v>451</v>
      </c>
      <c r="C1194" s="109"/>
      <c r="D1194" s="110"/>
      <c r="E1194" s="111"/>
      <c r="F1194" s="112"/>
      <c r="G1194" s="109"/>
      <c r="H1194" s="113"/>
      <c r="I1194" s="114"/>
      <c r="J1194" s="114"/>
      <c r="K1194" s="115"/>
      <c r="L1194" s="116">
        <v>1194</v>
      </c>
      <c r="M1194" s="116"/>
      <c r="N1194" s="117"/>
    </row>
    <row r="1195" spans="1:14" ht="52.2" x14ac:dyDescent="0.4">
      <c r="A1195" s="50" t="s">
        <v>647</v>
      </c>
      <c r="B1195" s="50" t="s">
        <v>382</v>
      </c>
      <c r="C1195" s="53"/>
      <c r="D1195" s="54"/>
      <c r="E1195" s="83"/>
      <c r="F1195" s="55"/>
      <c r="G1195" s="53"/>
      <c r="H1195" s="57"/>
      <c r="I1195" s="56"/>
      <c r="J1195" s="56"/>
      <c r="K1195" s="68"/>
      <c r="L1195" s="85">
        <v>1195</v>
      </c>
      <c r="M1195" s="85"/>
      <c r="N1195" s="63"/>
    </row>
    <row r="1196" spans="1:14" x14ac:dyDescent="0.4">
      <c r="A1196" s="50" t="s">
        <v>660</v>
      </c>
      <c r="B1196" s="50" t="s">
        <v>785</v>
      </c>
      <c r="C1196" s="53"/>
      <c r="D1196" s="54"/>
      <c r="E1196" s="83"/>
      <c r="F1196" s="55"/>
      <c r="G1196" s="53"/>
      <c r="H1196" s="57"/>
      <c r="I1196" s="56"/>
      <c r="J1196" s="56"/>
      <c r="K1196" s="68"/>
      <c r="L1196" s="85">
        <v>1196</v>
      </c>
      <c r="M1196" s="85"/>
      <c r="N1196" s="63"/>
    </row>
    <row r="1197" spans="1:14" ht="87" x14ac:dyDescent="0.4">
      <c r="A1197" s="50" t="s">
        <v>652</v>
      </c>
      <c r="B1197" s="50" t="s">
        <v>795</v>
      </c>
      <c r="C1197" s="53"/>
      <c r="D1197" s="54"/>
      <c r="E1197" s="83"/>
      <c r="F1197" s="55"/>
      <c r="G1197" s="53"/>
      <c r="H1197" s="57"/>
      <c r="I1197" s="56"/>
      <c r="J1197" s="56"/>
      <c r="K1197" s="68"/>
      <c r="L1197" s="85">
        <v>1197</v>
      </c>
      <c r="M1197" s="85"/>
      <c r="N1197" s="63"/>
    </row>
    <row r="1198" spans="1:14" ht="34.799999999999997" x14ac:dyDescent="0.4">
      <c r="A1198" s="50" t="s">
        <v>653</v>
      </c>
      <c r="B1198" s="50" t="s">
        <v>237</v>
      </c>
      <c r="C1198" s="53"/>
      <c r="D1198" s="54"/>
      <c r="E1198" s="83"/>
      <c r="F1198" s="55"/>
      <c r="G1198" s="53"/>
      <c r="H1198" s="57"/>
      <c r="I1198" s="56"/>
      <c r="J1198" s="56"/>
      <c r="K1198" s="68"/>
      <c r="L1198" s="85">
        <v>1198</v>
      </c>
      <c r="M1198" s="85"/>
      <c r="N1198" s="63"/>
    </row>
    <row r="1199" spans="1:14" ht="34.799999999999997" x14ac:dyDescent="0.4">
      <c r="A1199" s="50" t="s">
        <v>659</v>
      </c>
      <c r="B1199" s="50" t="s">
        <v>614</v>
      </c>
      <c r="C1199" s="53"/>
      <c r="D1199" s="54"/>
      <c r="E1199" s="83"/>
      <c r="F1199" s="55"/>
      <c r="G1199" s="53"/>
      <c r="H1199" s="57"/>
      <c r="I1199" s="56"/>
      <c r="J1199" s="56"/>
      <c r="K1199" s="68"/>
      <c r="L1199" s="85">
        <v>1199</v>
      </c>
      <c r="M1199" s="85"/>
      <c r="N1199" s="63"/>
    </row>
    <row r="1200" spans="1:14" ht="52.2" x14ac:dyDescent="0.4">
      <c r="A1200" s="108" t="s">
        <v>785</v>
      </c>
      <c r="B1200" s="108" t="s">
        <v>335</v>
      </c>
      <c r="C1200" s="109"/>
      <c r="D1200" s="110"/>
      <c r="E1200" s="111"/>
      <c r="F1200" s="112"/>
      <c r="G1200" s="109"/>
      <c r="H1200" s="113"/>
      <c r="I1200" s="114"/>
      <c r="J1200" s="114"/>
      <c r="K1200" s="115"/>
      <c r="L1200" s="116">
        <v>1200</v>
      </c>
      <c r="M1200" s="116"/>
      <c r="N1200" s="117"/>
    </row>
    <row r="1201" spans="1:14" ht="34.799999999999997" x14ac:dyDescent="0.4">
      <c r="A1201" s="50" t="s">
        <v>663</v>
      </c>
      <c r="B1201" s="50" t="s">
        <v>275</v>
      </c>
      <c r="C1201" s="53"/>
      <c r="D1201" s="54"/>
      <c r="E1201" s="83"/>
      <c r="F1201" s="55"/>
      <c r="G1201" s="53"/>
      <c r="H1201" s="57"/>
      <c r="I1201" s="56"/>
      <c r="J1201" s="56"/>
      <c r="K1201" s="68"/>
      <c r="L1201" s="85">
        <v>1201</v>
      </c>
      <c r="M1201" s="85"/>
      <c r="N1201" s="63"/>
    </row>
    <row r="1202" spans="1:14" ht="52.2" x14ac:dyDescent="0.4">
      <c r="A1202" s="50" t="s">
        <v>817</v>
      </c>
      <c r="B1202" s="50" t="s">
        <v>711</v>
      </c>
      <c r="C1202" s="53"/>
      <c r="D1202" s="54"/>
      <c r="E1202" s="83"/>
      <c r="F1202" s="55"/>
      <c r="G1202" s="53"/>
      <c r="H1202" s="57"/>
      <c r="I1202" s="56"/>
      <c r="J1202" s="56"/>
      <c r="K1202" s="68"/>
      <c r="L1202" s="85">
        <v>1202</v>
      </c>
      <c r="M1202" s="85"/>
      <c r="N1202" s="63"/>
    </row>
    <row r="1203" spans="1:14" ht="52.2" x14ac:dyDescent="0.4">
      <c r="A1203" s="50" t="s">
        <v>761</v>
      </c>
      <c r="B1203" s="50" t="s">
        <v>818</v>
      </c>
      <c r="C1203" s="53"/>
      <c r="D1203" s="54"/>
      <c r="E1203" s="83"/>
      <c r="F1203" s="55"/>
      <c r="G1203" s="53"/>
      <c r="H1203" s="57"/>
      <c r="I1203" s="56"/>
      <c r="J1203" s="56"/>
      <c r="K1203" s="68"/>
      <c r="L1203" s="85">
        <v>1203</v>
      </c>
      <c r="M1203" s="85"/>
      <c r="N1203" s="63"/>
    </row>
    <row r="1204" spans="1:14" x14ac:dyDescent="0.4">
      <c r="A1204" s="108" t="s">
        <v>819</v>
      </c>
      <c r="B1204" s="108" t="s">
        <v>593</v>
      </c>
      <c r="C1204" s="109"/>
      <c r="D1204" s="110"/>
      <c r="E1204" s="111"/>
      <c r="F1204" s="112"/>
      <c r="G1204" s="109"/>
      <c r="H1204" s="113"/>
      <c r="I1204" s="114"/>
      <c r="J1204" s="114"/>
      <c r="K1204" s="115"/>
      <c r="L1204" s="116">
        <v>1204</v>
      </c>
      <c r="M1204" s="116"/>
      <c r="N1204" s="117"/>
    </row>
    <row r="1205" spans="1:14" ht="34.799999999999997" x14ac:dyDescent="0.4">
      <c r="A1205" s="108" t="s">
        <v>792</v>
      </c>
      <c r="B1205" s="108" t="s">
        <v>636</v>
      </c>
      <c r="C1205" s="109"/>
      <c r="D1205" s="110"/>
      <c r="E1205" s="111"/>
      <c r="F1205" s="112"/>
      <c r="G1205" s="109"/>
      <c r="H1205" s="113"/>
      <c r="I1205" s="114"/>
      <c r="J1205" s="114"/>
      <c r="K1205" s="115"/>
      <c r="L1205" s="116">
        <v>1205</v>
      </c>
      <c r="M1205" s="116"/>
      <c r="N1205" s="117"/>
    </row>
    <row r="1206" spans="1:14" ht="34.799999999999997" x14ac:dyDescent="0.4">
      <c r="A1206" s="50" t="s">
        <v>670</v>
      </c>
      <c r="B1206" s="50" t="s">
        <v>440</v>
      </c>
      <c r="C1206" s="53"/>
      <c r="D1206" s="54"/>
      <c r="E1206" s="83"/>
      <c r="F1206" s="55"/>
      <c r="G1206" s="53"/>
      <c r="H1206" s="57"/>
      <c r="I1206" s="56"/>
      <c r="J1206" s="56"/>
      <c r="K1206" s="68"/>
      <c r="L1206" s="85">
        <v>1206</v>
      </c>
      <c r="M1206" s="85"/>
      <c r="N1206" s="63"/>
    </row>
    <row r="1207" spans="1:14" ht="34.799999999999997" x14ac:dyDescent="0.4">
      <c r="A1207" s="108" t="s">
        <v>673</v>
      </c>
      <c r="B1207" s="108" t="s">
        <v>601</v>
      </c>
      <c r="C1207" s="109"/>
      <c r="D1207" s="110"/>
      <c r="E1207" s="111"/>
      <c r="F1207" s="112"/>
      <c r="G1207" s="109"/>
      <c r="H1207" s="113"/>
      <c r="I1207" s="114"/>
      <c r="J1207" s="114"/>
      <c r="K1207" s="115"/>
      <c r="L1207" s="116">
        <v>1207</v>
      </c>
      <c r="M1207" s="116"/>
      <c r="N1207" s="117"/>
    </row>
    <row r="1208" spans="1:14" ht="34.799999999999997" x14ac:dyDescent="0.4">
      <c r="A1208" s="108" t="s">
        <v>497</v>
      </c>
      <c r="B1208" s="108" t="s">
        <v>446</v>
      </c>
      <c r="C1208" s="109"/>
      <c r="D1208" s="110"/>
      <c r="E1208" s="111"/>
      <c r="F1208" s="112"/>
      <c r="G1208" s="109"/>
      <c r="H1208" s="113"/>
      <c r="I1208" s="114"/>
      <c r="J1208" s="114"/>
      <c r="K1208" s="115"/>
      <c r="L1208" s="116">
        <v>1208</v>
      </c>
      <c r="M1208" s="116"/>
      <c r="N1208" s="117"/>
    </row>
    <row r="1209" spans="1:14" ht="69.599999999999994" x14ac:dyDescent="0.4">
      <c r="A1209" s="50" t="s">
        <v>641</v>
      </c>
      <c r="B1209" s="50" t="s">
        <v>640</v>
      </c>
      <c r="C1209" s="53"/>
      <c r="D1209" s="54"/>
      <c r="E1209" s="83"/>
      <c r="F1209" s="55"/>
      <c r="G1209" s="53"/>
      <c r="H1209" s="57"/>
      <c r="I1209" s="56"/>
      <c r="J1209" s="56"/>
      <c r="K1209" s="68"/>
      <c r="L1209" s="85">
        <v>1209</v>
      </c>
      <c r="M1209" s="85"/>
      <c r="N1209" s="63"/>
    </row>
    <row r="1210" spans="1:14" ht="34.799999999999997" x14ac:dyDescent="0.4">
      <c r="A1210" s="108" t="s">
        <v>665</v>
      </c>
      <c r="B1210" s="108" t="s">
        <v>579</v>
      </c>
      <c r="C1210" s="109"/>
      <c r="D1210" s="110"/>
      <c r="E1210" s="111"/>
      <c r="F1210" s="112"/>
      <c r="G1210" s="109"/>
      <c r="H1210" s="113"/>
      <c r="I1210" s="114"/>
      <c r="J1210" s="114"/>
      <c r="K1210" s="115"/>
      <c r="L1210" s="116">
        <v>1210</v>
      </c>
      <c r="M1210" s="116"/>
      <c r="N1210" s="117"/>
    </row>
    <row r="1211" spans="1:14" x14ac:dyDescent="0.4">
      <c r="A1211" s="50" t="s">
        <v>707</v>
      </c>
      <c r="B1211" s="50" t="s">
        <v>706</v>
      </c>
      <c r="C1211" s="53"/>
      <c r="D1211" s="54"/>
      <c r="E1211" s="83"/>
      <c r="F1211" s="55"/>
      <c r="G1211" s="53"/>
      <c r="H1211" s="57"/>
      <c r="I1211" s="56"/>
      <c r="J1211" s="56"/>
      <c r="K1211" s="68"/>
      <c r="L1211" s="85">
        <v>1211</v>
      </c>
      <c r="M1211" s="85"/>
      <c r="N1211" s="63"/>
    </row>
    <row r="1212" spans="1:14" x14ac:dyDescent="0.4">
      <c r="A1212" s="50" t="s">
        <v>713</v>
      </c>
      <c r="B1212" s="50" t="s">
        <v>407</v>
      </c>
      <c r="C1212" s="53"/>
      <c r="D1212" s="54"/>
      <c r="E1212" s="83"/>
      <c r="F1212" s="55"/>
      <c r="G1212" s="53"/>
      <c r="H1212" s="57"/>
      <c r="I1212" s="56"/>
      <c r="J1212" s="56"/>
      <c r="K1212" s="68"/>
      <c r="L1212" s="85">
        <v>1212</v>
      </c>
      <c r="M1212" s="85"/>
      <c r="N1212" s="63"/>
    </row>
    <row r="1213" spans="1:14" ht="52.2" x14ac:dyDescent="0.4">
      <c r="A1213" s="50" t="s">
        <v>818</v>
      </c>
      <c r="B1213" s="50" t="s">
        <v>761</v>
      </c>
      <c r="C1213" s="53"/>
      <c r="D1213" s="54"/>
      <c r="E1213" s="83"/>
      <c r="F1213" s="55"/>
      <c r="G1213" s="53"/>
      <c r="H1213" s="57"/>
      <c r="I1213" s="56"/>
      <c r="J1213" s="56"/>
      <c r="K1213" s="68"/>
      <c r="L1213" s="85">
        <v>1213</v>
      </c>
      <c r="M1213" s="85"/>
      <c r="N1213" s="63"/>
    </row>
    <row r="1214" spans="1:14" ht="34.799999999999997" x14ac:dyDescent="0.4">
      <c r="A1214" s="50" t="s">
        <v>195</v>
      </c>
      <c r="B1214" s="50" t="s">
        <v>350</v>
      </c>
      <c r="C1214" s="53"/>
      <c r="D1214" s="54"/>
      <c r="E1214" s="83"/>
      <c r="F1214" s="55"/>
      <c r="G1214" s="53"/>
      <c r="H1214" s="57"/>
      <c r="I1214" s="56"/>
      <c r="J1214" s="56"/>
      <c r="K1214" s="68"/>
      <c r="L1214" s="85">
        <v>1214</v>
      </c>
      <c r="M1214" s="85"/>
      <c r="N1214" s="63"/>
    </row>
    <row r="1215" spans="1:14" ht="34.799999999999997" x14ac:dyDescent="0.4">
      <c r="A1215" s="108" t="s">
        <v>714</v>
      </c>
      <c r="B1215" s="108" t="s">
        <v>202</v>
      </c>
      <c r="C1215" s="109"/>
      <c r="D1215" s="110"/>
      <c r="E1215" s="111"/>
      <c r="F1215" s="112"/>
      <c r="G1215" s="109"/>
      <c r="H1215" s="113"/>
      <c r="I1215" s="114"/>
      <c r="J1215" s="114"/>
      <c r="K1215" s="115"/>
      <c r="L1215" s="116">
        <v>1215</v>
      </c>
      <c r="M1215" s="116"/>
      <c r="N1215" s="117"/>
    </row>
    <row r="1216" spans="1:14" ht="34.799999999999997" x14ac:dyDescent="0.4">
      <c r="A1216" s="50" t="s">
        <v>820</v>
      </c>
      <c r="B1216" s="50" t="s">
        <v>248</v>
      </c>
      <c r="C1216" s="53"/>
      <c r="D1216" s="54"/>
      <c r="E1216" s="83"/>
      <c r="F1216" s="55"/>
      <c r="G1216" s="53"/>
      <c r="H1216" s="57"/>
      <c r="I1216" s="56"/>
      <c r="J1216" s="56"/>
      <c r="K1216" s="68"/>
      <c r="L1216" s="85">
        <v>1216</v>
      </c>
      <c r="M1216" s="85"/>
      <c r="N1216" s="63"/>
    </row>
    <row r="1217" spans="1:14" ht="34.799999999999997" x14ac:dyDescent="0.4">
      <c r="A1217" s="50" t="s">
        <v>726</v>
      </c>
      <c r="B1217" s="50" t="s">
        <v>398</v>
      </c>
      <c r="C1217" s="53"/>
      <c r="D1217" s="54"/>
      <c r="E1217" s="83"/>
      <c r="F1217" s="55"/>
      <c r="G1217" s="53"/>
      <c r="H1217" s="57"/>
      <c r="I1217" s="56"/>
      <c r="J1217" s="56"/>
      <c r="K1217" s="68"/>
      <c r="L1217" s="85">
        <v>1217</v>
      </c>
      <c r="M1217" s="85"/>
      <c r="N1217" s="63"/>
    </row>
    <row r="1218" spans="1:14" ht="52.2" x14ac:dyDescent="0.4">
      <c r="A1218" s="108" t="s">
        <v>727</v>
      </c>
      <c r="B1218" s="108" t="s">
        <v>183</v>
      </c>
      <c r="C1218" s="109"/>
      <c r="D1218" s="110"/>
      <c r="E1218" s="111"/>
      <c r="F1218" s="112"/>
      <c r="G1218" s="109"/>
      <c r="H1218" s="113"/>
      <c r="I1218" s="114"/>
      <c r="J1218" s="114"/>
      <c r="K1218" s="115"/>
      <c r="L1218" s="116">
        <v>1218</v>
      </c>
      <c r="M1218" s="116"/>
      <c r="N1218" s="117"/>
    </row>
    <row r="1219" spans="1:14" ht="52.2" x14ac:dyDescent="0.4">
      <c r="A1219" s="108" t="s">
        <v>336</v>
      </c>
      <c r="B1219" s="108" t="s">
        <v>596</v>
      </c>
      <c r="C1219" s="109"/>
      <c r="D1219" s="110"/>
      <c r="E1219" s="111"/>
      <c r="F1219" s="112"/>
      <c r="G1219" s="109"/>
      <c r="H1219" s="113"/>
      <c r="I1219" s="114"/>
      <c r="J1219" s="114"/>
      <c r="K1219" s="115"/>
      <c r="L1219" s="116">
        <v>1219</v>
      </c>
      <c r="M1219" s="116"/>
      <c r="N1219" s="117"/>
    </row>
    <row r="1220" spans="1:14" ht="34.799999999999997" x14ac:dyDescent="0.4">
      <c r="A1220" s="50" t="s">
        <v>177</v>
      </c>
      <c r="B1220" s="50" t="s">
        <v>459</v>
      </c>
      <c r="C1220" s="53"/>
      <c r="D1220" s="54"/>
      <c r="E1220" s="83"/>
      <c r="F1220" s="55"/>
      <c r="G1220" s="53"/>
      <c r="H1220" s="57"/>
      <c r="I1220" s="56"/>
      <c r="J1220" s="56"/>
      <c r="K1220" s="68"/>
      <c r="L1220" s="85">
        <v>1220</v>
      </c>
      <c r="M1220" s="85"/>
      <c r="N1220" s="63"/>
    </row>
    <row r="1221" spans="1:14" x14ac:dyDescent="0.4">
      <c r="A1221" s="108" t="s">
        <v>187</v>
      </c>
      <c r="B1221" s="108" t="s">
        <v>309</v>
      </c>
      <c r="C1221" s="109"/>
      <c r="D1221" s="110"/>
      <c r="E1221" s="111"/>
      <c r="F1221" s="112"/>
      <c r="G1221" s="109"/>
      <c r="H1221" s="113"/>
      <c r="I1221" s="114"/>
      <c r="J1221" s="114"/>
      <c r="K1221" s="115"/>
      <c r="L1221" s="116">
        <v>1221</v>
      </c>
      <c r="M1221" s="116"/>
      <c r="N1221" s="117"/>
    </row>
    <row r="1222" spans="1:14" ht="69.599999999999994" x14ac:dyDescent="0.4">
      <c r="A1222" s="50" t="s">
        <v>194</v>
      </c>
      <c r="B1222" s="50" t="s">
        <v>239</v>
      </c>
      <c r="C1222" s="53"/>
      <c r="D1222" s="54"/>
      <c r="E1222" s="83"/>
      <c r="F1222" s="55"/>
      <c r="G1222" s="53"/>
      <c r="H1222" s="57"/>
      <c r="I1222" s="56"/>
      <c r="J1222" s="56"/>
      <c r="K1222" s="68"/>
      <c r="L1222" s="85">
        <v>1222</v>
      </c>
      <c r="M1222" s="85"/>
      <c r="N1222" s="63"/>
    </row>
    <row r="1223" spans="1:14" x14ac:dyDescent="0.4">
      <c r="A1223" s="50" t="s">
        <v>198</v>
      </c>
      <c r="B1223" s="50" t="s">
        <v>439</v>
      </c>
      <c r="C1223" s="53"/>
      <c r="D1223" s="54"/>
      <c r="E1223" s="83"/>
      <c r="F1223" s="55"/>
      <c r="G1223" s="53"/>
      <c r="H1223" s="57"/>
      <c r="I1223" s="56"/>
      <c r="J1223" s="56"/>
      <c r="K1223" s="68"/>
      <c r="L1223" s="85">
        <v>1223</v>
      </c>
      <c r="M1223" s="85"/>
      <c r="N1223" s="63"/>
    </row>
    <row r="1224" spans="1:14" x14ac:dyDescent="0.4">
      <c r="A1224" s="50" t="s">
        <v>236</v>
      </c>
      <c r="B1224" s="50" t="s">
        <v>371</v>
      </c>
      <c r="C1224" s="53"/>
      <c r="D1224" s="54"/>
      <c r="E1224" s="83"/>
      <c r="F1224" s="55"/>
      <c r="G1224" s="53"/>
      <c r="H1224" s="57"/>
      <c r="I1224" s="56"/>
      <c r="J1224" s="56"/>
      <c r="K1224" s="68"/>
      <c r="L1224" s="85">
        <v>1224</v>
      </c>
      <c r="M1224" s="85"/>
      <c r="N1224" s="63"/>
    </row>
    <row r="1225" spans="1:14" ht="52.2" x14ac:dyDescent="0.4">
      <c r="A1225" s="108" t="s">
        <v>208</v>
      </c>
      <c r="B1225" s="108" t="s">
        <v>283</v>
      </c>
      <c r="C1225" s="109"/>
      <c r="D1225" s="110"/>
      <c r="E1225" s="111"/>
      <c r="F1225" s="112"/>
      <c r="G1225" s="109"/>
      <c r="H1225" s="113"/>
      <c r="I1225" s="114"/>
      <c r="J1225" s="114"/>
      <c r="K1225" s="115"/>
      <c r="L1225" s="116">
        <v>1225</v>
      </c>
      <c r="M1225" s="116"/>
      <c r="N1225" s="117"/>
    </row>
    <row r="1226" spans="1:14" x14ac:dyDescent="0.4">
      <c r="A1226" s="50" t="s">
        <v>212</v>
      </c>
      <c r="B1226" s="50" t="s">
        <v>387</v>
      </c>
      <c r="C1226" s="53"/>
      <c r="D1226" s="54"/>
      <c r="E1226" s="83"/>
      <c r="F1226" s="55"/>
      <c r="G1226" s="53"/>
      <c r="H1226" s="57"/>
      <c r="I1226" s="56"/>
      <c r="J1226" s="56"/>
      <c r="K1226" s="68"/>
      <c r="L1226" s="85">
        <v>1226</v>
      </c>
      <c r="M1226" s="85"/>
      <c r="N1226" s="63"/>
    </row>
    <row r="1227" spans="1:14" ht="34.799999999999997" x14ac:dyDescent="0.4">
      <c r="A1227" s="50" t="s">
        <v>329</v>
      </c>
      <c r="B1227" s="50" t="s">
        <v>461</v>
      </c>
      <c r="C1227" s="53"/>
      <c r="D1227" s="54"/>
      <c r="E1227" s="83"/>
      <c r="F1227" s="55"/>
      <c r="G1227" s="53"/>
      <c r="H1227" s="57"/>
      <c r="I1227" s="56"/>
      <c r="J1227" s="56"/>
      <c r="K1227" s="68"/>
      <c r="L1227" s="85">
        <v>1227</v>
      </c>
      <c r="M1227" s="85"/>
      <c r="N1227" s="63"/>
    </row>
    <row r="1228" spans="1:14" x14ac:dyDescent="0.4">
      <c r="A1228" s="50" t="s">
        <v>333</v>
      </c>
      <c r="B1228" s="50" t="s">
        <v>348</v>
      </c>
      <c r="C1228" s="53"/>
      <c r="D1228" s="54"/>
      <c r="E1228" s="83"/>
      <c r="F1228" s="55"/>
      <c r="G1228" s="53"/>
      <c r="H1228" s="57"/>
      <c r="I1228" s="56"/>
      <c r="J1228" s="56"/>
      <c r="K1228" s="68"/>
      <c r="L1228" s="85">
        <v>1228</v>
      </c>
      <c r="M1228" s="85"/>
      <c r="N1228" s="63"/>
    </row>
    <row r="1229" spans="1:14" ht="52.2" x14ac:dyDescent="0.4">
      <c r="A1229" s="108" t="s">
        <v>214</v>
      </c>
      <c r="B1229" s="108" t="s">
        <v>462</v>
      </c>
      <c r="C1229" s="109"/>
      <c r="D1229" s="110"/>
      <c r="E1229" s="111"/>
      <c r="F1229" s="112"/>
      <c r="G1229" s="109"/>
      <c r="H1229" s="113"/>
      <c r="I1229" s="114"/>
      <c r="J1229" s="114"/>
      <c r="K1229" s="115"/>
      <c r="L1229" s="116">
        <v>1229</v>
      </c>
      <c r="M1229" s="116"/>
      <c r="N1229" s="117"/>
    </row>
    <row r="1230" spans="1:14" ht="52.2" x14ac:dyDescent="0.4">
      <c r="A1230" s="50" t="s">
        <v>339</v>
      </c>
      <c r="B1230" s="50" t="s">
        <v>458</v>
      </c>
      <c r="C1230" s="53"/>
      <c r="D1230" s="54"/>
      <c r="E1230" s="83"/>
      <c r="F1230" s="55"/>
      <c r="G1230" s="53"/>
      <c r="H1230" s="57"/>
      <c r="I1230" s="56"/>
      <c r="J1230" s="56"/>
      <c r="K1230" s="68"/>
      <c r="L1230" s="85">
        <v>1230</v>
      </c>
      <c r="M1230" s="85"/>
      <c r="N1230" s="63"/>
    </row>
    <row r="1231" spans="1:14" ht="69.599999999999994" x14ac:dyDescent="0.4">
      <c r="A1231" s="50" t="s">
        <v>422</v>
      </c>
      <c r="B1231" s="50" t="s">
        <v>464</v>
      </c>
      <c r="C1231" s="53"/>
      <c r="D1231" s="54"/>
      <c r="E1231" s="83"/>
      <c r="F1231" s="55"/>
      <c r="G1231" s="53"/>
      <c r="H1231" s="57"/>
      <c r="I1231" s="56"/>
      <c r="J1231" s="56"/>
      <c r="K1231" s="68"/>
      <c r="L1231" s="85">
        <v>1231</v>
      </c>
      <c r="M1231" s="85"/>
      <c r="N1231" s="63"/>
    </row>
    <row r="1232" spans="1:14" ht="52.2" x14ac:dyDescent="0.4">
      <c r="A1232" s="50" t="s">
        <v>215</v>
      </c>
      <c r="B1232" s="50" t="s">
        <v>382</v>
      </c>
      <c r="C1232" s="53"/>
      <c r="D1232" s="54"/>
      <c r="E1232" s="83"/>
      <c r="F1232" s="55"/>
      <c r="G1232" s="53"/>
      <c r="H1232" s="57"/>
      <c r="I1232" s="56"/>
      <c r="J1232" s="56"/>
      <c r="K1232" s="68"/>
      <c r="L1232" s="85">
        <v>1232</v>
      </c>
      <c r="M1232" s="85"/>
      <c r="N1232" s="63"/>
    </row>
    <row r="1233" spans="1:14" x14ac:dyDescent="0.4">
      <c r="A1233" s="50" t="s">
        <v>235</v>
      </c>
      <c r="B1233" s="50" t="s">
        <v>465</v>
      </c>
      <c r="C1233" s="53"/>
      <c r="D1233" s="54"/>
      <c r="E1233" s="83"/>
      <c r="F1233" s="55"/>
      <c r="G1233" s="53"/>
      <c r="H1233" s="57"/>
      <c r="I1233" s="56"/>
      <c r="J1233" s="56"/>
      <c r="K1233" s="68"/>
      <c r="L1233" s="85">
        <v>1233</v>
      </c>
      <c r="M1233" s="85"/>
      <c r="N1233" s="63"/>
    </row>
    <row r="1234" spans="1:14" ht="34.799999999999997" x14ac:dyDescent="0.4">
      <c r="A1234" s="50" t="s">
        <v>237</v>
      </c>
      <c r="B1234" s="50" t="s">
        <v>466</v>
      </c>
      <c r="C1234" s="53"/>
      <c r="D1234" s="54"/>
      <c r="E1234" s="83"/>
      <c r="F1234" s="55"/>
      <c r="G1234" s="53"/>
      <c r="H1234" s="57"/>
      <c r="I1234" s="56"/>
      <c r="J1234" s="56"/>
      <c r="K1234" s="68"/>
      <c r="L1234" s="85">
        <v>1234</v>
      </c>
      <c r="M1234" s="85"/>
      <c r="N1234" s="63"/>
    </row>
    <row r="1235" spans="1:14" ht="69.599999999999994" x14ac:dyDescent="0.4">
      <c r="A1235" s="50" t="s">
        <v>239</v>
      </c>
      <c r="B1235" s="50" t="s">
        <v>194</v>
      </c>
      <c r="C1235" s="53"/>
      <c r="D1235" s="54"/>
      <c r="E1235" s="83"/>
      <c r="F1235" s="55"/>
      <c r="G1235" s="53"/>
      <c r="H1235" s="57"/>
      <c r="I1235" s="56"/>
      <c r="J1235" s="56"/>
      <c r="K1235" s="68"/>
      <c r="L1235" s="85">
        <v>1235</v>
      </c>
      <c r="M1235" s="85"/>
      <c r="N1235" s="63"/>
    </row>
    <row r="1236" spans="1:14" x14ac:dyDescent="0.4">
      <c r="A1236" s="50" t="s">
        <v>247</v>
      </c>
      <c r="B1236" s="50" t="s">
        <v>461</v>
      </c>
      <c r="C1236" s="53"/>
      <c r="D1236" s="54"/>
      <c r="E1236" s="83"/>
      <c r="F1236" s="55"/>
      <c r="G1236" s="53"/>
      <c r="H1236" s="57"/>
      <c r="I1236" s="56"/>
      <c r="J1236" s="56"/>
      <c r="K1236" s="68"/>
      <c r="L1236" s="85">
        <v>1236</v>
      </c>
      <c r="M1236" s="85"/>
      <c r="N1236" s="63"/>
    </row>
    <row r="1237" spans="1:14" x14ac:dyDescent="0.4">
      <c r="A1237" s="50" t="s">
        <v>250</v>
      </c>
      <c r="B1237" s="50" t="s">
        <v>330</v>
      </c>
      <c r="C1237" s="53"/>
      <c r="D1237" s="54"/>
      <c r="E1237" s="83"/>
      <c r="F1237" s="55"/>
      <c r="G1237" s="53"/>
      <c r="H1237" s="57"/>
      <c r="I1237" s="56"/>
      <c r="J1237" s="56"/>
      <c r="K1237" s="68"/>
      <c r="L1237" s="85">
        <v>1237</v>
      </c>
      <c r="M1237" s="85"/>
      <c r="N1237" s="63"/>
    </row>
    <row r="1238" spans="1:14" x14ac:dyDescent="0.4">
      <c r="A1238" s="50" t="s">
        <v>265</v>
      </c>
      <c r="B1238" s="50" t="s">
        <v>435</v>
      </c>
      <c r="C1238" s="53"/>
      <c r="D1238" s="54"/>
      <c r="E1238" s="83"/>
      <c r="F1238" s="55"/>
      <c r="G1238" s="53"/>
      <c r="H1238" s="57"/>
      <c r="I1238" s="56"/>
      <c r="J1238" s="56"/>
      <c r="K1238" s="68"/>
      <c r="L1238" s="85">
        <v>1238</v>
      </c>
      <c r="M1238" s="85"/>
      <c r="N1238" s="63"/>
    </row>
    <row r="1239" spans="1:14" x14ac:dyDescent="0.4">
      <c r="A1239" s="108" t="s">
        <v>354</v>
      </c>
      <c r="B1239" s="108" t="s">
        <v>375</v>
      </c>
      <c r="C1239" s="109"/>
      <c r="D1239" s="110"/>
      <c r="E1239" s="111"/>
      <c r="F1239" s="112"/>
      <c r="G1239" s="109"/>
      <c r="H1239" s="113"/>
      <c r="I1239" s="114"/>
      <c r="J1239" s="114"/>
      <c r="K1239" s="115"/>
      <c r="L1239" s="116">
        <v>1239</v>
      </c>
      <c r="M1239" s="116"/>
      <c r="N1239" s="117"/>
    </row>
    <row r="1240" spans="1:14" ht="34.799999999999997" x14ac:dyDescent="0.4">
      <c r="A1240" s="50" t="s">
        <v>357</v>
      </c>
      <c r="B1240" s="50" t="s">
        <v>467</v>
      </c>
      <c r="C1240" s="53"/>
      <c r="D1240" s="54"/>
      <c r="E1240" s="83"/>
      <c r="F1240" s="55"/>
      <c r="G1240" s="53"/>
      <c r="H1240" s="57"/>
      <c r="I1240" s="56"/>
      <c r="J1240" s="56"/>
      <c r="K1240" s="68"/>
      <c r="L1240" s="85">
        <v>1240</v>
      </c>
      <c r="M1240" s="85"/>
      <c r="N1240" s="63"/>
    </row>
    <row r="1241" spans="1:14" x14ac:dyDescent="0.4">
      <c r="A1241" s="108" t="s">
        <v>269</v>
      </c>
      <c r="B1241" s="108" t="s">
        <v>375</v>
      </c>
      <c r="C1241" s="109"/>
      <c r="D1241" s="110"/>
      <c r="E1241" s="111"/>
      <c r="F1241" s="112"/>
      <c r="G1241" s="109"/>
      <c r="H1241" s="113"/>
      <c r="I1241" s="114"/>
      <c r="J1241" s="114"/>
      <c r="K1241" s="115"/>
      <c r="L1241" s="116">
        <v>1241</v>
      </c>
      <c r="M1241" s="116"/>
      <c r="N1241" s="117"/>
    </row>
    <row r="1242" spans="1:14" ht="34.799999999999997" x14ac:dyDescent="0.4">
      <c r="A1242" s="108" t="s">
        <v>380</v>
      </c>
      <c r="B1242" s="108" t="s">
        <v>379</v>
      </c>
      <c r="C1242" s="109"/>
      <c r="D1242" s="110"/>
      <c r="E1242" s="111"/>
      <c r="F1242" s="112"/>
      <c r="G1242" s="109"/>
      <c r="H1242" s="113"/>
      <c r="I1242" s="114"/>
      <c r="J1242" s="114"/>
      <c r="K1242" s="115"/>
      <c r="L1242" s="116">
        <v>1242</v>
      </c>
      <c r="M1242" s="116"/>
      <c r="N1242" s="117"/>
    </row>
    <row r="1243" spans="1:14" ht="52.2" x14ac:dyDescent="0.4">
      <c r="A1243" s="50" t="s">
        <v>257</v>
      </c>
      <c r="B1243" s="50" t="s">
        <v>471</v>
      </c>
      <c r="C1243" s="53"/>
      <c r="D1243" s="54"/>
      <c r="E1243" s="83"/>
      <c r="F1243" s="55"/>
      <c r="G1243" s="53"/>
      <c r="H1243" s="57"/>
      <c r="I1243" s="56"/>
      <c r="J1243" s="56"/>
      <c r="K1243" s="68"/>
      <c r="L1243" s="85">
        <v>1243</v>
      </c>
      <c r="M1243" s="85"/>
      <c r="N1243" s="63"/>
    </row>
    <row r="1244" spans="1:14" ht="34.799999999999997" x14ac:dyDescent="0.4">
      <c r="A1244" s="50" t="s">
        <v>282</v>
      </c>
      <c r="B1244" s="50" t="s">
        <v>439</v>
      </c>
      <c r="C1244" s="53"/>
      <c r="D1244" s="54"/>
      <c r="E1244" s="83"/>
      <c r="F1244" s="55"/>
      <c r="G1244" s="53"/>
      <c r="H1244" s="57"/>
      <c r="I1244" s="56"/>
      <c r="J1244" s="56"/>
      <c r="K1244" s="68"/>
      <c r="L1244" s="85">
        <v>1244</v>
      </c>
      <c r="M1244" s="85"/>
      <c r="N1244" s="63"/>
    </row>
    <row r="1245" spans="1:14" x14ac:dyDescent="0.4">
      <c r="A1245" s="108" t="s">
        <v>283</v>
      </c>
      <c r="B1245" s="108" t="s">
        <v>414</v>
      </c>
      <c r="C1245" s="109"/>
      <c r="D1245" s="110"/>
      <c r="E1245" s="111"/>
      <c r="F1245" s="112"/>
      <c r="G1245" s="109"/>
      <c r="H1245" s="113"/>
      <c r="I1245" s="114"/>
      <c r="J1245" s="114"/>
      <c r="K1245" s="115"/>
      <c r="L1245" s="116">
        <v>1245</v>
      </c>
      <c r="M1245" s="116"/>
      <c r="N1245" s="117"/>
    </row>
    <row r="1246" spans="1:14" x14ac:dyDescent="0.4">
      <c r="A1246" s="50" t="s">
        <v>288</v>
      </c>
      <c r="B1246" s="50" t="s">
        <v>330</v>
      </c>
      <c r="C1246" s="53"/>
      <c r="D1246" s="54"/>
      <c r="E1246" s="83"/>
      <c r="F1246" s="55"/>
      <c r="G1246" s="53"/>
      <c r="H1246" s="57"/>
      <c r="I1246" s="56"/>
      <c r="J1246" s="56"/>
      <c r="K1246" s="68"/>
      <c r="L1246" s="85">
        <v>1246</v>
      </c>
      <c r="M1246" s="85"/>
      <c r="N1246" s="63"/>
    </row>
    <row r="1247" spans="1:14" x14ac:dyDescent="0.4">
      <c r="A1247" s="50" t="s">
        <v>291</v>
      </c>
      <c r="B1247" s="50" t="s">
        <v>473</v>
      </c>
      <c r="C1247" s="53"/>
      <c r="D1247" s="54"/>
      <c r="E1247" s="83"/>
      <c r="F1247" s="55"/>
      <c r="G1247" s="53"/>
      <c r="H1247" s="57"/>
      <c r="I1247" s="56"/>
      <c r="J1247" s="56"/>
      <c r="K1247" s="68"/>
      <c r="L1247" s="85">
        <v>1247</v>
      </c>
      <c r="M1247" s="85"/>
      <c r="N1247" s="63"/>
    </row>
    <row r="1248" spans="1:14" x14ac:dyDescent="0.4">
      <c r="A1248" s="50" t="s">
        <v>294</v>
      </c>
      <c r="B1248" s="50" t="s">
        <v>474</v>
      </c>
      <c r="C1248" s="53"/>
      <c r="D1248" s="54"/>
      <c r="E1248" s="83"/>
      <c r="F1248" s="55"/>
      <c r="G1248" s="53"/>
      <c r="H1248" s="57"/>
      <c r="I1248" s="56"/>
      <c r="J1248" s="56"/>
      <c r="K1248" s="68"/>
      <c r="L1248" s="85">
        <v>1248</v>
      </c>
      <c r="M1248" s="85"/>
      <c r="N1248" s="63"/>
    </row>
    <row r="1249" spans="1:14" x14ac:dyDescent="0.4">
      <c r="A1249" s="50" t="s">
        <v>370</v>
      </c>
      <c r="B1249" s="50" t="s">
        <v>235</v>
      </c>
      <c r="C1249" s="53"/>
      <c r="D1249" s="54"/>
      <c r="E1249" s="83"/>
      <c r="F1249" s="55"/>
      <c r="G1249" s="53"/>
      <c r="H1249" s="57"/>
      <c r="I1249" s="56"/>
      <c r="J1249" s="56"/>
      <c r="K1249" s="68"/>
      <c r="L1249" s="85">
        <v>1249</v>
      </c>
      <c r="M1249" s="85"/>
      <c r="N1249" s="63"/>
    </row>
    <row r="1250" spans="1:14" x14ac:dyDescent="0.4">
      <c r="A1250" s="50" t="s">
        <v>309</v>
      </c>
      <c r="B1250" s="50" t="s">
        <v>288</v>
      </c>
      <c r="C1250" s="53"/>
      <c r="D1250" s="54"/>
      <c r="E1250" s="83"/>
      <c r="F1250" s="55"/>
      <c r="G1250" s="53"/>
      <c r="H1250" s="57"/>
      <c r="I1250" s="56"/>
      <c r="J1250" s="56"/>
      <c r="K1250" s="68"/>
      <c r="L1250" s="85">
        <v>1250</v>
      </c>
      <c r="M1250" s="85"/>
      <c r="N1250" s="63"/>
    </row>
    <row r="1251" spans="1:14" x14ac:dyDescent="0.4">
      <c r="A1251" s="50" t="s">
        <v>312</v>
      </c>
      <c r="B1251" s="50" t="s">
        <v>473</v>
      </c>
      <c r="C1251" s="53"/>
      <c r="D1251" s="54"/>
      <c r="E1251" s="83"/>
      <c r="F1251" s="55"/>
      <c r="G1251" s="53"/>
      <c r="H1251" s="57"/>
      <c r="I1251" s="56"/>
      <c r="J1251" s="56"/>
      <c r="K1251" s="68"/>
      <c r="L1251" s="85">
        <v>1251</v>
      </c>
      <c r="M1251" s="85"/>
      <c r="N1251" s="63"/>
    </row>
    <row r="1252" spans="1:14" x14ac:dyDescent="0.4">
      <c r="A1252" s="50" t="s">
        <v>319</v>
      </c>
      <c r="B1252" s="50" t="s">
        <v>512</v>
      </c>
      <c r="C1252" s="53"/>
      <c r="D1252" s="54"/>
      <c r="E1252" s="83"/>
      <c r="F1252" s="55"/>
      <c r="G1252" s="53"/>
      <c r="H1252" s="57"/>
      <c r="I1252" s="56"/>
      <c r="J1252" s="56"/>
      <c r="K1252" s="68"/>
      <c r="L1252" s="85">
        <v>1252</v>
      </c>
      <c r="M1252" s="85"/>
      <c r="N1252" s="63"/>
    </row>
    <row r="1253" spans="1:14" ht="34.799999999999997" x14ac:dyDescent="0.4">
      <c r="A1253" s="50" t="s">
        <v>510</v>
      </c>
      <c r="B1253" s="50" t="s">
        <v>464</v>
      </c>
      <c r="C1253" s="53"/>
      <c r="D1253" s="54"/>
      <c r="E1253" s="83"/>
      <c r="F1253" s="55"/>
      <c r="G1253" s="53"/>
      <c r="H1253" s="57"/>
      <c r="I1253" s="56"/>
      <c r="J1253" s="56"/>
      <c r="K1253" s="68"/>
      <c r="L1253" s="85">
        <v>1253</v>
      </c>
      <c r="M1253" s="85"/>
      <c r="N1253" s="63"/>
    </row>
    <row r="1254" spans="1:14" ht="52.2" x14ac:dyDescent="0.4">
      <c r="A1254" s="108" t="s">
        <v>462</v>
      </c>
      <c r="B1254" s="108" t="s">
        <v>382</v>
      </c>
      <c r="C1254" s="109"/>
      <c r="D1254" s="110"/>
      <c r="E1254" s="111"/>
      <c r="F1254" s="112"/>
      <c r="G1254" s="109"/>
      <c r="H1254" s="113"/>
      <c r="I1254" s="114"/>
      <c r="J1254" s="114"/>
      <c r="K1254" s="115"/>
      <c r="L1254" s="116">
        <v>1254</v>
      </c>
      <c r="M1254" s="116"/>
      <c r="N1254" s="117"/>
    </row>
    <row r="1255" spans="1:14" ht="34.799999999999997" x14ac:dyDescent="0.4">
      <c r="A1255" s="50" t="s">
        <v>199</v>
      </c>
      <c r="B1255" s="50" t="s">
        <v>439</v>
      </c>
      <c r="C1255" s="53"/>
      <c r="D1255" s="54"/>
      <c r="E1255" s="83"/>
      <c r="F1255" s="55"/>
      <c r="G1255" s="53"/>
      <c r="H1255" s="57"/>
      <c r="I1255" s="56"/>
      <c r="J1255" s="56"/>
      <c r="K1255" s="68"/>
      <c r="L1255" s="85">
        <v>1255</v>
      </c>
      <c r="M1255" s="85"/>
      <c r="N1255" s="63"/>
    </row>
    <row r="1256" spans="1:14" x14ac:dyDescent="0.4">
      <c r="A1256" s="50" t="s">
        <v>345</v>
      </c>
      <c r="B1256" s="50" t="s">
        <v>371</v>
      </c>
      <c r="C1256" s="53"/>
      <c r="D1256" s="54"/>
      <c r="E1256" s="83"/>
      <c r="F1256" s="55"/>
      <c r="G1256" s="53"/>
      <c r="H1256" s="57"/>
      <c r="I1256" s="56"/>
      <c r="J1256" s="56"/>
      <c r="K1256" s="68"/>
      <c r="L1256" s="85">
        <v>1256</v>
      </c>
      <c r="M1256" s="85"/>
      <c r="N1256" s="63"/>
    </row>
    <row r="1257" spans="1:14" x14ac:dyDescent="0.4">
      <c r="A1257" s="50" t="s">
        <v>408</v>
      </c>
      <c r="B1257" s="50" t="s">
        <v>441</v>
      </c>
      <c r="C1257" s="53"/>
      <c r="D1257" s="54"/>
      <c r="E1257" s="83"/>
      <c r="F1257" s="55"/>
      <c r="G1257" s="53"/>
      <c r="H1257" s="57"/>
      <c r="I1257" s="56"/>
      <c r="J1257" s="56"/>
      <c r="K1257" s="68"/>
      <c r="L1257" s="85">
        <v>1257</v>
      </c>
      <c r="M1257" s="85"/>
      <c r="N1257" s="63"/>
    </row>
    <row r="1258" spans="1:14" x14ac:dyDescent="0.4">
      <c r="A1258" s="108" t="s">
        <v>387</v>
      </c>
      <c r="B1258" s="108" t="s">
        <v>212</v>
      </c>
      <c r="C1258" s="109"/>
      <c r="D1258" s="110"/>
      <c r="E1258" s="111"/>
      <c r="F1258" s="112"/>
      <c r="G1258" s="109"/>
      <c r="H1258" s="113"/>
      <c r="I1258" s="114"/>
      <c r="J1258" s="114"/>
      <c r="K1258" s="115"/>
      <c r="L1258" s="116">
        <v>1258</v>
      </c>
      <c r="M1258" s="116"/>
      <c r="N1258" s="117"/>
    </row>
    <row r="1259" spans="1:14" x14ac:dyDescent="0.4">
      <c r="A1259" s="50" t="s">
        <v>427</v>
      </c>
      <c r="B1259" s="50" t="s">
        <v>461</v>
      </c>
      <c r="C1259" s="53"/>
      <c r="D1259" s="54"/>
      <c r="E1259" s="83"/>
      <c r="F1259" s="55"/>
      <c r="G1259" s="53"/>
      <c r="H1259" s="57"/>
      <c r="I1259" s="56"/>
      <c r="J1259" s="56"/>
      <c r="K1259" s="68"/>
      <c r="L1259" s="85">
        <v>1259</v>
      </c>
      <c r="M1259" s="85"/>
      <c r="N1259" s="63"/>
    </row>
    <row r="1260" spans="1:14" x14ac:dyDescent="0.4">
      <c r="A1260" s="50" t="s">
        <v>480</v>
      </c>
      <c r="B1260" s="50" t="s">
        <v>345</v>
      </c>
      <c r="C1260" s="53"/>
      <c r="D1260" s="54"/>
      <c r="E1260" s="83"/>
      <c r="F1260" s="55"/>
      <c r="G1260" s="53"/>
      <c r="H1260" s="57"/>
      <c r="I1260" s="56"/>
      <c r="J1260" s="56"/>
      <c r="K1260" s="68"/>
      <c r="L1260" s="85">
        <v>1260</v>
      </c>
      <c r="M1260" s="85"/>
      <c r="N1260" s="63"/>
    </row>
    <row r="1261" spans="1:14" x14ac:dyDescent="0.4">
      <c r="A1261" s="50" t="s">
        <v>800</v>
      </c>
      <c r="B1261" s="50" t="s">
        <v>556</v>
      </c>
      <c r="C1261" s="53"/>
      <c r="D1261" s="54"/>
      <c r="E1261" s="83"/>
      <c r="F1261" s="55"/>
      <c r="G1261" s="53"/>
      <c r="H1261" s="57"/>
      <c r="I1261" s="56"/>
      <c r="J1261" s="56"/>
      <c r="K1261" s="68"/>
      <c r="L1261" s="85">
        <v>1261</v>
      </c>
      <c r="M1261" s="85"/>
      <c r="N1261" s="63"/>
    </row>
    <row r="1262" spans="1:14" x14ac:dyDescent="0.4">
      <c r="A1262" s="50" t="s">
        <v>461</v>
      </c>
      <c r="B1262" s="50" t="s">
        <v>427</v>
      </c>
      <c r="C1262" s="53"/>
      <c r="D1262" s="54"/>
      <c r="E1262" s="83"/>
      <c r="F1262" s="55"/>
      <c r="G1262" s="53"/>
      <c r="H1262" s="57"/>
      <c r="I1262" s="56"/>
      <c r="J1262" s="56"/>
      <c r="K1262" s="68"/>
      <c r="L1262" s="85">
        <v>1262</v>
      </c>
      <c r="M1262" s="85"/>
      <c r="N1262" s="63"/>
    </row>
    <row r="1263" spans="1:14" ht="52.2" x14ac:dyDescent="0.4">
      <c r="A1263" s="50" t="s">
        <v>516</v>
      </c>
      <c r="B1263" s="50" t="s">
        <v>640</v>
      </c>
      <c r="C1263" s="53"/>
      <c r="D1263" s="54"/>
      <c r="E1263" s="83"/>
      <c r="F1263" s="55"/>
      <c r="G1263" s="53"/>
      <c r="H1263" s="57"/>
      <c r="I1263" s="56"/>
      <c r="J1263" s="56"/>
      <c r="K1263" s="68"/>
      <c r="L1263" s="85">
        <v>1263</v>
      </c>
      <c r="M1263" s="85"/>
      <c r="N1263" s="63"/>
    </row>
    <row r="1264" spans="1:14" x14ac:dyDescent="0.4">
      <c r="A1264" s="108" t="s">
        <v>519</v>
      </c>
      <c r="B1264" s="108" t="s">
        <v>330</v>
      </c>
      <c r="C1264" s="109"/>
      <c r="D1264" s="110"/>
      <c r="E1264" s="111"/>
      <c r="F1264" s="112"/>
      <c r="G1264" s="109"/>
      <c r="H1264" s="113"/>
      <c r="I1264" s="114"/>
      <c r="J1264" s="114"/>
      <c r="K1264" s="115"/>
      <c r="L1264" s="116">
        <v>1264</v>
      </c>
      <c r="M1264" s="116"/>
      <c r="N1264" s="117"/>
    </row>
    <row r="1265" spans="1:14" ht="34.799999999999997" x14ac:dyDescent="0.4">
      <c r="A1265" s="50" t="s">
        <v>446</v>
      </c>
      <c r="B1265" s="50" t="s">
        <v>497</v>
      </c>
      <c r="C1265" s="53"/>
      <c r="D1265" s="54"/>
      <c r="E1265" s="83"/>
      <c r="F1265" s="55"/>
      <c r="G1265" s="53"/>
      <c r="H1265" s="57"/>
      <c r="I1265" s="56"/>
      <c r="J1265" s="56"/>
      <c r="K1265" s="68"/>
      <c r="L1265" s="85">
        <v>1265</v>
      </c>
      <c r="M1265" s="85"/>
      <c r="N1265" s="63"/>
    </row>
    <row r="1266" spans="1:14" ht="52.2" x14ac:dyDescent="0.4">
      <c r="A1266" s="108" t="s">
        <v>434</v>
      </c>
      <c r="B1266" s="108" t="s">
        <v>589</v>
      </c>
      <c r="C1266" s="109"/>
      <c r="D1266" s="110"/>
      <c r="E1266" s="111"/>
      <c r="F1266" s="112"/>
      <c r="G1266" s="109"/>
      <c r="H1266" s="113"/>
      <c r="I1266" s="114"/>
      <c r="J1266" s="114"/>
      <c r="K1266" s="115"/>
      <c r="L1266" s="116">
        <v>1266</v>
      </c>
      <c r="M1266" s="116"/>
      <c r="N1266" s="117"/>
    </row>
    <row r="1267" spans="1:14" ht="34.799999999999997" x14ac:dyDescent="0.4">
      <c r="A1267" s="50" t="s">
        <v>281</v>
      </c>
      <c r="B1267" s="50" t="s">
        <v>588</v>
      </c>
      <c r="C1267" s="53"/>
      <c r="D1267" s="54"/>
      <c r="E1267" s="83"/>
      <c r="F1267" s="55"/>
      <c r="G1267" s="53"/>
      <c r="H1267" s="57"/>
      <c r="I1267" s="56"/>
      <c r="J1267" s="56"/>
      <c r="K1267" s="68"/>
      <c r="L1267" s="85">
        <v>1267</v>
      </c>
      <c r="M1267" s="85"/>
      <c r="N1267" s="63"/>
    </row>
    <row r="1268" spans="1:14" x14ac:dyDescent="0.4">
      <c r="A1268" s="108" t="s">
        <v>394</v>
      </c>
      <c r="B1268" s="108" t="s">
        <v>767</v>
      </c>
      <c r="C1268" s="109"/>
      <c r="D1268" s="110"/>
      <c r="E1268" s="111"/>
      <c r="F1268" s="112"/>
      <c r="G1268" s="109"/>
      <c r="H1268" s="113"/>
      <c r="I1268" s="114"/>
      <c r="J1268" s="114"/>
      <c r="K1268" s="115"/>
      <c r="L1268" s="116">
        <v>1268</v>
      </c>
      <c r="M1268" s="116"/>
      <c r="N1268" s="117"/>
    </row>
    <row r="1269" spans="1:14" x14ac:dyDescent="0.4">
      <c r="A1269" s="50" t="s">
        <v>439</v>
      </c>
      <c r="B1269" s="50" t="s">
        <v>473</v>
      </c>
      <c r="C1269" s="53"/>
      <c r="D1269" s="54"/>
      <c r="E1269" s="83"/>
      <c r="F1269" s="55"/>
      <c r="G1269" s="53"/>
      <c r="H1269" s="57"/>
      <c r="I1269" s="56"/>
      <c r="J1269" s="56"/>
      <c r="K1269" s="68"/>
      <c r="L1269" s="85">
        <v>1269</v>
      </c>
      <c r="M1269" s="85"/>
      <c r="N1269" s="63"/>
    </row>
    <row r="1270" spans="1:14" x14ac:dyDescent="0.4">
      <c r="A1270" s="50" t="s">
        <v>330</v>
      </c>
      <c r="B1270" s="50" t="s">
        <v>288</v>
      </c>
      <c r="C1270" s="53"/>
      <c r="D1270" s="54"/>
      <c r="E1270" s="83"/>
      <c r="F1270" s="55"/>
      <c r="G1270" s="53"/>
      <c r="H1270" s="57"/>
      <c r="I1270" s="56"/>
      <c r="J1270" s="56"/>
      <c r="K1270" s="68"/>
      <c r="L1270" s="85">
        <v>1270</v>
      </c>
      <c r="M1270" s="85"/>
      <c r="N1270" s="63"/>
    </row>
    <row r="1271" spans="1:14" x14ac:dyDescent="0.4">
      <c r="A1271" s="50" t="s">
        <v>536</v>
      </c>
      <c r="B1271" s="50" t="s">
        <v>499</v>
      </c>
      <c r="C1271" s="53"/>
      <c r="D1271" s="54"/>
      <c r="E1271" s="83"/>
      <c r="F1271" s="55"/>
      <c r="G1271" s="53"/>
      <c r="H1271" s="57"/>
      <c r="I1271" s="56"/>
      <c r="J1271" s="56"/>
      <c r="K1271" s="68"/>
      <c r="L1271" s="85">
        <v>1271</v>
      </c>
      <c r="M1271" s="85"/>
      <c r="N1271" s="63"/>
    </row>
    <row r="1272" spans="1:14" ht="52.2" x14ac:dyDescent="0.4">
      <c r="A1272" s="50" t="s">
        <v>388</v>
      </c>
      <c r="B1272" s="50" t="s">
        <v>240</v>
      </c>
      <c r="C1272" s="53"/>
      <c r="D1272" s="54"/>
      <c r="E1272" s="83"/>
      <c r="F1272" s="55"/>
      <c r="G1272" s="53"/>
      <c r="H1272" s="57"/>
      <c r="I1272" s="56"/>
      <c r="J1272" s="56"/>
      <c r="K1272" s="68"/>
      <c r="L1272" s="85">
        <v>1272</v>
      </c>
      <c r="M1272" s="85"/>
      <c r="N1272" s="63"/>
    </row>
    <row r="1273" spans="1:14" x14ac:dyDescent="0.4">
      <c r="A1273" s="50" t="s">
        <v>375</v>
      </c>
      <c r="B1273" s="50" t="s">
        <v>492</v>
      </c>
      <c r="C1273" s="53"/>
      <c r="D1273" s="54"/>
      <c r="E1273" s="83"/>
      <c r="F1273" s="55"/>
      <c r="G1273" s="53"/>
      <c r="H1273" s="57"/>
      <c r="I1273" s="56"/>
      <c r="J1273" s="56"/>
      <c r="K1273" s="68"/>
      <c r="L1273" s="85">
        <v>1273</v>
      </c>
      <c r="M1273" s="85"/>
      <c r="N1273" s="63"/>
    </row>
    <row r="1274" spans="1:14" x14ac:dyDescent="0.4">
      <c r="A1274" s="50" t="s">
        <v>542</v>
      </c>
      <c r="B1274" s="50" t="s">
        <v>543</v>
      </c>
      <c r="C1274" s="53"/>
      <c r="D1274" s="54"/>
      <c r="E1274" s="83"/>
      <c r="F1274" s="55"/>
      <c r="G1274" s="53"/>
      <c r="H1274" s="57"/>
      <c r="I1274" s="56"/>
      <c r="J1274" s="56"/>
      <c r="K1274" s="68"/>
      <c r="L1274" s="85">
        <v>1274</v>
      </c>
      <c r="M1274" s="85"/>
      <c r="N1274" s="63"/>
    </row>
    <row r="1275" spans="1:14" x14ac:dyDescent="0.4">
      <c r="A1275" s="108" t="s">
        <v>371</v>
      </c>
      <c r="B1275" s="108" t="s">
        <v>465</v>
      </c>
      <c r="C1275" s="109"/>
      <c r="D1275" s="110"/>
      <c r="E1275" s="111"/>
      <c r="F1275" s="112"/>
      <c r="G1275" s="109"/>
      <c r="H1275" s="113"/>
      <c r="I1275" s="114"/>
      <c r="J1275" s="114"/>
      <c r="K1275" s="115"/>
      <c r="L1275" s="116">
        <v>1275</v>
      </c>
      <c r="M1275" s="116"/>
      <c r="N1275" s="117"/>
    </row>
    <row r="1276" spans="1:14" ht="34.799999999999997" x14ac:dyDescent="0.4">
      <c r="A1276" s="50" t="s">
        <v>738</v>
      </c>
      <c r="B1276" s="50" t="s">
        <v>223</v>
      </c>
      <c r="C1276" s="53"/>
      <c r="D1276" s="54"/>
      <c r="E1276" s="83"/>
      <c r="F1276" s="55"/>
      <c r="G1276" s="53"/>
      <c r="H1276" s="57"/>
      <c r="I1276" s="56"/>
      <c r="J1276" s="56"/>
      <c r="K1276" s="68"/>
      <c r="L1276" s="85">
        <v>1276</v>
      </c>
      <c r="M1276" s="85"/>
      <c r="N1276" s="63"/>
    </row>
    <row r="1277" spans="1:14" ht="34.799999999999997" x14ac:dyDescent="0.4">
      <c r="A1277" s="50" t="s">
        <v>543</v>
      </c>
      <c r="B1277" s="50" t="s">
        <v>446</v>
      </c>
      <c r="C1277" s="53"/>
      <c r="D1277" s="54"/>
      <c r="E1277" s="83"/>
      <c r="F1277" s="55"/>
      <c r="G1277" s="53"/>
      <c r="H1277" s="57"/>
      <c r="I1277" s="56"/>
      <c r="J1277" s="56"/>
      <c r="K1277" s="68"/>
      <c r="L1277" s="85">
        <v>1277</v>
      </c>
      <c r="M1277" s="85"/>
      <c r="N1277" s="63"/>
    </row>
    <row r="1278" spans="1:14" ht="34.799999999999997" x14ac:dyDescent="0.4">
      <c r="A1278" s="50" t="s">
        <v>327</v>
      </c>
      <c r="B1278" s="50" t="s">
        <v>588</v>
      </c>
      <c r="C1278" s="53"/>
      <c r="D1278" s="54"/>
      <c r="E1278" s="83"/>
      <c r="F1278" s="55"/>
      <c r="G1278" s="53"/>
      <c r="H1278" s="57"/>
      <c r="I1278" s="56"/>
      <c r="J1278" s="56"/>
      <c r="K1278" s="68"/>
      <c r="L1278" s="85">
        <v>1278</v>
      </c>
      <c r="M1278" s="85"/>
      <c r="N1278" s="63"/>
    </row>
    <row r="1279" spans="1:14" ht="52.2" x14ac:dyDescent="0.4">
      <c r="A1279" s="50" t="s">
        <v>382</v>
      </c>
      <c r="B1279" s="50" t="s">
        <v>240</v>
      </c>
      <c r="C1279" s="53"/>
      <c r="D1279" s="54"/>
      <c r="E1279" s="83"/>
      <c r="F1279" s="55"/>
      <c r="G1279" s="53"/>
      <c r="H1279" s="57"/>
      <c r="I1279" s="56"/>
      <c r="J1279" s="56"/>
      <c r="K1279" s="68"/>
      <c r="L1279" s="85">
        <v>1279</v>
      </c>
      <c r="M1279" s="85"/>
      <c r="N1279" s="63"/>
    </row>
    <row r="1280" spans="1:14" ht="34.799999999999997" x14ac:dyDescent="0.4">
      <c r="A1280" s="50" t="s">
        <v>350</v>
      </c>
      <c r="B1280" s="50" t="s">
        <v>255</v>
      </c>
      <c r="C1280" s="53"/>
      <c r="D1280" s="54"/>
      <c r="E1280" s="83"/>
      <c r="F1280" s="55"/>
      <c r="G1280" s="53"/>
      <c r="H1280" s="57"/>
      <c r="I1280" s="56"/>
      <c r="J1280" s="56"/>
      <c r="K1280" s="68"/>
      <c r="L1280" s="85">
        <v>1280</v>
      </c>
      <c r="M1280" s="85"/>
      <c r="N1280" s="63"/>
    </row>
    <row r="1281" spans="1:14" x14ac:dyDescent="0.4">
      <c r="A1281" s="108" t="s">
        <v>715</v>
      </c>
      <c r="B1281" s="108" t="s">
        <v>610</v>
      </c>
      <c r="C1281" s="109"/>
      <c r="D1281" s="110"/>
      <c r="E1281" s="111"/>
      <c r="F1281" s="112"/>
      <c r="G1281" s="109"/>
      <c r="H1281" s="113"/>
      <c r="I1281" s="114"/>
      <c r="J1281" s="114"/>
      <c r="K1281" s="115"/>
      <c r="L1281" s="116">
        <v>1281</v>
      </c>
      <c r="M1281" s="116"/>
      <c r="N1281" s="117"/>
    </row>
    <row r="1282" spans="1:14" ht="52.2" x14ac:dyDescent="0.4">
      <c r="A1282" s="50" t="s">
        <v>240</v>
      </c>
      <c r="B1282" s="50" t="s">
        <v>388</v>
      </c>
      <c r="C1282" s="53"/>
      <c r="D1282" s="54"/>
      <c r="E1282" s="83"/>
      <c r="F1282" s="55"/>
      <c r="G1282" s="53"/>
      <c r="H1282" s="57"/>
      <c r="I1282" s="56"/>
      <c r="J1282" s="56"/>
      <c r="K1282" s="68"/>
      <c r="L1282" s="85">
        <v>1282</v>
      </c>
      <c r="M1282" s="85"/>
      <c r="N1282" s="63"/>
    </row>
    <row r="1283" spans="1:14" ht="34.799999999999997" x14ac:dyDescent="0.4">
      <c r="A1283" s="50" t="s">
        <v>524</v>
      </c>
      <c r="B1283" s="50" t="s">
        <v>790</v>
      </c>
      <c r="C1283" s="53"/>
      <c r="D1283" s="54"/>
      <c r="E1283" s="83"/>
      <c r="F1283" s="55"/>
      <c r="G1283" s="53"/>
      <c r="H1283" s="57"/>
      <c r="I1283" s="56"/>
      <c r="J1283" s="56"/>
      <c r="K1283" s="68"/>
      <c r="L1283" s="85">
        <v>1283</v>
      </c>
      <c r="M1283" s="85"/>
      <c r="N1283" s="63"/>
    </row>
    <row r="1284" spans="1:14" x14ac:dyDescent="0.4">
      <c r="A1284" s="108" t="s">
        <v>486</v>
      </c>
      <c r="B1284" s="108" t="s">
        <v>408</v>
      </c>
      <c r="C1284" s="109"/>
      <c r="D1284" s="110"/>
      <c r="E1284" s="111"/>
      <c r="F1284" s="112"/>
      <c r="G1284" s="109"/>
      <c r="H1284" s="113"/>
      <c r="I1284" s="114"/>
      <c r="J1284" s="114"/>
      <c r="K1284" s="115"/>
      <c r="L1284" s="116">
        <v>1284</v>
      </c>
      <c r="M1284" s="116"/>
      <c r="N1284" s="117"/>
    </row>
    <row r="1285" spans="1:14" x14ac:dyDescent="0.4">
      <c r="A1285" s="50" t="s">
        <v>560</v>
      </c>
      <c r="B1285" s="50" t="s">
        <v>610</v>
      </c>
      <c r="C1285" s="53"/>
      <c r="D1285" s="54"/>
      <c r="E1285" s="83"/>
      <c r="F1285" s="55"/>
      <c r="G1285" s="53"/>
      <c r="H1285" s="57"/>
      <c r="I1285" s="56"/>
      <c r="J1285" s="56"/>
      <c r="K1285" s="68"/>
      <c r="L1285" s="85">
        <v>1285</v>
      </c>
      <c r="M1285" s="85"/>
      <c r="N1285" s="63"/>
    </row>
    <row r="1286" spans="1:14" x14ac:dyDescent="0.4">
      <c r="A1286" s="50" t="s">
        <v>803</v>
      </c>
      <c r="B1286" s="50" t="s">
        <v>394</v>
      </c>
      <c r="C1286" s="53"/>
      <c r="D1286" s="54"/>
      <c r="E1286" s="83"/>
      <c r="F1286" s="55"/>
      <c r="G1286" s="53"/>
      <c r="H1286" s="57"/>
      <c r="I1286" s="56"/>
      <c r="J1286" s="56"/>
      <c r="K1286" s="68"/>
      <c r="L1286" s="85">
        <v>1286</v>
      </c>
      <c r="M1286" s="85"/>
      <c r="N1286" s="63"/>
    </row>
    <row r="1287" spans="1:14" ht="69.599999999999994" x14ac:dyDescent="0.4">
      <c r="A1287" s="50" t="s">
        <v>176</v>
      </c>
      <c r="B1287" s="50" t="s">
        <v>576</v>
      </c>
      <c r="C1287" s="53"/>
      <c r="D1287" s="54"/>
      <c r="E1287" s="83"/>
      <c r="F1287" s="55"/>
      <c r="G1287" s="53"/>
      <c r="H1287" s="57"/>
      <c r="I1287" s="56"/>
      <c r="J1287" s="56"/>
      <c r="K1287" s="68"/>
      <c r="L1287" s="85">
        <v>1287</v>
      </c>
      <c r="M1287" s="85"/>
      <c r="N1287" s="63"/>
    </row>
    <row r="1288" spans="1:14" ht="34.799999999999997" x14ac:dyDescent="0.4">
      <c r="A1288" s="50" t="s">
        <v>570</v>
      </c>
      <c r="B1288" s="50" t="s">
        <v>637</v>
      </c>
      <c r="C1288" s="53"/>
      <c r="D1288" s="54"/>
      <c r="E1288" s="83"/>
      <c r="F1288" s="55"/>
      <c r="G1288" s="53"/>
      <c r="H1288" s="57"/>
      <c r="I1288" s="56"/>
      <c r="J1288" s="56"/>
      <c r="K1288" s="68"/>
      <c r="L1288" s="85">
        <v>1288</v>
      </c>
      <c r="M1288" s="85"/>
      <c r="N1288" s="63"/>
    </row>
    <row r="1289" spans="1:14" ht="34.799999999999997" x14ac:dyDescent="0.4">
      <c r="A1289" s="108" t="s">
        <v>441</v>
      </c>
      <c r="B1289" s="108" t="s">
        <v>199</v>
      </c>
      <c r="C1289" s="109"/>
      <c r="D1289" s="110"/>
      <c r="E1289" s="111"/>
      <c r="F1289" s="112"/>
      <c r="G1289" s="109"/>
      <c r="H1289" s="113"/>
      <c r="I1289" s="114"/>
      <c r="J1289" s="114"/>
      <c r="K1289" s="115"/>
      <c r="L1289" s="116">
        <v>1289</v>
      </c>
      <c r="M1289" s="116"/>
      <c r="N1289" s="117"/>
    </row>
    <row r="1290" spans="1:14" x14ac:dyDescent="0.4">
      <c r="A1290" s="50" t="s">
        <v>435</v>
      </c>
      <c r="B1290" s="50" t="s">
        <v>265</v>
      </c>
      <c r="C1290" s="53"/>
      <c r="D1290" s="54"/>
      <c r="E1290" s="83"/>
      <c r="F1290" s="55"/>
      <c r="G1290" s="53"/>
      <c r="H1290" s="57"/>
      <c r="I1290" s="56"/>
      <c r="J1290" s="56"/>
      <c r="K1290" s="68"/>
      <c r="L1290" s="85">
        <v>1290</v>
      </c>
      <c r="M1290" s="85"/>
      <c r="N1290" s="63"/>
    </row>
    <row r="1291" spans="1:14" x14ac:dyDescent="0.4">
      <c r="A1291" s="50" t="s">
        <v>473</v>
      </c>
      <c r="B1291" s="50" t="s">
        <v>408</v>
      </c>
      <c r="C1291" s="53"/>
      <c r="D1291" s="54"/>
      <c r="E1291" s="83"/>
      <c r="F1291" s="55"/>
      <c r="G1291" s="53"/>
      <c r="H1291" s="57"/>
      <c r="I1291" s="56"/>
      <c r="J1291" s="56"/>
      <c r="K1291" s="68"/>
      <c r="L1291" s="85">
        <v>1291</v>
      </c>
      <c r="M1291" s="85"/>
      <c r="N1291" s="63"/>
    </row>
    <row r="1292" spans="1:14" ht="34.799999999999997" x14ac:dyDescent="0.4">
      <c r="A1292" s="50" t="s">
        <v>587</v>
      </c>
      <c r="B1292" s="50" t="s">
        <v>409</v>
      </c>
      <c r="C1292" s="53"/>
      <c r="D1292" s="54"/>
      <c r="E1292" s="83"/>
      <c r="F1292" s="55"/>
      <c r="G1292" s="53"/>
      <c r="H1292" s="57"/>
      <c r="I1292" s="56"/>
      <c r="J1292" s="56"/>
      <c r="K1292" s="68"/>
      <c r="L1292" s="85">
        <v>1292</v>
      </c>
      <c r="M1292" s="85"/>
      <c r="N1292" s="63"/>
    </row>
    <row r="1293" spans="1:14" ht="34.799999999999997" x14ac:dyDescent="0.4">
      <c r="A1293" s="50" t="s">
        <v>588</v>
      </c>
      <c r="B1293" s="50" t="s">
        <v>520</v>
      </c>
      <c r="C1293" s="53"/>
      <c r="D1293" s="54"/>
      <c r="E1293" s="83"/>
      <c r="F1293" s="55"/>
      <c r="G1293" s="53"/>
      <c r="H1293" s="57"/>
      <c r="I1293" s="56"/>
      <c r="J1293" s="56"/>
      <c r="K1293" s="68"/>
      <c r="L1293" s="85">
        <v>1293</v>
      </c>
      <c r="M1293" s="85"/>
      <c r="N1293" s="63"/>
    </row>
    <row r="1294" spans="1:14" x14ac:dyDescent="0.4">
      <c r="A1294" s="50" t="s">
        <v>432</v>
      </c>
      <c r="B1294" s="50" t="s">
        <v>269</v>
      </c>
      <c r="C1294" s="53"/>
      <c r="D1294" s="54"/>
      <c r="E1294" s="83"/>
      <c r="F1294" s="55"/>
      <c r="G1294" s="53"/>
      <c r="H1294" s="57"/>
      <c r="I1294" s="56"/>
      <c r="J1294" s="56"/>
      <c r="K1294" s="68"/>
      <c r="L1294" s="85">
        <v>1294</v>
      </c>
      <c r="M1294" s="85"/>
      <c r="N1294" s="63"/>
    </row>
    <row r="1295" spans="1:14" ht="34.799999999999997" x14ac:dyDescent="0.4">
      <c r="A1295" s="50" t="s">
        <v>409</v>
      </c>
      <c r="B1295" s="50" t="s">
        <v>368</v>
      </c>
      <c r="C1295" s="53"/>
      <c r="D1295" s="54"/>
      <c r="E1295" s="83"/>
      <c r="F1295" s="55"/>
      <c r="G1295" s="53"/>
      <c r="H1295" s="57"/>
      <c r="I1295" s="56"/>
      <c r="J1295" s="56"/>
      <c r="K1295" s="68"/>
      <c r="L1295" s="85">
        <v>1295</v>
      </c>
      <c r="M1295" s="85"/>
      <c r="N1295" s="63"/>
    </row>
    <row r="1296" spans="1:14" x14ac:dyDescent="0.4">
      <c r="A1296" s="108" t="s">
        <v>381</v>
      </c>
      <c r="B1296" s="108" t="s">
        <v>288</v>
      </c>
      <c r="C1296" s="109"/>
      <c r="D1296" s="110"/>
      <c r="E1296" s="111"/>
      <c r="F1296" s="112"/>
      <c r="G1296" s="109"/>
      <c r="H1296" s="113"/>
      <c r="I1296" s="114"/>
      <c r="J1296" s="114"/>
      <c r="K1296" s="115"/>
      <c r="L1296" s="116">
        <v>1296</v>
      </c>
      <c r="M1296" s="116"/>
      <c r="N1296" s="117"/>
    </row>
    <row r="1297" spans="1:14" ht="34.799999999999997" x14ac:dyDescent="0.4">
      <c r="A1297" s="50" t="s">
        <v>426</v>
      </c>
      <c r="B1297" s="50" t="s">
        <v>647</v>
      </c>
      <c r="C1297" s="53"/>
      <c r="D1297" s="54"/>
      <c r="E1297" s="83"/>
      <c r="F1297" s="55"/>
      <c r="G1297" s="53"/>
      <c r="H1297" s="57"/>
      <c r="I1297" s="56"/>
      <c r="J1297" s="56"/>
      <c r="K1297" s="68"/>
      <c r="L1297" s="85">
        <v>1297</v>
      </c>
      <c r="M1297" s="85"/>
      <c r="N1297" s="63"/>
    </row>
    <row r="1298" spans="1:14" ht="34.799999999999997" x14ac:dyDescent="0.4">
      <c r="A1298" s="50" t="s">
        <v>676</v>
      </c>
      <c r="B1298" s="50" t="s">
        <v>496</v>
      </c>
      <c r="C1298" s="53"/>
      <c r="D1298" s="54"/>
      <c r="E1298" s="83"/>
      <c r="F1298" s="55"/>
      <c r="G1298" s="53"/>
      <c r="H1298" s="57"/>
      <c r="I1298" s="56"/>
      <c r="J1298" s="56"/>
      <c r="K1298" s="68"/>
      <c r="L1298" s="85">
        <v>1298</v>
      </c>
      <c r="M1298" s="85"/>
      <c r="N1298" s="63"/>
    </row>
    <row r="1299" spans="1:14" ht="34.799999999999997" x14ac:dyDescent="0.4">
      <c r="A1299" s="50" t="s">
        <v>500</v>
      </c>
      <c r="B1299" s="50" t="s">
        <v>451</v>
      </c>
      <c r="C1299" s="53"/>
      <c r="D1299" s="54"/>
      <c r="E1299" s="83"/>
      <c r="F1299" s="55"/>
      <c r="G1299" s="53"/>
      <c r="H1299" s="57"/>
      <c r="I1299" s="56"/>
      <c r="J1299" s="56"/>
      <c r="K1299" s="68"/>
      <c r="L1299" s="85">
        <v>1299</v>
      </c>
      <c r="M1299" s="85"/>
      <c r="N1299" s="63"/>
    </row>
    <row r="1300" spans="1:14" ht="34.799999999999997" x14ac:dyDescent="0.4">
      <c r="A1300" s="50" t="s">
        <v>596</v>
      </c>
      <c r="B1300" s="50" t="s">
        <v>640</v>
      </c>
      <c r="C1300" s="53"/>
      <c r="D1300" s="54"/>
      <c r="E1300" s="83"/>
      <c r="F1300" s="55"/>
      <c r="G1300" s="53"/>
      <c r="H1300" s="57"/>
      <c r="I1300" s="56"/>
      <c r="J1300" s="56"/>
      <c r="K1300" s="68"/>
      <c r="L1300" s="85">
        <v>1300</v>
      </c>
      <c r="M1300" s="85"/>
      <c r="N1300" s="63"/>
    </row>
    <row r="1301" spans="1:14" ht="34.799999999999997" x14ac:dyDescent="0.4">
      <c r="A1301" s="50" t="s">
        <v>415</v>
      </c>
      <c r="B1301" s="50" t="s">
        <v>497</v>
      </c>
      <c r="C1301" s="53"/>
      <c r="D1301" s="54"/>
      <c r="E1301" s="83"/>
      <c r="F1301" s="55"/>
      <c r="G1301" s="53"/>
      <c r="H1301" s="57"/>
      <c r="I1301" s="56"/>
      <c r="J1301" s="56"/>
      <c r="K1301" s="68"/>
      <c r="L1301" s="85">
        <v>1301</v>
      </c>
      <c r="M1301" s="85"/>
      <c r="N1301" s="63"/>
    </row>
    <row r="1302" spans="1:14" x14ac:dyDescent="0.4">
      <c r="A1302" s="108" t="s">
        <v>440</v>
      </c>
      <c r="B1302" s="108" t="s">
        <v>294</v>
      </c>
      <c r="C1302" s="109"/>
      <c r="D1302" s="110"/>
      <c r="E1302" s="111"/>
      <c r="F1302" s="112"/>
      <c r="G1302" s="109"/>
      <c r="H1302" s="113"/>
      <c r="I1302" s="114"/>
      <c r="J1302" s="114"/>
      <c r="K1302" s="115"/>
      <c r="L1302" s="116">
        <v>1302</v>
      </c>
      <c r="M1302" s="116"/>
      <c r="N1302" s="117"/>
    </row>
    <row r="1303" spans="1:14" x14ac:dyDescent="0.4">
      <c r="A1303" s="50" t="s">
        <v>805</v>
      </c>
      <c r="B1303" s="50" t="s">
        <v>560</v>
      </c>
      <c r="C1303" s="53"/>
      <c r="D1303" s="54"/>
      <c r="E1303" s="83"/>
      <c r="F1303" s="55"/>
      <c r="G1303" s="53"/>
      <c r="H1303" s="57"/>
      <c r="I1303" s="56"/>
      <c r="J1303" s="56"/>
      <c r="K1303" s="68"/>
      <c r="L1303" s="85">
        <v>1303</v>
      </c>
      <c r="M1303" s="85"/>
      <c r="N1303" s="63"/>
    </row>
    <row r="1304" spans="1:14" ht="34.799999999999997" x14ac:dyDescent="0.4">
      <c r="A1304" s="108" t="s">
        <v>369</v>
      </c>
      <c r="B1304" s="108" t="s">
        <v>446</v>
      </c>
      <c r="C1304" s="109"/>
      <c r="D1304" s="110"/>
      <c r="E1304" s="111"/>
      <c r="F1304" s="112"/>
      <c r="G1304" s="109"/>
      <c r="H1304" s="113"/>
      <c r="I1304" s="114"/>
      <c r="J1304" s="114"/>
      <c r="K1304" s="115"/>
      <c r="L1304" s="116">
        <v>1304</v>
      </c>
      <c r="M1304" s="116"/>
      <c r="N1304" s="117"/>
    </row>
    <row r="1305" spans="1:14" ht="52.2" x14ac:dyDescent="0.4">
      <c r="A1305" s="50" t="s">
        <v>613</v>
      </c>
      <c r="B1305" s="50" t="s">
        <v>564</v>
      </c>
      <c r="C1305" s="53"/>
      <c r="D1305" s="54"/>
      <c r="E1305" s="83"/>
      <c r="F1305" s="55"/>
      <c r="G1305" s="53"/>
      <c r="H1305" s="57"/>
      <c r="I1305" s="56"/>
      <c r="J1305" s="56"/>
      <c r="K1305" s="68"/>
      <c r="L1305" s="85">
        <v>1305</v>
      </c>
      <c r="M1305" s="85"/>
      <c r="N1305" s="63"/>
    </row>
    <row r="1306" spans="1:14" x14ac:dyDescent="0.4">
      <c r="A1306" s="50" t="s">
        <v>750</v>
      </c>
      <c r="B1306" s="50" t="s">
        <v>734</v>
      </c>
      <c r="C1306" s="53"/>
      <c r="D1306" s="54"/>
      <c r="E1306" s="83"/>
      <c r="F1306" s="55"/>
      <c r="G1306" s="53"/>
      <c r="H1306" s="57"/>
      <c r="I1306" s="56"/>
      <c r="J1306" s="56"/>
      <c r="K1306" s="68"/>
      <c r="L1306" s="85">
        <v>1306</v>
      </c>
      <c r="M1306" s="85"/>
      <c r="N1306" s="63"/>
    </row>
    <row r="1307" spans="1:14" ht="104.4" x14ac:dyDescent="0.4">
      <c r="A1307" s="50" t="s">
        <v>436</v>
      </c>
      <c r="B1307" s="50" t="s">
        <v>443</v>
      </c>
      <c r="C1307" s="53"/>
      <c r="D1307" s="54"/>
      <c r="E1307" s="83"/>
      <c r="F1307" s="55"/>
      <c r="G1307" s="53"/>
      <c r="H1307" s="57"/>
      <c r="I1307" s="56"/>
      <c r="J1307" s="56"/>
      <c r="K1307" s="68"/>
      <c r="L1307" s="85">
        <v>1307</v>
      </c>
      <c r="M1307" s="85"/>
      <c r="N1307" s="63"/>
    </row>
    <row r="1308" spans="1:14" ht="34.799999999999997" x14ac:dyDescent="0.4">
      <c r="A1308" s="50" t="s">
        <v>625</v>
      </c>
      <c r="B1308" s="50" t="s">
        <v>524</v>
      </c>
      <c r="C1308" s="53"/>
      <c r="D1308" s="54"/>
      <c r="E1308" s="83"/>
      <c r="F1308" s="55"/>
      <c r="G1308" s="53"/>
      <c r="H1308" s="57"/>
      <c r="I1308" s="56"/>
      <c r="J1308" s="56"/>
      <c r="K1308" s="68"/>
      <c r="L1308" s="85">
        <v>1308</v>
      </c>
      <c r="M1308" s="85"/>
      <c r="N1308" s="63"/>
    </row>
    <row r="1309" spans="1:14" x14ac:dyDescent="0.4">
      <c r="A1309" s="108" t="s">
        <v>407</v>
      </c>
      <c r="B1309" s="108" t="s">
        <v>601</v>
      </c>
      <c r="C1309" s="109"/>
      <c r="D1309" s="110"/>
      <c r="E1309" s="111"/>
      <c r="F1309" s="112"/>
      <c r="G1309" s="109"/>
      <c r="H1309" s="113"/>
      <c r="I1309" s="114"/>
      <c r="J1309" s="114"/>
      <c r="K1309" s="115"/>
      <c r="L1309" s="116">
        <v>1309</v>
      </c>
      <c r="M1309" s="116"/>
      <c r="N1309" s="117"/>
    </row>
    <row r="1310" spans="1:14" x14ac:dyDescent="0.4">
      <c r="A1310" s="108" t="s">
        <v>284</v>
      </c>
      <c r="B1310" s="108" t="s">
        <v>436</v>
      </c>
      <c r="C1310" s="109"/>
      <c r="D1310" s="110"/>
      <c r="E1310" s="111"/>
      <c r="F1310" s="112"/>
      <c r="G1310" s="109"/>
      <c r="H1310" s="113"/>
      <c r="I1310" s="114"/>
      <c r="J1310" s="114"/>
      <c r="K1310" s="115"/>
      <c r="L1310" s="116">
        <v>1310</v>
      </c>
      <c r="M1310" s="116"/>
      <c r="N1310" s="117"/>
    </row>
    <row r="1311" spans="1:14" x14ac:dyDescent="0.4">
      <c r="A1311" s="50" t="s">
        <v>637</v>
      </c>
      <c r="B1311" s="50" t="s">
        <v>747</v>
      </c>
      <c r="C1311" s="53"/>
      <c r="D1311" s="54"/>
      <c r="E1311" s="83"/>
      <c r="F1311" s="55"/>
      <c r="G1311" s="53"/>
      <c r="H1311" s="57"/>
      <c r="I1311" s="56"/>
      <c r="J1311" s="56"/>
      <c r="K1311" s="68"/>
      <c r="L1311" s="85">
        <v>1311</v>
      </c>
      <c r="M1311" s="85"/>
      <c r="N1311" s="63"/>
    </row>
    <row r="1312" spans="1:14" ht="34.799999999999997" x14ac:dyDescent="0.4">
      <c r="A1312" s="108" t="s">
        <v>487</v>
      </c>
      <c r="B1312" s="108" t="s">
        <v>353</v>
      </c>
      <c r="C1312" s="109"/>
      <c r="D1312" s="110"/>
      <c r="E1312" s="111"/>
      <c r="F1312" s="112"/>
      <c r="G1312" s="109"/>
      <c r="H1312" s="113"/>
      <c r="I1312" s="114"/>
      <c r="J1312" s="114"/>
      <c r="K1312" s="115"/>
      <c r="L1312" s="116">
        <v>1312</v>
      </c>
      <c r="M1312" s="116"/>
      <c r="N1312" s="117"/>
    </row>
    <row r="1313" spans="1:14" ht="34.799999999999997" x14ac:dyDescent="0.4">
      <c r="A1313" s="50" t="s">
        <v>464</v>
      </c>
      <c r="B1313" s="50" t="s">
        <v>510</v>
      </c>
      <c r="C1313" s="53"/>
      <c r="D1313" s="54"/>
      <c r="E1313" s="83"/>
      <c r="F1313" s="55"/>
      <c r="G1313" s="53"/>
      <c r="H1313" s="57"/>
      <c r="I1313" s="56"/>
      <c r="J1313" s="56"/>
      <c r="K1313" s="68"/>
      <c r="L1313" s="85">
        <v>1313</v>
      </c>
      <c r="M1313" s="85"/>
      <c r="N1313" s="63"/>
    </row>
    <row r="1314" spans="1:14" ht="69.599999999999994" x14ac:dyDescent="0.4">
      <c r="A1314" s="108" t="s">
        <v>647</v>
      </c>
      <c r="B1314" s="108" t="s">
        <v>239</v>
      </c>
      <c r="C1314" s="109"/>
      <c r="D1314" s="110"/>
      <c r="E1314" s="111"/>
      <c r="F1314" s="112"/>
      <c r="G1314" s="109"/>
      <c r="H1314" s="113"/>
      <c r="I1314" s="114"/>
      <c r="J1314" s="114"/>
      <c r="K1314" s="115"/>
      <c r="L1314" s="116">
        <v>1314</v>
      </c>
      <c r="M1314" s="116"/>
      <c r="N1314" s="117"/>
    </row>
    <row r="1315" spans="1:14" x14ac:dyDescent="0.4">
      <c r="A1315" s="50" t="s">
        <v>654</v>
      </c>
      <c r="B1315" s="50" t="s">
        <v>499</v>
      </c>
      <c r="C1315" s="53"/>
      <c r="D1315" s="54"/>
      <c r="E1315" s="83"/>
      <c r="F1315" s="55"/>
      <c r="G1315" s="53"/>
      <c r="H1315" s="57"/>
      <c r="I1315" s="56"/>
      <c r="J1315" s="56"/>
      <c r="K1315" s="68"/>
      <c r="L1315" s="85">
        <v>1315</v>
      </c>
      <c r="M1315" s="85"/>
      <c r="N1315" s="63"/>
    </row>
    <row r="1316" spans="1:14" x14ac:dyDescent="0.4">
      <c r="A1316" s="50" t="s">
        <v>655</v>
      </c>
      <c r="B1316" s="50" t="s">
        <v>612</v>
      </c>
      <c r="C1316" s="53"/>
      <c r="D1316" s="54"/>
      <c r="E1316" s="83"/>
      <c r="F1316" s="55"/>
      <c r="G1316" s="53"/>
      <c r="H1316" s="57"/>
      <c r="I1316" s="56"/>
      <c r="J1316" s="56"/>
      <c r="K1316" s="68"/>
      <c r="L1316" s="85">
        <v>1316</v>
      </c>
      <c r="M1316" s="85"/>
      <c r="N1316" s="63"/>
    </row>
    <row r="1317" spans="1:14" ht="52.2" x14ac:dyDescent="0.4">
      <c r="A1317" s="50" t="s">
        <v>659</v>
      </c>
      <c r="B1317" s="50" t="s">
        <v>335</v>
      </c>
      <c r="C1317" s="53"/>
      <c r="D1317" s="54"/>
      <c r="E1317" s="83"/>
      <c r="F1317" s="55"/>
      <c r="G1317" s="53"/>
      <c r="H1317" s="57"/>
      <c r="I1317" s="56"/>
      <c r="J1317" s="56"/>
      <c r="K1317" s="68"/>
      <c r="L1317" s="85">
        <v>1317</v>
      </c>
      <c r="M1317" s="85"/>
      <c r="N1317" s="63"/>
    </row>
    <row r="1318" spans="1:14" x14ac:dyDescent="0.4">
      <c r="A1318" s="108" t="s">
        <v>785</v>
      </c>
      <c r="B1318" s="108" t="s">
        <v>660</v>
      </c>
      <c r="C1318" s="109"/>
      <c r="D1318" s="110"/>
      <c r="E1318" s="111"/>
      <c r="F1318" s="112"/>
      <c r="G1318" s="109"/>
      <c r="H1318" s="113"/>
      <c r="I1318" s="114"/>
      <c r="J1318" s="114"/>
      <c r="K1318" s="115"/>
      <c r="L1318" s="116">
        <v>1318</v>
      </c>
      <c r="M1318" s="116"/>
      <c r="N1318" s="117"/>
    </row>
    <row r="1319" spans="1:14" ht="52.2" x14ac:dyDescent="0.4">
      <c r="A1319" s="50" t="s">
        <v>791</v>
      </c>
      <c r="B1319" s="50" t="s">
        <v>625</v>
      </c>
      <c r="C1319" s="53"/>
      <c r="D1319" s="54"/>
      <c r="E1319" s="83"/>
      <c r="F1319" s="55"/>
      <c r="G1319" s="53"/>
      <c r="H1319" s="57"/>
      <c r="I1319" s="56"/>
      <c r="J1319" s="56"/>
      <c r="K1319" s="68"/>
      <c r="L1319" s="85">
        <v>1319</v>
      </c>
      <c r="M1319" s="85"/>
      <c r="N1319" s="63"/>
    </row>
    <row r="1320" spans="1:14" ht="34.799999999999997" x14ac:dyDescent="0.4">
      <c r="A1320" s="50" t="s">
        <v>792</v>
      </c>
      <c r="B1320" s="50" t="s">
        <v>635</v>
      </c>
      <c r="C1320" s="53"/>
      <c r="D1320" s="54"/>
      <c r="E1320" s="83"/>
      <c r="F1320" s="55"/>
      <c r="G1320" s="53"/>
      <c r="H1320" s="57"/>
      <c r="I1320" s="56"/>
      <c r="J1320" s="56"/>
      <c r="K1320" s="68"/>
      <c r="L1320" s="85">
        <v>1320</v>
      </c>
      <c r="M1320" s="85"/>
      <c r="N1320" s="63"/>
    </row>
    <row r="1321" spans="1:14" x14ac:dyDescent="0.4">
      <c r="A1321" s="108" t="s">
        <v>677</v>
      </c>
      <c r="B1321" s="108" t="s">
        <v>612</v>
      </c>
      <c r="C1321" s="109"/>
      <c r="D1321" s="110"/>
      <c r="E1321" s="111"/>
      <c r="F1321" s="112"/>
      <c r="G1321" s="109"/>
      <c r="H1321" s="113"/>
      <c r="I1321" s="114"/>
      <c r="J1321" s="114"/>
      <c r="K1321" s="115"/>
      <c r="L1321" s="116">
        <v>1321</v>
      </c>
      <c r="M1321" s="116"/>
      <c r="N1321" s="117"/>
    </row>
    <row r="1322" spans="1:14" x14ac:dyDescent="0.4">
      <c r="A1322" s="108" t="s">
        <v>766</v>
      </c>
      <c r="B1322" s="108" t="s">
        <v>548</v>
      </c>
      <c r="C1322" s="109"/>
      <c r="D1322" s="110"/>
      <c r="E1322" s="111"/>
      <c r="F1322" s="112"/>
      <c r="G1322" s="109"/>
      <c r="H1322" s="113"/>
      <c r="I1322" s="114"/>
      <c r="J1322" s="114"/>
      <c r="K1322" s="115"/>
      <c r="L1322" s="116">
        <v>1322</v>
      </c>
      <c r="M1322" s="116"/>
      <c r="N1322" s="117"/>
    </row>
    <row r="1323" spans="1:14" x14ac:dyDescent="0.4">
      <c r="A1323" s="50" t="s">
        <v>713</v>
      </c>
      <c r="B1323" s="50" t="s">
        <v>367</v>
      </c>
      <c r="C1323" s="53"/>
      <c r="D1323" s="54"/>
      <c r="E1323" s="83"/>
      <c r="F1323" s="55"/>
      <c r="G1323" s="53"/>
      <c r="H1323" s="57"/>
      <c r="I1323" s="56"/>
      <c r="J1323" s="56"/>
      <c r="K1323" s="68"/>
      <c r="L1323" s="85">
        <v>1323</v>
      </c>
      <c r="M1323" s="85"/>
      <c r="N1323" s="63"/>
    </row>
    <row r="1324" spans="1:14" ht="52.2" x14ac:dyDescent="0.4">
      <c r="A1324" s="50" t="s">
        <v>821</v>
      </c>
      <c r="B1324" s="50" t="s">
        <v>183</v>
      </c>
      <c r="C1324" s="53"/>
      <c r="D1324" s="54"/>
      <c r="E1324" s="83"/>
      <c r="F1324" s="55"/>
      <c r="G1324" s="53"/>
      <c r="H1324" s="57"/>
      <c r="I1324" s="56"/>
      <c r="J1324" s="56"/>
      <c r="K1324" s="68"/>
      <c r="L1324" s="85">
        <v>1324</v>
      </c>
      <c r="M1324" s="85"/>
      <c r="N1324" s="63"/>
    </row>
    <row r="1325" spans="1:14" ht="34.799999999999997" x14ac:dyDescent="0.4">
      <c r="A1325" s="50" t="s">
        <v>195</v>
      </c>
      <c r="B1325" s="50" t="s">
        <v>392</v>
      </c>
      <c r="C1325" s="53"/>
      <c r="D1325" s="54"/>
      <c r="E1325" s="83"/>
      <c r="F1325" s="55"/>
      <c r="G1325" s="53"/>
      <c r="H1325" s="57"/>
      <c r="I1325" s="56"/>
      <c r="J1325" s="56"/>
      <c r="K1325" s="68"/>
      <c r="L1325" s="85">
        <v>1325</v>
      </c>
      <c r="M1325" s="85"/>
      <c r="N1325" s="63"/>
    </row>
    <row r="1326" spans="1:14" ht="34.799999999999997" x14ac:dyDescent="0.4">
      <c r="A1326" s="50" t="s">
        <v>714</v>
      </c>
      <c r="B1326" s="50" t="s">
        <v>171</v>
      </c>
      <c r="C1326" s="53"/>
      <c r="D1326" s="54"/>
      <c r="E1326" s="83"/>
      <c r="F1326" s="55"/>
      <c r="G1326" s="53"/>
      <c r="H1326" s="57"/>
      <c r="I1326" s="56"/>
      <c r="J1326" s="56"/>
      <c r="K1326" s="68"/>
      <c r="L1326" s="85">
        <v>1326</v>
      </c>
      <c r="M1326" s="85"/>
      <c r="N1326" s="63"/>
    </row>
    <row r="1327" spans="1:14" ht="34.799999999999997" x14ac:dyDescent="0.4">
      <c r="A1327" s="108" t="s">
        <v>774</v>
      </c>
      <c r="B1327" s="108" t="s">
        <v>414</v>
      </c>
      <c r="C1327" s="109"/>
      <c r="D1327" s="110"/>
      <c r="E1327" s="111"/>
      <c r="F1327" s="112"/>
      <c r="G1327" s="109"/>
      <c r="H1327" s="113"/>
      <c r="I1327" s="114"/>
      <c r="J1327" s="114"/>
      <c r="K1327" s="115"/>
      <c r="L1327" s="116">
        <v>1327</v>
      </c>
      <c r="M1327" s="116"/>
      <c r="N1327" s="117"/>
    </row>
    <row r="1328" spans="1:14" ht="34.799999999999997" x14ac:dyDescent="0.4">
      <c r="A1328" s="50" t="s">
        <v>822</v>
      </c>
      <c r="B1328" s="50" t="s">
        <v>664</v>
      </c>
      <c r="C1328" s="53"/>
      <c r="D1328" s="54"/>
      <c r="E1328" s="83"/>
      <c r="F1328" s="55"/>
      <c r="G1328" s="53"/>
      <c r="H1328" s="57"/>
      <c r="I1328" s="56"/>
      <c r="J1328" s="56"/>
      <c r="K1328" s="68"/>
      <c r="L1328" s="85">
        <v>1328</v>
      </c>
      <c r="M1328" s="85"/>
      <c r="N1328" s="63"/>
    </row>
    <row r="1329" spans="1:14" ht="34.799999999999997" x14ac:dyDescent="0.4">
      <c r="A1329" s="50" t="s">
        <v>727</v>
      </c>
      <c r="B1329" s="50" t="s">
        <v>659</v>
      </c>
      <c r="C1329" s="53"/>
      <c r="D1329" s="54"/>
      <c r="E1329" s="83"/>
      <c r="F1329" s="55"/>
      <c r="G1329" s="53"/>
      <c r="H1329" s="57"/>
      <c r="I1329" s="56"/>
      <c r="J1329" s="56"/>
      <c r="K1329" s="68"/>
      <c r="L1329" s="85">
        <v>1329</v>
      </c>
      <c r="M1329" s="85"/>
      <c r="N1329" s="63"/>
    </row>
    <row r="1330" spans="1:14" ht="34.799999999999997" x14ac:dyDescent="0.4">
      <c r="A1330" s="50" t="s">
        <v>777</v>
      </c>
      <c r="B1330" s="50" t="s">
        <v>693</v>
      </c>
      <c r="C1330" s="53"/>
      <c r="D1330" s="54"/>
      <c r="E1330" s="83"/>
      <c r="F1330" s="55"/>
      <c r="G1330" s="53"/>
      <c r="H1330" s="57"/>
      <c r="I1330" s="56"/>
      <c r="J1330" s="56"/>
      <c r="K1330" s="68"/>
      <c r="L1330" s="85">
        <v>1330</v>
      </c>
      <c r="M1330" s="85"/>
      <c r="N1330" s="63"/>
    </row>
    <row r="1331" spans="1:14" ht="52.2" x14ac:dyDescent="0.4">
      <c r="A1331" s="50" t="s">
        <v>798</v>
      </c>
      <c r="B1331" s="50" t="s">
        <v>335</v>
      </c>
      <c r="C1331" s="53"/>
      <c r="D1331" s="54"/>
      <c r="E1331" s="83"/>
      <c r="F1331" s="55"/>
      <c r="G1331" s="53"/>
      <c r="H1331" s="57"/>
      <c r="I1331" s="56"/>
      <c r="J1331" s="56"/>
      <c r="K1331" s="68"/>
      <c r="L1331" s="85">
        <v>1331</v>
      </c>
      <c r="M1331" s="85"/>
      <c r="N1331" s="63"/>
    </row>
    <row r="1332" spans="1:14" ht="87" x14ac:dyDescent="0.4">
      <c r="A1332" s="108" t="s">
        <v>823</v>
      </c>
      <c r="B1332" s="108" t="s">
        <v>824</v>
      </c>
      <c r="C1332" s="109"/>
      <c r="D1332" s="110"/>
      <c r="E1332" s="111"/>
      <c r="F1332" s="112"/>
      <c r="G1332" s="109"/>
      <c r="H1332" s="113"/>
      <c r="I1332" s="114"/>
      <c r="J1332" s="114"/>
      <c r="K1332" s="115"/>
      <c r="L1332" s="116">
        <v>1332</v>
      </c>
      <c r="M1332" s="116"/>
      <c r="N1332" s="117"/>
    </row>
    <row r="1333" spans="1:14" ht="52.2" x14ac:dyDescent="0.4">
      <c r="A1333" s="50" t="s">
        <v>336</v>
      </c>
      <c r="B1333" s="50" t="s">
        <v>220</v>
      </c>
      <c r="C1333" s="53"/>
      <c r="D1333" s="54"/>
      <c r="E1333" s="83"/>
      <c r="F1333" s="55"/>
      <c r="G1333" s="53"/>
      <c r="H1333" s="57"/>
      <c r="I1333" s="56"/>
      <c r="J1333" s="56"/>
      <c r="K1333" s="68"/>
      <c r="L1333" s="85">
        <v>1333</v>
      </c>
      <c r="M1333" s="85"/>
      <c r="N1333" s="63"/>
    </row>
    <row r="1334" spans="1:14" ht="69.599999999999994" x14ac:dyDescent="0.4">
      <c r="A1334" s="50" t="s">
        <v>177</v>
      </c>
      <c r="B1334" s="50" t="s">
        <v>176</v>
      </c>
      <c r="C1334" s="53"/>
      <c r="D1334" s="54"/>
      <c r="E1334" s="83"/>
      <c r="F1334" s="55"/>
      <c r="G1334" s="53"/>
      <c r="H1334" s="57"/>
      <c r="I1334" s="56"/>
      <c r="J1334" s="56"/>
      <c r="K1334" s="68"/>
      <c r="L1334" s="85">
        <v>1334</v>
      </c>
      <c r="M1334" s="85"/>
      <c r="N1334" s="63"/>
    </row>
    <row r="1335" spans="1:14" ht="34.799999999999997" x14ac:dyDescent="0.4">
      <c r="A1335" s="50" t="s">
        <v>187</v>
      </c>
      <c r="B1335" s="50" t="s">
        <v>475</v>
      </c>
      <c r="C1335" s="53"/>
      <c r="D1335" s="54"/>
      <c r="E1335" s="83"/>
      <c r="F1335" s="55"/>
      <c r="G1335" s="53"/>
      <c r="H1335" s="57"/>
      <c r="I1335" s="56"/>
      <c r="J1335" s="56"/>
      <c r="K1335" s="68"/>
      <c r="L1335" s="85">
        <v>1335</v>
      </c>
      <c r="M1335" s="85"/>
      <c r="N1335" s="63"/>
    </row>
    <row r="1336" spans="1:14" x14ac:dyDescent="0.4">
      <c r="A1336" s="50" t="s">
        <v>178</v>
      </c>
      <c r="B1336" s="50" t="s">
        <v>213</v>
      </c>
      <c r="C1336" s="53"/>
      <c r="D1336" s="54"/>
      <c r="E1336" s="83"/>
      <c r="F1336" s="55"/>
      <c r="G1336" s="53"/>
      <c r="H1336" s="57"/>
      <c r="I1336" s="56"/>
      <c r="J1336" s="56"/>
      <c r="K1336" s="68"/>
      <c r="L1336" s="85">
        <v>1336</v>
      </c>
      <c r="M1336" s="85"/>
      <c r="N1336" s="63"/>
    </row>
    <row r="1337" spans="1:14" ht="52.2" x14ac:dyDescent="0.4">
      <c r="A1337" s="50" t="s">
        <v>194</v>
      </c>
      <c r="B1337" s="50" t="s">
        <v>240</v>
      </c>
      <c r="C1337" s="53"/>
      <c r="D1337" s="54"/>
      <c r="E1337" s="83"/>
      <c r="F1337" s="55"/>
      <c r="G1337" s="53"/>
      <c r="H1337" s="57"/>
      <c r="I1337" s="56"/>
      <c r="J1337" s="56"/>
      <c r="K1337" s="68"/>
      <c r="L1337" s="85">
        <v>1337</v>
      </c>
      <c r="M1337" s="85"/>
      <c r="N1337" s="63"/>
    </row>
    <row r="1338" spans="1:14" x14ac:dyDescent="0.4">
      <c r="A1338" s="50" t="s">
        <v>198</v>
      </c>
      <c r="B1338" s="50" t="s">
        <v>476</v>
      </c>
      <c r="C1338" s="53"/>
      <c r="D1338" s="54"/>
      <c r="E1338" s="83"/>
      <c r="F1338" s="55"/>
      <c r="G1338" s="53"/>
      <c r="H1338" s="57"/>
      <c r="I1338" s="56"/>
      <c r="J1338" s="56"/>
      <c r="K1338" s="68"/>
      <c r="L1338" s="85">
        <v>1338</v>
      </c>
      <c r="M1338" s="85"/>
      <c r="N1338" s="63"/>
    </row>
    <row r="1339" spans="1:14" x14ac:dyDescent="0.4">
      <c r="A1339" s="50" t="s">
        <v>236</v>
      </c>
      <c r="B1339" s="50" t="s">
        <v>465</v>
      </c>
      <c r="C1339" s="53"/>
      <c r="D1339" s="54"/>
      <c r="E1339" s="83"/>
      <c r="F1339" s="55"/>
      <c r="G1339" s="53"/>
      <c r="H1339" s="57"/>
      <c r="I1339" s="56"/>
      <c r="J1339" s="56"/>
      <c r="K1339" s="68"/>
      <c r="L1339" s="85">
        <v>1339</v>
      </c>
      <c r="M1339" s="85"/>
      <c r="N1339" s="63"/>
    </row>
    <row r="1340" spans="1:14" ht="52.2" x14ac:dyDescent="0.4">
      <c r="A1340" s="50" t="s">
        <v>208</v>
      </c>
      <c r="B1340" s="50" t="s">
        <v>477</v>
      </c>
      <c r="C1340" s="53"/>
      <c r="D1340" s="54"/>
      <c r="E1340" s="83"/>
      <c r="F1340" s="55"/>
      <c r="G1340" s="53"/>
      <c r="H1340" s="57"/>
      <c r="I1340" s="56"/>
      <c r="J1340" s="56"/>
      <c r="K1340" s="68"/>
      <c r="L1340" s="85">
        <v>1340</v>
      </c>
      <c r="M1340" s="85"/>
      <c r="N1340" s="63"/>
    </row>
    <row r="1341" spans="1:14" ht="34.799999999999997" x14ac:dyDescent="0.4">
      <c r="A1341" s="50" t="s">
        <v>212</v>
      </c>
      <c r="B1341" s="50" t="s">
        <v>478</v>
      </c>
      <c r="C1341" s="53"/>
      <c r="D1341" s="54"/>
      <c r="E1341" s="83"/>
      <c r="F1341" s="55"/>
      <c r="G1341" s="53"/>
      <c r="H1341" s="57"/>
      <c r="I1341" s="56"/>
      <c r="J1341" s="56"/>
      <c r="K1341" s="68"/>
      <c r="L1341" s="85">
        <v>1341</v>
      </c>
      <c r="M1341" s="85"/>
      <c r="N1341" s="63"/>
    </row>
    <row r="1342" spans="1:14" ht="34.799999999999997" x14ac:dyDescent="0.4">
      <c r="A1342" s="50" t="s">
        <v>329</v>
      </c>
      <c r="B1342" s="50" t="s">
        <v>288</v>
      </c>
      <c r="C1342" s="53"/>
      <c r="D1342" s="54"/>
      <c r="E1342" s="83"/>
      <c r="F1342" s="55"/>
      <c r="G1342" s="53"/>
      <c r="H1342" s="57"/>
      <c r="I1342" s="56"/>
      <c r="J1342" s="56"/>
      <c r="K1342" s="68"/>
      <c r="L1342" s="85">
        <v>1342</v>
      </c>
      <c r="M1342" s="85"/>
      <c r="N1342" s="63"/>
    </row>
    <row r="1343" spans="1:14" ht="34.799999999999997" x14ac:dyDescent="0.4">
      <c r="A1343" s="50" t="s">
        <v>333</v>
      </c>
      <c r="B1343" s="50" t="s">
        <v>479</v>
      </c>
      <c r="C1343" s="53"/>
      <c r="D1343" s="54"/>
      <c r="E1343" s="83"/>
      <c r="F1343" s="55"/>
      <c r="G1343" s="53"/>
      <c r="H1343" s="57"/>
      <c r="I1343" s="56"/>
      <c r="J1343" s="56"/>
      <c r="K1343" s="68"/>
      <c r="L1343" s="85">
        <v>1343</v>
      </c>
      <c r="M1343" s="85"/>
      <c r="N1343" s="63"/>
    </row>
    <row r="1344" spans="1:14" ht="52.2" x14ac:dyDescent="0.4">
      <c r="A1344" s="50" t="s">
        <v>214</v>
      </c>
      <c r="B1344" s="50" t="s">
        <v>388</v>
      </c>
      <c r="C1344" s="53"/>
      <c r="D1344" s="54"/>
      <c r="E1344" s="83"/>
      <c r="F1344" s="55"/>
      <c r="G1344" s="53"/>
      <c r="H1344" s="57"/>
      <c r="I1344" s="56"/>
      <c r="J1344" s="56"/>
      <c r="K1344" s="68"/>
      <c r="L1344" s="85">
        <v>1344</v>
      </c>
      <c r="M1344" s="85"/>
      <c r="N1344" s="63"/>
    </row>
    <row r="1345" spans="1:14" ht="34.799999999999997" x14ac:dyDescent="0.4">
      <c r="A1345" s="50" t="s">
        <v>418</v>
      </c>
      <c r="B1345" s="50" t="s">
        <v>346</v>
      </c>
      <c r="C1345" s="53"/>
      <c r="D1345" s="54"/>
      <c r="E1345" s="83"/>
      <c r="F1345" s="55"/>
      <c r="G1345" s="53"/>
      <c r="H1345" s="57"/>
      <c r="I1345" s="56"/>
      <c r="J1345" s="56"/>
      <c r="K1345" s="68"/>
      <c r="L1345" s="85">
        <v>1345</v>
      </c>
      <c r="M1345" s="85"/>
      <c r="N1345" s="63"/>
    </row>
    <row r="1346" spans="1:14" ht="52.2" x14ac:dyDescent="0.4">
      <c r="A1346" s="50" t="s">
        <v>335</v>
      </c>
      <c r="B1346" s="50" t="s">
        <v>202</v>
      </c>
      <c r="C1346" s="53"/>
      <c r="D1346" s="54"/>
      <c r="E1346" s="83"/>
      <c r="F1346" s="55"/>
      <c r="G1346" s="53"/>
      <c r="H1346" s="57"/>
      <c r="I1346" s="56"/>
      <c r="J1346" s="56"/>
      <c r="K1346" s="68"/>
      <c r="L1346" s="85">
        <v>1346</v>
      </c>
      <c r="M1346" s="85"/>
      <c r="N1346" s="63"/>
    </row>
    <row r="1347" spans="1:14" ht="52.2" x14ac:dyDescent="0.4">
      <c r="A1347" s="50" t="s">
        <v>339</v>
      </c>
      <c r="B1347" s="50" t="s">
        <v>339</v>
      </c>
      <c r="C1347" s="53"/>
      <c r="D1347" s="54"/>
      <c r="E1347" s="83"/>
      <c r="F1347" s="55"/>
      <c r="G1347" s="53"/>
      <c r="H1347" s="57"/>
      <c r="I1347" s="56"/>
      <c r="J1347" s="56"/>
      <c r="K1347" s="68"/>
      <c r="L1347" s="85">
        <v>1347</v>
      </c>
      <c r="M1347" s="85"/>
      <c r="N1347" s="63"/>
    </row>
    <row r="1348" spans="1:14" ht="52.2" x14ac:dyDescent="0.4">
      <c r="A1348" s="50" t="s">
        <v>215</v>
      </c>
      <c r="B1348" s="50" t="s">
        <v>462</v>
      </c>
      <c r="C1348" s="53"/>
      <c r="D1348" s="54"/>
      <c r="E1348" s="83"/>
      <c r="F1348" s="55"/>
      <c r="G1348" s="53"/>
      <c r="H1348" s="57"/>
      <c r="I1348" s="56"/>
      <c r="J1348" s="56"/>
      <c r="K1348" s="68"/>
      <c r="L1348" s="85">
        <v>1348</v>
      </c>
      <c r="M1348" s="85"/>
      <c r="N1348" s="63"/>
    </row>
    <row r="1349" spans="1:14" x14ac:dyDescent="0.4">
      <c r="A1349" s="50" t="s">
        <v>235</v>
      </c>
      <c r="B1349" s="50" t="s">
        <v>480</v>
      </c>
      <c r="C1349" s="53"/>
      <c r="D1349" s="54"/>
      <c r="E1349" s="83"/>
      <c r="F1349" s="55"/>
      <c r="G1349" s="53"/>
      <c r="H1349" s="57"/>
      <c r="I1349" s="56"/>
      <c r="J1349" s="56"/>
      <c r="K1349" s="68"/>
      <c r="L1349" s="85">
        <v>1349</v>
      </c>
      <c r="M1349" s="85"/>
      <c r="N1349" s="63"/>
    </row>
    <row r="1350" spans="1:14" ht="34.799999999999997" x14ac:dyDescent="0.4">
      <c r="A1350" s="50" t="s">
        <v>237</v>
      </c>
      <c r="B1350" s="50" t="s">
        <v>481</v>
      </c>
      <c r="C1350" s="53"/>
      <c r="D1350" s="54"/>
      <c r="E1350" s="83"/>
      <c r="F1350" s="55"/>
      <c r="G1350" s="53"/>
      <c r="H1350" s="57"/>
      <c r="I1350" s="56"/>
      <c r="J1350" s="56"/>
      <c r="K1350" s="68"/>
      <c r="L1350" s="85">
        <v>1350</v>
      </c>
      <c r="M1350" s="85"/>
      <c r="N1350" s="63"/>
    </row>
    <row r="1351" spans="1:14" ht="69.599999999999994" x14ac:dyDescent="0.4">
      <c r="A1351" s="50" t="s">
        <v>239</v>
      </c>
      <c r="B1351" s="50" t="s">
        <v>350</v>
      </c>
      <c r="C1351" s="53"/>
      <c r="D1351" s="54"/>
      <c r="E1351" s="83"/>
      <c r="F1351" s="55"/>
      <c r="G1351" s="53"/>
      <c r="H1351" s="57"/>
      <c r="I1351" s="56"/>
      <c r="J1351" s="56"/>
      <c r="K1351" s="68"/>
      <c r="L1351" s="85">
        <v>1351</v>
      </c>
      <c r="M1351" s="85"/>
      <c r="N1351" s="63"/>
    </row>
    <row r="1352" spans="1:14" x14ac:dyDescent="0.4">
      <c r="A1352" s="50" t="s">
        <v>247</v>
      </c>
      <c r="B1352" s="50" t="s">
        <v>330</v>
      </c>
      <c r="C1352" s="53"/>
      <c r="D1352" s="54"/>
      <c r="E1352" s="83"/>
      <c r="F1352" s="55"/>
      <c r="G1352" s="53"/>
      <c r="H1352" s="57"/>
      <c r="I1352" s="56"/>
      <c r="J1352" s="56"/>
      <c r="K1352" s="68"/>
      <c r="L1352" s="85">
        <v>1352</v>
      </c>
      <c r="M1352" s="85"/>
      <c r="N1352" s="63"/>
    </row>
    <row r="1353" spans="1:14" x14ac:dyDescent="0.4">
      <c r="A1353" s="50" t="s">
        <v>250</v>
      </c>
      <c r="B1353" s="50" t="s">
        <v>309</v>
      </c>
      <c r="C1353" s="53"/>
      <c r="D1353" s="54"/>
      <c r="E1353" s="83"/>
      <c r="F1353" s="55"/>
      <c r="G1353" s="53"/>
      <c r="H1353" s="57"/>
      <c r="I1353" s="56"/>
      <c r="J1353" s="56"/>
      <c r="K1353" s="68"/>
      <c r="L1353" s="85">
        <v>1353</v>
      </c>
      <c r="M1353" s="85"/>
      <c r="N1353" s="63"/>
    </row>
    <row r="1354" spans="1:14" ht="34.799999999999997" x14ac:dyDescent="0.4">
      <c r="A1354" s="108" t="s">
        <v>354</v>
      </c>
      <c r="B1354" s="108" t="s">
        <v>310</v>
      </c>
      <c r="C1354" s="109"/>
      <c r="D1354" s="110"/>
      <c r="E1354" s="111"/>
      <c r="F1354" s="112"/>
      <c r="G1354" s="109"/>
      <c r="H1354" s="113"/>
      <c r="I1354" s="114"/>
      <c r="J1354" s="114"/>
      <c r="K1354" s="115"/>
      <c r="L1354" s="116">
        <v>1354</v>
      </c>
      <c r="M1354" s="116"/>
      <c r="N1354" s="117"/>
    </row>
    <row r="1355" spans="1:14" ht="52.2" x14ac:dyDescent="0.4">
      <c r="A1355" s="108" t="s">
        <v>270</v>
      </c>
      <c r="B1355" s="108" t="s">
        <v>483</v>
      </c>
      <c r="C1355" s="109"/>
      <c r="D1355" s="110"/>
      <c r="E1355" s="111"/>
      <c r="F1355" s="112"/>
      <c r="G1355" s="109"/>
      <c r="H1355" s="113"/>
      <c r="I1355" s="114"/>
      <c r="J1355" s="114"/>
      <c r="K1355" s="115"/>
      <c r="L1355" s="116">
        <v>1355</v>
      </c>
      <c r="M1355" s="116"/>
      <c r="N1355" s="117"/>
    </row>
    <row r="1356" spans="1:14" ht="34.799999999999997" x14ac:dyDescent="0.4">
      <c r="A1356" s="50" t="s">
        <v>282</v>
      </c>
      <c r="B1356" s="50" t="s">
        <v>476</v>
      </c>
      <c r="C1356" s="53"/>
      <c r="D1356" s="54"/>
      <c r="E1356" s="83"/>
      <c r="F1356" s="55"/>
      <c r="G1356" s="53"/>
      <c r="H1356" s="57"/>
      <c r="I1356" s="56"/>
      <c r="J1356" s="56"/>
      <c r="K1356" s="68"/>
      <c r="L1356" s="85">
        <v>1356</v>
      </c>
      <c r="M1356" s="85"/>
      <c r="N1356" s="63"/>
    </row>
    <row r="1357" spans="1:14" ht="34.799999999999997" x14ac:dyDescent="0.4">
      <c r="A1357" s="108" t="s">
        <v>283</v>
      </c>
      <c r="B1357" s="108" t="s">
        <v>429</v>
      </c>
      <c r="C1357" s="109"/>
      <c r="D1357" s="110"/>
      <c r="E1357" s="111"/>
      <c r="F1357" s="112"/>
      <c r="G1357" s="109"/>
      <c r="H1357" s="113"/>
      <c r="I1357" s="114"/>
      <c r="J1357" s="114"/>
      <c r="K1357" s="115"/>
      <c r="L1357" s="116">
        <v>1357</v>
      </c>
      <c r="M1357" s="116"/>
      <c r="N1357" s="117"/>
    </row>
    <row r="1358" spans="1:14" x14ac:dyDescent="0.4">
      <c r="A1358" s="50" t="s">
        <v>288</v>
      </c>
      <c r="B1358" s="50" t="s">
        <v>461</v>
      </c>
      <c r="C1358" s="53"/>
      <c r="D1358" s="54"/>
      <c r="E1358" s="83"/>
      <c r="F1358" s="55"/>
      <c r="G1358" s="53"/>
      <c r="H1358" s="57"/>
      <c r="I1358" s="56"/>
      <c r="J1358" s="56"/>
      <c r="K1358" s="68"/>
      <c r="L1358" s="85">
        <v>1358</v>
      </c>
      <c r="M1358" s="85"/>
      <c r="N1358" s="63"/>
    </row>
    <row r="1359" spans="1:14" x14ac:dyDescent="0.4">
      <c r="A1359" s="50" t="s">
        <v>291</v>
      </c>
      <c r="B1359" s="50" t="s">
        <v>486</v>
      </c>
      <c r="C1359" s="53"/>
      <c r="D1359" s="54"/>
      <c r="E1359" s="83"/>
      <c r="F1359" s="55"/>
      <c r="G1359" s="53"/>
      <c r="H1359" s="57"/>
      <c r="I1359" s="56"/>
      <c r="J1359" s="56"/>
      <c r="K1359" s="68"/>
      <c r="L1359" s="85">
        <v>1359</v>
      </c>
      <c r="M1359" s="85"/>
      <c r="N1359" s="63"/>
    </row>
    <row r="1360" spans="1:14" ht="34.799999999999997" x14ac:dyDescent="0.4">
      <c r="A1360" s="50" t="s">
        <v>368</v>
      </c>
      <c r="B1360" s="50" t="s">
        <v>446</v>
      </c>
      <c r="C1360" s="53"/>
      <c r="D1360" s="54"/>
      <c r="E1360" s="83"/>
      <c r="F1360" s="55"/>
      <c r="G1360" s="53"/>
      <c r="H1360" s="57"/>
      <c r="I1360" s="56"/>
      <c r="J1360" s="56"/>
      <c r="K1360" s="68"/>
      <c r="L1360" s="85">
        <v>1360</v>
      </c>
      <c r="M1360" s="85"/>
      <c r="N1360" s="63"/>
    </row>
    <row r="1361" spans="1:14" x14ac:dyDescent="0.4">
      <c r="A1361" s="50" t="s">
        <v>294</v>
      </c>
      <c r="B1361" s="50" t="s">
        <v>212</v>
      </c>
      <c r="C1361" s="53"/>
      <c r="D1361" s="54"/>
      <c r="E1361" s="83"/>
      <c r="F1361" s="55"/>
      <c r="G1361" s="53"/>
      <c r="H1361" s="57"/>
      <c r="I1361" s="56"/>
      <c r="J1361" s="56"/>
      <c r="K1361" s="68"/>
      <c r="L1361" s="85">
        <v>1361</v>
      </c>
      <c r="M1361" s="85"/>
      <c r="N1361" s="63"/>
    </row>
    <row r="1362" spans="1:14" x14ac:dyDescent="0.4">
      <c r="A1362" s="50" t="s">
        <v>370</v>
      </c>
      <c r="B1362" s="50" t="s">
        <v>212</v>
      </c>
      <c r="C1362" s="53"/>
      <c r="D1362" s="54"/>
      <c r="E1362" s="83"/>
      <c r="F1362" s="55"/>
      <c r="G1362" s="53"/>
      <c r="H1362" s="57"/>
      <c r="I1362" s="56"/>
      <c r="J1362" s="56"/>
      <c r="K1362" s="68"/>
      <c r="L1362" s="85">
        <v>1362</v>
      </c>
      <c r="M1362" s="85"/>
      <c r="N1362" s="63"/>
    </row>
    <row r="1363" spans="1:14" x14ac:dyDescent="0.4">
      <c r="A1363" s="50" t="s">
        <v>309</v>
      </c>
      <c r="B1363" s="50" t="s">
        <v>461</v>
      </c>
      <c r="C1363" s="53"/>
      <c r="D1363" s="54"/>
      <c r="E1363" s="83"/>
      <c r="F1363" s="55"/>
      <c r="G1363" s="53"/>
      <c r="H1363" s="57"/>
      <c r="I1363" s="56"/>
      <c r="J1363" s="56"/>
      <c r="K1363" s="68"/>
      <c r="L1363" s="85">
        <v>1363</v>
      </c>
      <c r="M1363" s="85"/>
      <c r="N1363" s="63"/>
    </row>
    <row r="1364" spans="1:14" x14ac:dyDescent="0.4">
      <c r="A1364" s="50" t="s">
        <v>312</v>
      </c>
      <c r="B1364" s="50" t="s">
        <v>486</v>
      </c>
      <c r="C1364" s="53"/>
      <c r="D1364" s="54"/>
      <c r="E1364" s="83"/>
      <c r="F1364" s="55"/>
      <c r="G1364" s="53"/>
      <c r="H1364" s="57"/>
      <c r="I1364" s="56"/>
      <c r="J1364" s="56"/>
      <c r="K1364" s="68"/>
      <c r="L1364" s="85">
        <v>1364</v>
      </c>
      <c r="M1364" s="85"/>
      <c r="N1364" s="63"/>
    </row>
    <row r="1365" spans="1:14" x14ac:dyDescent="0.4">
      <c r="A1365" s="50" t="s">
        <v>319</v>
      </c>
      <c r="B1365" s="50" t="s">
        <v>815</v>
      </c>
      <c r="C1365" s="53"/>
      <c r="D1365" s="54"/>
      <c r="E1365" s="83"/>
      <c r="F1365" s="55"/>
      <c r="G1365" s="53"/>
      <c r="H1365" s="57"/>
      <c r="I1365" s="56"/>
      <c r="J1365" s="56"/>
      <c r="K1365" s="68"/>
      <c r="L1365" s="85">
        <v>1365</v>
      </c>
      <c r="M1365" s="85"/>
      <c r="N1365" s="63"/>
    </row>
    <row r="1366" spans="1:14" ht="52.2" x14ac:dyDescent="0.4">
      <c r="A1366" s="50" t="s">
        <v>462</v>
      </c>
      <c r="B1366" s="50" t="s">
        <v>388</v>
      </c>
      <c r="C1366" s="53"/>
      <c r="D1366" s="54"/>
      <c r="E1366" s="83"/>
      <c r="F1366" s="55"/>
      <c r="G1366" s="53"/>
      <c r="H1366" s="57"/>
      <c r="I1366" s="56"/>
      <c r="J1366" s="56"/>
      <c r="K1366" s="68"/>
      <c r="L1366" s="85">
        <v>1366</v>
      </c>
      <c r="M1366" s="85"/>
      <c r="N1366" s="63"/>
    </row>
    <row r="1367" spans="1:14" x14ac:dyDescent="0.4">
      <c r="A1367" s="50" t="s">
        <v>603</v>
      </c>
      <c r="B1367" s="50" t="s">
        <v>348</v>
      </c>
      <c r="C1367" s="53"/>
      <c r="D1367" s="54"/>
      <c r="E1367" s="83"/>
      <c r="F1367" s="55"/>
      <c r="G1367" s="53"/>
      <c r="H1367" s="57"/>
      <c r="I1367" s="56"/>
      <c r="J1367" s="56"/>
      <c r="K1367" s="68"/>
      <c r="L1367" s="85">
        <v>1367</v>
      </c>
      <c r="M1367" s="85"/>
      <c r="N1367" s="63"/>
    </row>
    <row r="1368" spans="1:14" ht="34.799999999999997" x14ac:dyDescent="0.4">
      <c r="A1368" s="50" t="s">
        <v>199</v>
      </c>
      <c r="B1368" s="50" t="s">
        <v>476</v>
      </c>
      <c r="C1368" s="53"/>
      <c r="D1368" s="54"/>
      <c r="E1368" s="83"/>
      <c r="F1368" s="55"/>
      <c r="G1368" s="53"/>
      <c r="H1368" s="57"/>
      <c r="I1368" s="56"/>
      <c r="J1368" s="56"/>
      <c r="K1368" s="68"/>
      <c r="L1368" s="85">
        <v>1368</v>
      </c>
      <c r="M1368" s="85"/>
      <c r="N1368" s="63"/>
    </row>
    <row r="1369" spans="1:14" x14ac:dyDescent="0.4">
      <c r="A1369" s="50" t="s">
        <v>345</v>
      </c>
      <c r="B1369" s="50" t="s">
        <v>212</v>
      </c>
      <c r="C1369" s="53"/>
      <c r="D1369" s="54"/>
      <c r="E1369" s="83"/>
      <c r="F1369" s="55"/>
      <c r="G1369" s="53"/>
      <c r="H1369" s="57"/>
      <c r="I1369" s="56"/>
      <c r="J1369" s="56"/>
      <c r="K1369" s="68"/>
      <c r="L1369" s="85">
        <v>1369</v>
      </c>
      <c r="M1369" s="85"/>
      <c r="N1369" s="63"/>
    </row>
    <row r="1370" spans="1:14" x14ac:dyDescent="0.4">
      <c r="A1370" s="108" t="s">
        <v>408</v>
      </c>
      <c r="B1370" s="108" t="s">
        <v>476</v>
      </c>
      <c r="C1370" s="109"/>
      <c r="D1370" s="110"/>
      <c r="E1370" s="111"/>
      <c r="F1370" s="112"/>
      <c r="G1370" s="109"/>
      <c r="H1370" s="113"/>
      <c r="I1370" s="114"/>
      <c r="J1370" s="114"/>
      <c r="K1370" s="115"/>
      <c r="L1370" s="116">
        <v>1370</v>
      </c>
      <c r="M1370" s="116"/>
      <c r="N1370" s="117"/>
    </row>
    <row r="1371" spans="1:14" x14ac:dyDescent="0.4">
      <c r="A1371" s="50" t="s">
        <v>387</v>
      </c>
      <c r="B1371" s="50" t="s">
        <v>465</v>
      </c>
      <c r="C1371" s="53"/>
      <c r="D1371" s="54"/>
      <c r="E1371" s="83"/>
      <c r="F1371" s="55"/>
      <c r="G1371" s="53"/>
      <c r="H1371" s="57"/>
      <c r="I1371" s="56"/>
      <c r="J1371" s="56"/>
      <c r="K1371" s="68"/>
      <c r="L1371" s="85">
        <v>1371</v>
      </c>
      <c r="M1371" s="85"/>
      <c r="N1371" s="63"/>
    </row>
    <row r="1372" spans="1:14" x14ac:dyDescent="0.4">
      <c r="A1372" s="50" t="s">
        <v>328</v>
      </c>
      <c r="B1372" s="50" t="s">
        <v>212</v>
      </c>
      <c r="C1372" s="53"/>
      <c r="D1372" s="54"/>
      <c r="E1372" s="83"/>
      <c r="F1372" s="55"/>
      <c r="G1372" s="53"/>
      <c r="H1372" s="57"/>
      <c r="I1372" s="56"/>
      <c r="J1372" s="56"/>
      <c r="K1372" s="68"/>
      <c r="L1372" s="85">
        <v>1372</v>
      </c>
      <c r="M1372" s="85"/>
      <c r="N1372" s="63"/>
    </row>
    <row r="1373" spans="1:14" ht="34.799999999999997" x14ac:dyDescent="0.4">
      <c r="A1373" s="50" t="s">
        <v>479</v>
      </c>
      <c r="B1373" s="50" t="s">
        <v>428</v>
      </c>
      <c r="C1373" s="53"/>
      <c r="D1373" s="54"/>
      <c r="E1373" s="83"/>
      <c r="F1373" s="55"/>
      <c r="G1373" s="53"/>
      <c r="H1373" s="57"/>
      <c r="I1373" s="56"/>
      <c r="J1373" s="56"/>
      <c r="K1373" s="68"/>
      <c r="L1373" s="85">
        <v>1373</v>
      </c>
      <c r="M1373" s="85"/>
      <c r="N1373" s="63"/>
    </row>
    <row r="1374" spans="1:14" x14ac:dyDescent="0.4">
      <c r="A1374" s="50" t="s">
        <v>499</v>
      </c>
      <c r="B1374" s="50" t="s">
        <v>265</v>
      </c>
      <c r="C1374" s="53"/>
      <c r="D1374" s="54"/>
      <c r="E1374" s="83"/>
      <c r="F1374" s="55"/>
      <c r="G1374" s="53"/>
      <c r="H1374" s="57"/>
      <c r="I1374" s="56"/>
      <c r="J1374" s="56"/>
      <c r="K1374" s="68"/>
      <c r="L1374" s="85">
        <v>1374</v>
      </c>
      <c r="M1374" s="85"/>
      <c r="N1374" s="63"/>
    </row>
    <row r="1375" spans="1:14" ht="34.799999999999997" x14ac:dyDescent="0.4">
      <c r="A1375" s="50" t="s">
        <v>412</v>
      </c>
      <c r="B1375" s="50" t="s">
        <v>380</v>
      </c>
      <c r="C1375" s="53"/>
      <c r="D1375" s="54"/>
      <c r="E1375" s="83"/>
      <c r="F1375" s="55"/>
      <c r="G1375" s="53"/>
      <c r="H1375" s="57"/>
      <c r="I1375" s="56"/>
      <c r="J1375" s="56"/>
      <c r="K1375" s="68"/>
      <c r="L1375" s="85">
        <v>1375</v>
      </c>
      <c r="M1375" s="85"/>
      <c r="N1375" s="63"/>
    </row>
    <row r="1376" spans="1:14" x14ac:dyDescent="0.4">
      <c r="A1376" s="50" t="s">
        <v>427</v>
      </c>
      <c r="B1376" s="50" t="s">
        <v>330</v>
      </c>
      <c r="C1376" s="53"/>
      <c r="D1376" s="54"/>
      <c r="E1376" s="83"/>
      <c r="F1376" s="55"/>
      <c r="G1376" s="53"/>
      <c r="H1376" s="57"/>
      <c r="I1376" s="56"/>
      <c r="J1376" s="56"/>
      <c r="K1376" s="68"/>
      <c r="L1376" s="85">
        <v>1376</v>
      </c>
      <c r="M1376" s="85"/>
      <c r="N1376" s="63"/>
    </row>
    <row r="1377" spans="1:14" x14ac:dyDescent="0.4">
      <c r="A1377" s="50" t="s">
        <v>480</v>
      </c>
      <c r="B1377" s="50" t="s">
        <v>370</v>
      </c>
      <c r="C1377" s="53"/>
      <c r="D1377" s="54"/>
      <c r="E1377" s="83"/>
      <c r="F1377" s="55"/>
      <c r="G1377" s="53"/>
      <c r="H1377" s="57"/>
      <c r="I1377" s="56"/>
      <c r="J1377" s="56"/>
      <c r="K1377" s="68"/>
      <c r="L1377" s="85">
        <v>1377</v>
      </c>
      <c r="M1377" s="85"/>
      <c r="N1377" s="63"/>
    </row>
    <row r="1378" spans="1:14" x14ac:dyDescent="0.4">
      <c r="A1378" s="50" t="s">
        <v>461</v>
      </c>
      <c r="B1378" s="50" t="s">
        <v>288</v>
      </c>
      <c r="C1378" s="53"/>
      <c r="D1378" s="54"/>
      <c r="E1378" s="83"/>
      <c r="F1378" s="55"/>
      <c r="G1378" s="53"/>
      <c r="H1378" s="57"/>
      <c r="I1378" s="56"/>
      <c r="J1378" s="56"/>
      <c r="K1378" s="68"/>
      <c r="L1378" s="85">
        <v>1378</v>
      </c>
      <c r="M1378" s="85"/>
      <c r="N1378" s="63"/>
    </row>
    <row r="1379" spans="1:14" x14ac:dyDescent="0.4">
      <c r="A1379" s="50" t="s">
        <v>519</v>
      </c>
      <c r="B1379" s="50" t="s">
        <v>309</v>
      </c>
      <c r="C1379" s="53"/>
      <c r="D1379" s="54"/>
      <c r="E1379" s="83"/>
      <c r="F1379" s="55"/>
      <c r="G1379" s="53"/>
      <c r="H1379" s="57"/>
      <c r="I1379" s="56"/>
      <c r="J1379" s="56"/>
      <c r="K1379" s="68"/>
      <c r="L1379" s="85">
        <v>1379</v>
      </c>
      <c r="M1379" s="85"/>
      <c r="N1379" s="63"/>
    </row>
    <row r="1380" spans="1:14" x14ac:dyDescent="0.4">
      <c r="A1380" s="108" t="s">
        <v>731</v>
      </c>
      <c r="B1380" s="108" t="s">
        <v>743</v>
      </c>
      <c r="C1380" s="109"/>
      <c r="D1380" s="110"/>
      <c r="E1380" s="111"/>
      <c r="F1380" s="112"/>
      <c r="G1380" s="109"/>
      <c r="H1380" s="113"/>
      <c r="I1380" s="114"/>
      <c r="J1380" s="114"/>
      <c r="K1380" s="115"/>
      <c r="L1380" s="116">
        <v>1380</v>
      </c>
      <c r="M1380" s="116"/>
      <c r="N1380" s="117"/>
    </row>
    <row r="1381" spans="1:14" x14ac:dyDescent="0.4">
      <c r="A1381" s="50" t="s">
        <v>394</v>
      </c>
      <c r="B1381" s="50" t="s">
        <v>803</v>
      </c>
      <c r="C1381" s="53"/>
      <c r="D1381" s="54"/>
      <c r="E1381" s="83"/>
      <c r="F1381" s="55"/>
      <c r="G1381" s="53"/>
      <c r="H1381" s="57"/>
      <c r="I1381" s="56"/>
      <c r="J1381" s="56"/>
      <c r="K1381" s="68"/>
      <c r="L1381" s="85">
        <v>1381</v>
      </c>
      <c r="M1381" s="85"/>
      <c r="N1381" s="63"/>
    </row>
    <row r="1382" spans="1:14" ht="34.799999999999997" x14ac:dyDescent="0.4">
      <c r="A1382" s="50" t="s">
        <v>386</v>
      </c>
      <c r="B1382" s="50" t="s">
        <v>224</v>
      </c>
      <c r="C1382" s="53"/>
      <c r="D1382" s="54"/>
      <c r="E1382" s="83"/>
      <c r="F1382" s="55"/>
      <c r="G1382" s="53"/>
      <c r="H1382" s="57"/>
      <c r="I1382" s="56"/>
      <c r="J1382" s="56"/>
      <c r="K1382" s="68"/>
      <c r="L1382" s="85">
        <v>1382</v>
      </c>
      <c r="M1382" s="85"/>
      <c r="N1382" s="63"/>
    </row>
    <row r="1383" spans="1:14" x14ac:dyDescent="0.4">
      <c r="A1383" s="50" t="s">
        <v>439</v>
      </c>
      <c r="B1383" s="50" t="s">
        <v>486</v>
      </c>
      <c r="C1383" s="53"/>
      <c r="D1383" s="54"/>
      <c r="E1383" s="83"/>
      <c r="F1383" s="55"/>
      <c r="G1383" s="53"/>
      <c r="H1383" s="57"/>
      <c r="I1383" s="56"/>
      <c r="J1383" s="56"/>
      <c r="K1383" s="68"/>
      <c r="L1383" s="85">
        <v>1383</v>
      </c>
      <c r="M1383" s="85"/>
      <c r="N1383" s="63"/>
    </row>
    <row r="1384" spans="1:14" ht="34.799999999999997" x14ac:dyDescent="0.4">
      <c r="A1384" s="50" t="s">
        <v>501</v>
      </c>
      <c r="B1384" s="50" t="s">
        <v>368</v>
      </c>
      <c r="C1384" s="53"/>
      <c r="D1384" s="54"/>
      <c r="E1384" s="83"/>
      <c r="F1384" s="55"/>
      <c r="G1384" s="53"/>
      <c r="H1384" s="57"/>
      <c r="I1384" s="56"/>
      <c r="J1384" s="56"/>
      <c r="K1384" s="68"/>
      <c r="L1384" s="85">
        <v>1384</v>
      </c>
      <c r="M1384" s="85"/>
      <c r="N1384" s="63"/>
    </row>
    <row r="1385" spans="1:14" x14ac:dyDescent="0.4">
      <c r="A1385" s="108" t="s">
        <v>330</v>
      </c>
      <c r="B1385" s="108" t="s">
        <v>461</v>
      </c>
      <c r="C1385" s="109"/>
      <c r="D1385" s="110"/>
      <c r="E1385" s="111"/>
      <c r="F1385" s="112"/>
      <c r="G1385" s="109"/>
      <c r="H1385" s="113"/>
      <c r="I1385" s="114"/>
      <c r="J1385" s="114"/>
      <c r="K1385" s="115"/>
      <c r="L1385" s="116">
        <v>1385</v>
      </c>
      <c r="M1385" s="116"/>
      <c r="N1385" s="117"/>
    </row>
    <row r="1386" spans="1:14" ht="52.2" x14ac:dyDescent="0.4">
      <c r="A1386" s="50" t="s">
        <v>388</v>
      </c>
      <c r="B1386" s="50" t="s">
        <v>462</v>
      </c>
      <c r="C1386" s="53"/>
      <c r="D1386" s="54"/>
      <c r="E1386" s="83"/>
      <c r="F1386" s="55"/>
      <c r="G1386" s="53"/>
      <c r="H1386" s="57"/>
      <c r="I1386" s="56"/>
      <c r="J1386" s="56"/>
      <c r="K1386" s="68"/>
      <c r="L1386" s="85">
        <v>1386</v>
      </c>
      <c r="M1386" s="85"/>
      <c r="N1386" s="63"/>
    </row>
    <row r="1387" spans="1:14" x14ac:dyDescent="0.4">
      <c r="A1387" s="50" t="s">
        <v>375</v>
      </c>
      <c r="B1387" s="50" t="s">
        <v>666</v>
      </c>
      <c r="C1387" s="53"/>
      <c r="D1387" s="54"/>
      <c r="E1387" s="83"/>
      <c r="F1387" s="55"/>
      <c r="G1387" s="53"/>
      <c r="H1387" s="57"/>
      <c r="I1387" s="56"/>
      <c r="J1387" s="56"/>
      <c r="K1387" s="68"/>
      <c r="L1387" s="85">
        <v>1387</v>
      </c>
      <c r="M1387" s="85"/>
      <c r="N1387" s="63"/>
    </row>
    <row r="1388" spans="1:14" x14ac:dyDescent="0.4">
      <c r="A1388" s="50" t="s">
        <v>371</v>
      </c>
      <c r="B1388" s="50" t="s">
        <v>387</v>
      </c>
      <c r="C1388" s="53"/>
      <c r="D1388" s="54"/>
      <c r="E1388" s="83"/>
      <c r="F1388" s="55"/>
      <c r="G1388" s="53"/>
      <c r="H1388" s="57"/>
      <c r="I1388" s="56"/>
      <c r="J1388" s="56"/>
      <c r="K1388" s="68"/>
      <c r="L1388" s="85">
        <v>1388</v>
      </c>
      <c r="M1388" s="85"/>
      <c r="N1388" s="63"/>
    </row>
    <row r="1389" spans="1:14" x14ac:dyDescent="0.4">
      <c r="A1389" s="50" t="s">
        <v>327</v>
      </c>
      <c r="B1389" s="50" t="s">
        <v>326</v>
      </c>
      <c r="C1389" s="53"/>
      <c r="D1389" s="54"/>
      <c r="E1389" s="83"/>
      <c r="F1389" s="55"/>
      <c r="G1389" s="53"/>
      <c r="H1389" s="57"/>
      <c r="I1389" s="56"/>
      <c r="J1389" s="56"/>
      <c r="K1389" s="68"/>
      <c r="L1389" s="85">
        <v>1389</v>
      </c>
      <c r="M1389" s="85"/>
      <c r="N1389" s="63"/>
    </row>
    <row r="1390" spans="1:14" ht="52.2" x14ac:dyDescent="0.4">
      <c r="A1390" s="108" t="s">
        <v>382</v>
      </c>
      <c r="B1390" s="108" t="s">
        <v>462</v>
      </c>
      <c r="C1390" s="109"/>
      <c r="D1390" s="110"/>
      <c r="E1390" s="111"/>
      <c r="F1390" s="112"/>
      <c r="G1390" s="109"/>
      <c r="H1390" s="113"/>
      <c r="I1390" s="114"/>
      <c r="J1390" s="114"/>
      <c r="K1390" s="115"/>
      <c r="L1390" s="116">
        <v>1390</v>
      </c>
      <c r="M1390" s="116"/>
      <c r="N1390" s="117"/>
    </row>
    <row r="1391" spans="1:14" ht="52.2" x14ac:dyDescent="0.4">
      <c r="A1391" s="50" t="s">
        <v>413</v>
      </c>
      <c r="B1391" s="50" t="s">
        <v>382</v>
      </c>
      <c r="C1391" s="53"/>
      <c r="D1391" s="54"/>
      <c r="E1391" s="83"/>
      <c r="F1391" s="55"/>
      <c r="G1391" s="53"/>
      <c r="H1391" s="57"/>
      <c r="I1391" s="56"/>
      <c r="J1391" s="56"/>
      <c r="K1391" s="68"/>
      <c r="L1391" s="85">
        <v>1391</v>
      </c>
      <c r="M1391" s="85"/>
      <c r="N1391" s="63"/>
    </row>
    <row r="1392" spans="1:14" ht="52.2" x14ac:dyDescent="0.4">
      <c r="A1392" s="50" t="s">
        <v>240</v>
      </c>
      <c r="B1392" s="50" t="s">
        <v>462</v>
      </c>
      <c r="C1392" s="53"/>
      <c r="D1392" s="54"/>
      <c r="E1392" s="83"/>
      <c r="F1392" s="55"/>
      <c r="G1392" s="53"/>
      <c r="H1392" s="57"/>
      <c r="I1392" s="56"/>
      <c r="J1392" s="56"/>
      <c r="K1392" s="68"/>
      <c r="L1392" s="85">
        <v>1392</v>
      </c>
      <c r="M1392" s="85"/>
      <c r="N1392" s="63"/>
    </row>
    <row r="1393" spans="1:14" x14ac:dyDescent="0.4">
      <c r="A1393" s="50" t="s">
        <v>486</v>
      </c>
      <c r="B1393" s="50" t="s">
        <v>439</v>
      </c>
      <c r="C1393" s="53"/>
      <c r="D1393" s="54"/>
      <c r="E1393" s="83"/>
      <c r="F1393" s="55"/>
      <c r="G1393" s="53"/>
      <c r="H1393" s="57"/>
      <c r="I1393" s="56"/>
      <c r="J1393" s="56"/>
      <c r="K1393" s="68"/>
      <c r="L1393" s="85">
        <v>1393</v>
      </c>
      <c r="M1393" s="85"/>
      <c r="N1393" s="63"/>
    </row>
    <row r="1394" spans="1:14" ht="52.2" x14ac:dyDescent="0.4">
      <c r="A1394" s="108" t="s">
        <v>458</v>
      </c>
      <c r="B1394" s="108" t="s">
        <v>339</v>
      </c>
      <c r="C1394" s="109"/>
      <c r="D1394" s="110"/>
      <c r="E1394" s="111"/>
      <c r="F1394" s="112"/>
      <c r="G1394" s="109"/>
      <c r="H1394" s="113"/>
      <c r="I1394" s="114"/>
      <c r="J1394" s="114"/>
      <c r="K1394" s="115"/>
      <c r="L1394" s="116">
        <v>1394</v>
      </c>
      <c r="M1394" s="116"/>
      <c r="N1394" s="117"/>
    </row>
    <row r="1395" spans="1:14" x14ac:dyDescent="0.4">
      <c r="A1395" s="50" t="s">
        <v>560</v>
      </c>
      <c r="B1395" s="50" t="s">
        <v>805</v>
      </c>
      <c r="C1395" s="53"/>
      <c r="D1395" s="54"/>
      <c r="E1395" s="83"/>
      <c r="F1395" s="55"/>
      <c r="G1395" s="53"/>
      <c r="H1395" s="57"/>
      <c r="I1395" s="56"/>
      <c r="J1395" s="56"/>
      <c r="K1395" s="68"/>
      <c r="L1395" s="85">
        <v>1395</v>
      </c>
      <c r="M1395" s="85"/>
      <c r="N1395" s="63"/>
    </row>
    <row r="1396" spans="1:14" ht="34.799999999999997" x14ac:dyDescent="0.4">
      <c r="A1396" s="50" t="s">
        <v>803</v>
      </c>
      <c r="B1396" s="50" t="s">
        <v>650</v>
      </c>
      <c r="C1396" s="53"/>
      <c r="D1396" s="54"/>
      <c r="E1396" s="83"/>
      <c r="F1396" s="55"/>
      <c r="G1396" s="53"/>
      <c r="H1396" s="57"/>
      <c r="I1396" s="56"/>
      <c r="J1396" s="56"/>
      <c r="K1396" s="68"/>
      <c r="L1396" s="85">
        <v>1396</v>
      </c>
      <c r="M1396" s="85"/>
      <c r="N1396" s="63"/>
    </row>
    <row r="1397" spans="1:14" ht="69.599999999999994" x14ac:dyDescent="0.4">
      <c r="A1397" s="108" t="s">
        <v>176</v>
      </c>
      <c r="B1397" s="108" t="s">
        <v>178</v>
      </c>
      <c r="C1397" s="109"/>
      <c r="D1397" s="110"/>
      <c r="E1397" s="111"/>
      <c r="F1397" s="112"/>
      <c r="G1397" s="109"/>
      <c r="H1397" s="113"/>
      <c r="I1397" s="114"/>
      <c r="J1397" s="114"/>
      <c r="K1397" s="115"/>
      <c r="L1397" s="116">
        <v>1397</v>
      </c>
      <c r="M1397" s="116"/>
      <c r="N1397" s="117"/>
    </row>
    <row r="1398" spans="1:14" x14ac:dyDescent="0.4">
      <c r="A1398" s="50" t="s">
        <v>574</v>
      </c>
      <c r="B1398" s="50" t="s">
        <v>432</v>
      </c>
      <c r="C1398" s="53"/>
      <c r="D1398" s="54"/>
      <c r="E1398" s="83"/>
      <c r="F1398" s="55"/>
      <c r="G1398" s="53"/>
      <c r="H1398" s="57"/>
      <c r="I1398" s="56"/>
      <c r="J1398" s="56"/>
      <c r="K1398" s="68"/>
      <c r="L1398" s="85">
        <v>1398</v>
      </c>
      <c r="M1398" s="85"/>
      <c r="N1398" s="63"/>
    </row>
    <row r="1399" spans="1:14" x14ac:dyDescent="0.4">
      <c r="A1399" s="50" t="s">
        <v>441</v>
      </c>
      <c r="B1399" s="50" t="s">
        <v>439</v>
      </c>
      <c r="C1399" s="53"/>
      <c r="D1399" s="54"/>
      <c r="E1399" s="83"/>
      <c r="F1399" s="55"/>
      <c r="G1399" s="53"/>
      <c r="H1399" s="57"/>
      <c r="I1399" s="56"/>
      <c r="J1399" s="56"/>
      <c r="K1399" s="68"/>
      <c r="L1399" s="85">
        <v>1399</v>
      </c>
      <c r="M1399" s="85"/>
      <c r="N1399" s="63"/>
    </row>
    <row r="1400" spans="1:14" x14ac:dyDescent="0.4">
      <c r="A1400" s="50" t="s">
        <v>290</v>
      </c>
      <c r="B1400" s="50" t="s">
        <v>705</v>
      </c>
      <c r="C1400" s="53"/>
      <c r="D1400" s="54"/>
      <c r="E1400" s="83"/>
      <c r="F1400" s="55"/>
      <c r="G1400" s="53"/>
      <c r="H1400" s="57"/>
      <c r="I1400" s="56"/>
      <c r="J1400" s="56"/>
      <c r="K1400" s="68"/>
      <c r="L1400" s="85">
        <v>1400</v>
      </c>
      <c r="M1400" s="85"/>
      <c r="N1400" s="63"/>
    </row>
    <row r="1401" spans="1:14" x14ac:dyDescent="0.4">
      <c r="A1401" s="50" t="s">
        <v>473</v>
      </c>
      <c r="B1401" s="50" t="s">
        <v>439</v>
      </c>
      <c r="C1401" s="53"/>
      <c r="D1401" s="54"/>
      <c r="E1401" s="83"/>
      <c r="F1401" s="55"/>
      <c r="G1401" s="53"/>
      <c r="H1401" s="57"/>
      <c r="I1401" s="56"/>
      <c r="J1401" s="56"/>
      <c r="K1401" s="68"/>
      <c r="L1401" s="85">
        <v>1401</v>
      </c>
      <c r="M1401" s="85"/>
      <c r="N1401" s="63"/>
    </row>
    <row r="1402" spans="1:14" ht="34.799999999999997" x14ac:dyDescent="0.4">
      <c r="A1402" s="50" t="s">
        <v>451</v>
      </c>
      <c r="B1402" s="50" t="s">
        <v>760</v>
      </c>
      <c r="C1402" s="53"/>
      <c r="D1402" s="54"/>
      <c r="E1402" s="83"/>
      <c r="F1402" s="55"/>
      <c r="G1402" s="53"/>
      <c r="H1402" s="57"/>
      <c r="I1402" s="56"/>
      <c r="J1402" s="56"/>
      <c r="K1402" s="68"/>
      <c r="L1402" s="85">
        <v>1402</v>
      </c>
      <c r="M1402" s="85"/>
      <c r="N1402" s="63"/>
    </row>
    <row r="1403" spans="1:14" ht="52.2" x14ac:dyDescent="0.4">
      <c r="A1403" s="108" t="s">
        <v>589</v>
      </c>
      <c r="B1403" s="108" t="s">
        <v>718</v>
      </c>
      <c r="C1403" s="109"/>
      <c r="D1403" s="110"/>
      <c r="E1403" s="111"/>
      <c r="F1403" s="112"/>
      <c r="G1403" s="109"/>
      <c r="H1403" s="113"/>
      <c r="I1403" s="114"/>
      <c r="J1403" s="114"/>
      <c r="K1403" s="115"/>
      <c r="L1403" s="116">
        <v>1403</v>
      </c>
      <c r="M1403" s="116"/>
      <c r="N1403" s="117"/>
    </row>
    <row r="1404" spans="1:14" x14ac:dyDescent="0.4">
      <c r="A1404" s="50" t="s">
        <v>788</v>
      </c>
      <c r="B1404" s="50" t="s">
        <v>275</v>
      </c>
      <c r="C1404" s="53"/>
      <c r="D1404" s="54"/>
      <c r="E1404" s="83"/>
      <c r="F1404" s="55"/>
      <c r="G1404" s="53"/>
      <c r="H1404" s="57"/>
      <c r="I1404" s="56"/>
      <c r="J1404" s="56"/>
      <c r="K1404" s="68"/>
      <c r="L1404" s="85">
        <v>1404</v>
      </c>
      <c r="M1404" s="85"/>
      <c r="N1404" s="63"/>
    </row>
    <row r="1405" spans="1:14" x14ac:dyDescent="0.4">
      <c r="A1405" s="50" t="s">
        <v>381</v>
      </c>
      <c r="B1405" s="50" t="s">
        <v>461</v>
      </c>
      <c r="C1405" s="53"/>
      <c r="D1405" s="54"/>
      <c r="E1405" s="83"/>
      <c r="F1405" s="55"/>
      <c r="G1405" s="53"/>
      <c r="H1405" s="57"/>
      <c r="I1405" s="56"/>
      <c r="J1405" s="56"/>
      <c r="K1405" s="68"/>
      <c r="L1405" s="85">
        <v>1405</v>
      </c>
      <c r="M1405" s="85"/>
      <c r="N1405" s="63"/>
    </row>
    <row r="1406" spans="1:14" ht="34.799999999999997" x14ac:dyDescent="0.4">
      <c r="A1406" s="50" t="s">
        <v>415</v>
      </c>
      <c r="B1406" s="50" t="s">
        <v>501</v>
      </c>
      <c r="C1406" s="53"/>
      <c r="D1406" s="54"/>
      <c r="E1406" s="83"/>
      <c r="F1406" s="55"/>
      <c r="G1406" s="53"/>
      <c r="H1406" s="57"/>
      <c r="I1406" s="56"/>
      <c r="J1406" s="56"/>
      <c r="K1406" s="68"/>
      <c r="L1406" s="85">
        <v>1406</v>
      </c>
      <c r="M1406" s="85"/>
      <c r="N1406" s="63"/>
    </row>
    <row r="1407" spans="1:14" x14ac:dyDescent="0.4">
      <c r="A1407" s="108" t="s">
        <v>440</v>
      </c>
      <c r="B1407" s="108" t="s">
        <v>618</v>
      </c>
      <c r="C1407" s="109"/>
      <c r="D1407" s="110"/>
      <c r="E1407" s="111"/>
      <c r="F1407" s="112"/>
      <c r="G1407" s="109"/>
      <c r="H1407" s="113"/>
      <c r="I1407" s="114"/>
      <c r="J1407" s="114"/>
      <c r="K1407" s="115"/>
      <c r="L1407" s="116">
        <v>1407</v>
      </c>
      <c r="M1407" s="116"/>
      <c r="N1407" s="117"/>
    </row>
    <row r="1408" spans="1:14" ht="34.799999999999997" x14ac:dyDescent="0.4">
      <c r="A1408" s="50" t="s">
        <v>805</v>
      </c>
      <c r="B1408" s="50" t="s">
        <v>611</v>
      </c>
      <c r="C1408" s="53"/>
      <c r="D1408" s="54"/>
      <c r="E1408" s="83"/>
      <c r="F1408" s="55"/>
      <c r="G1408" s="53"/>
      <c r="H1408" s="57"/>
      <c r="I1408" s="56"/>
      <c r="J1408" s="56"/>
      <c r="K1408" s="68"/>
      <c r="L1408" s="85">
        <v>1408</v>
      </c>
      <c r="M1408" s="85"/>
      <c r="N1408" s="63"/>
    </row>
    <row r="1409" spans="1:14" ht="34.799999999999997" x14ac:dyDescent="0.4">
      <c r="A1409" s="50" t="s">
        <v>369</v>
      </c>
      <c r="B1409" s="50" t="s">
        <v>543</v>
      </c>
      <c r="C1409" s="53"/>
      <c r="D1409" s="54"/>
      <c r="E1409" s="83"/>
      <c r="F1409" s="55"/>
      <c r="G1409" s="53"/>
      <c r="H1409" s="57"/>
      <c r="I1409" s="56"/>
      <c r="J1409" s="56"/>
      <c r="K1409" s="68"/>
      <c r="L1409" s="85">
        <v>1409</v>
      </c>
      <c r="M1409" s="85"/>
      <c r="N1409" s="63"/>
    </row>
    <row r="1410" spans="1:14" ht="34.799999999999997" x14ac:dyDescent="0.4">
      <c r="A1410" s="50" t="s">
        <v>614</v>
      </c>
      <c r="B1410" s="50" t="s">
        <v>660</v>
      </c>
      <c r="C1410" s="53"/>
      <c r="D1410" s="54"/>
      <c r="E1410" s="83"/>
      <c r="F1410" s="55"/>
      <c r="G1410" s="53"/>
      <c r="H1410" s="57"/>
      <c r="I1410" s="56"/>
      <c r="J1410" s="56"/>
      <c r="K1410" s="68"/>
      <c r="L1410" s="85">
        <v>1410</v>
      </c>
      <c r="M1410" s="85"/>
      <c r="N1410" s="63"/>
    </row>
    <row r="1411" spans="1:14" x14ac:dyDescent="0.4">
      <c r="A1411" s="50" t="s">
        <v>612</v>
      </c>
      <c r="B1411" s="50" t="s">
        <v>576</v>
      </c>
      <c r="C1411" s="53"/>
      <c r="D1411" s="54"/>
      <c r="E1411" s="83"/>
      <c r="F1411" s="55"/>
      <c r="G1411" s="53"/>
      <c r="H1411" s="57"/>
      <c r="I1411" s="56"/>
      <c r="J1411" s="56"/>
      <c r="K1411" s="68"/>
      <c r="L1411" s="85">
        <v>1411</v>
      </c>
      <c r="M1411" s="85"/>
      <c r="N1411" s="63"/>
    </row>
    <row r="1412" spans="1:14" ht="52.2" x14ac:dyDescent="0.4">
      <c r="A1412" s="50" t="s">
        <v>613</v>
      </c>
      <c r="B1412" s="50" t="s">
        <v>406</v>
      </c>
      <c r="C1412" s="53"/>
      <c r="D1412" s="54"/>
      <c r="E1412" s="83"/>
      <c r="F1412" s="55"/>
      <c r="G1412" s="53"/>
      <c r="H1412" s="57"/>
      <c r="I1412" s="56"/>
      <c r="J1412" s="56"/>
      <c r="K1412" s="68"/>
      <c r="L1412" s="85">
        <v>1412</v>
      </c>
      <c r="M1412" s="85"/>
      <c r="N1412" s="63"/>
    </row>
    <row r="1413" spans="1:14" ht="34.799999999999997" x14ac:dyDescent="0.4">
      <c r="A1413" s="50" t="s">
        <v>650</v>
      </c>
      <c r="B1413" s="50" t="s">
        <v>649</v>
      </c>
      <c r="C1413" s="53"/>
      <c r="D1413" s="54"/>
      <c r="E1413" s="83"/>
      <c r="F1413" s="55"/>
      <c r="G1413" s="53"/>
      <c r="H1413" s="57"/>
      <c r="I1413" s="56"/>
      <c r="J1413" s="56"/>
      <c r="K1413" s="68"/>
      <c r="L1413" s="85">
        <v>1413</v>
      </c>
      <c r="M1413" s="85"/>
      <c r="N1413" s="63"/>
    </row>
    <row r="1414" spans="1:14" x14ac:dyDescent="0.4">
      <c r="A1414" s="108" t="s">
        <v>436</v>
      </c>
      <c r="B1414" s="108" t="s">
        <v>283</v>
      </c>
      <c r="C1414" s="109"/>
      <c r="D1414" s="110"/>
      <c r="E1414" s="111"/>
      <c r="F1414" s="112"/>
      <c r="G1414" s="109"/>
      <c r="H1414" s="113"/>
      <c r="I1414" s="114"/>
      <c r="J1414" s="114"/>
      <c r="K1414" s="115"/>
      <c r="L1414" s="116">
        <v>1414</v>
      </c>
      <c r="M1414" s="116"/>
      <c r="N1414" s="117"/>
    </row>
    <row r="1415" spans="1:14" x14ac:dyDescent="0.4">
      <c r="A1415" s="50" t="s">
        <v>407</v>
      </c>
      <c r="B1415" s="50" t="s">
        <v>704</v>
      </c>
      <c r="C1415" s="53"/>
      <c r="D1415" s="54"/>
      <c r="E1415" s="83"/>
      <c r="F1415" s="55"/>
      <c r="G1415" s="53"/>
      <c r="H1415" s="57"/>
      <c r="I1415" s="56"/>
      <c r="J1415" s="56"/>
      <c r="K1415" s="68"/>
      <c r="L1415" s="85">
        <v>1415</v>
      </c>
      <c r="M1415" s="85"/>
      <c r="N1415" s="63"/>
    </row>
    <row r="1416" spans="1:14" x14ac:dyDescent="0.4">
      <c r="A1416" s="50" t="s">
        <v>753</v>
      </c>
      <c r="B1416" s="50" t="s">
        <v>601</v>
      </c>
      <c r="C1416" s="53"/>
      <c r="D1416" s="54"/>
      <c r="E1416" s="83"/>
      <c r="F1416" s="55"/>
      <c r="G1416" s="53"/>
      <c r="H1416" s="57"/>
      <c r="I1416" s="56"/>
      <c r="J1416" s="56"/>
      <c r="K1416" s="68"/>
      <c r="L1416" s="85">
        <v>1416</v>
      </c>
      <c r="M1416" s="85"/>
      <c r="N1416" s="63"/>
    </row>
    <row r="1417" spans="1:14" x14ac:dyDescent="0.4">
      <c r="A1417" s="108" t="s">
        <v>284</v>
      </c>
      <c r="B1417" s="108" t="s">
        <v>353</v>
      </c>
      <c r="C1417" s="109"/>
      <c r="D1417" s="110"/>
      <c r="E1417" s="111"/>
      <c r="F1417" s="112"/>
      <c r="G1417" s="109"/>
      <c r="H1417" s="113"/>
      <c r="I1417" s="114"/>
      <c r="J1417" s="114"/>
      <c r="K1417" s="115"/>
      <c r="L1417" s="116">
        <v>1417</v>
      </c>
      <c r="M1417" s="116"/>
      <c r="N1417" s="117"/>
    </row>
    <row r="1418" spans="1:14" ht="34.799999999999997" x14ac:dyDescent="0.4">
      <c r="A1418" s="108" t="s">
        <v>464</v>
      </c>
      <c r="B1418" s="108" t="s">
        <v>224</v>
      </c>
      <c r="C1418" s="109"/>
      <c r="D1418" s="110"/>
      <c r="E1418" s="111"/>
      <c r="F1418" s="112"/>
      <c r="G1418" s="109"/>
      <c r="H1418" s="113"/>
      <c r="I1418" s="114"/>
      <c r="J1418" s="114"/>
      <c r="K1418" s="115"/>
      <c r="L1418" s="116">
        <v>1418</v>
      </c>
      <c r="M1418" s="116"/>
      <c r="N1418" s="117"/>
    </row>
    <row r="1419" spans="1:14" ht="34.799999999999997" x14ac:dyDescent="0.4">
      <c r="A1419" s="50" t="s">
        <v>653</v>
      </c>
      <c r="B1419" s="50" t="s">
        <v>348</v>
      </c>
      <c r="C1419" s="53"/>
      <c r="D1419" s="54"/>
      <c r="E1419" s="83"/>
      <c r="F1419" s="55"/>
      <c r="G1419" s="53"/>
      <c r="H1419" s="57"/>
      <c r="I1419" s="56"/>
      <c r="J1419" s="56"/>
      <c r="K1419" s="68"/>
      <c r="L1419" s="85">
        <v>1419</v>
      </c>
      <c r="M1419" s="85"/>
      <c r="N1419" s="63"/>
    </row>
    <row r="1420" spans="1:14" x14ac:dyDescent="0.4">
      <c r="A1420" s="108" t="s">
        <v>654</v>
      </c>
      <c r="B1420" s="108" t="s">
        <v>465</v>
      </c>
      <c r="C1420" s="109"/>
      <c r="D1420" s="110"/>
      <c r="E1420" s="111"/>
      <c r="F1420" s="112"/>
      <c r="G1420" s="109"/>
      <c r="H1420" s="113"/>
      <c r="I1420" s="114"/>
      <c r="J1420" s="114"/>
      <c r="K1420" s="115"/>
      <c r="L1420" s="116">
        <v>1420</v>
      </c>
      <c r="M1420" s="116"/>
      <c r="N1420" s="117"/>
    </row>
    <row r="1421" spans="1:14" ht="34.799999999999997" x14ac:dyDescent="0.4">
      <c r="A1421" s="50" t="s">
        <v>825</v>
      </c>
      <c r="B1421" s="50" t="s">
        <v>690</v>
      </c>
      <c r="C1421" s="53"/>
      <c r="D1421" s="54"/>
      <c r="E1421" s="83"/>
      <c r="F1421" s="55"/>
      <c r="G1421" s="53"/>
      <c r="H1421" s="57"/>
      <c r="I1421" s="56"/>
      <c r="J1421" s="56"/>
      <c r="K1421" s="68"/>
      <c r="L1421" s="85">
        <v>1421</v>
      </c>
      <c r="M1421" s="85"/>
      <c r="N1421" s="63"/>
    </row>
    <row r="1422" spans="1:14" ht="34.799999999999997" x14ac:dyDescent="0.4">
      <c r="A1422" s="50" t="s">
        <v>673</v>
      </c>
      <c r="B1422" s="50" t="s">
        <v>290</v>
      </c>
      <c r="C1422" s="53"/>
      <c r="D1422" s="54"/>
      <c r="E1422" s="83"/>
      <c r="F1422" s="55"/>
      <c r="G1422" s="53"/>
      <c r="H1422" s="57"/>
      <c r="I1422" s="56"/>
      <c r="J1422" s="56"/>
      <c r="K1422" s="68"/>
      <c r="L1422" s="85">
        <v>1422</v>
      </c>
      <c r="M1422" s="85"/>
      <c r="N1422" s="63"/>
    </row>
    <row r="1423" spans="1:14" x14ac:dyDescent="0.4">
      <c r="A1423" s="50" t="s">
        <v>708</v>
      </c>
      <c r="B1423" s="50" t="s">
        <v>393</v>
      </c>
      <c r="C1423" s="53"/>
      <c r="D1423" s="54"/>
      <c r="E1423" s="83"/>
      <c r="F1423" s="55"/>
      <c r="G1423" s="53"/>
      <c r="H1423" s="57"/>
      <c r="I1423" s="56"/>
      <c r="J1423" s="56"/>
      <c r="K1423" s="68"/>
      <c r="L1423" s="85">
        <v>1423</v>
      </c>
      <c r="M1423" s="85"/>
      <c r="N1423" s="63"/>
    </row>
    <row r="1424" spans="1:14" ht="52.2" x14ac:dyDescent="0.4">
      <c r="A1424" s="50" t="s">
        <v>195</v>
      </c>
      <c r="B1424" s="50" t="s">
        <v>194</v>
      </c>
      <c r="C1424" s="53"/>
      <c r="D1424" s="54"/>
      <c r="E1424" s="83"/>
      <c r="F1424" s="55"/>
      <c r="G1424" s="53"/>
      <c r="H1424" s="57"/>
      <c r="I1424" s="56"/>
      <c r="J1424" s="56"/>
      <c r="K1424" s="68"/>
      <c r="L1424" s="85">
        <v>1424</v>
      </c>
      <c r="M1424" s="85"/>
      <c r="N1424" s="63"/>
    </row>
    <row r="1425" spans="1:14" ht="34.799999999999997" x14ac:dyDescent="0.4">
      <c r="A1425" s="50" t="s">
        <v>820</v>
      </c>
      <c r="B1425" s="50" t="s">
        <v>664</v>
      </c>
      <c r="C1425" s="53"/>
      <c r="D1425" s="54"/>
      <c r="E1425" s="83"/>
      <c r="F1425" s="55"/>
      <c r="G1425" s="53"/>
      <c r="H1425" s="57"/>
      <c r="I1425" s="56"/>
      <c r="J1425" s="56"/>
      <c r="K1425" s="68"/>
      <c r="L1425" s="85">
        <v>1425</v>
      </c>
      <c r="M1425" s="85"/>
      <c r="N1425" s="63"/>
    </row>
    <row r="1426" spans="1:14" ht="34.799999999999997" x14ac:dyDescent="0.4">
      <c r="A1426" s="50" t="s">
        <v>798</v>
      </c>
      <c r="B1426" s="50" t="s">
        <v>285</v>
      </c>
      <c r="C1426" s="53"/>
      <c r="D1426" s="54"/>
      <c r="E1426" s="83"/>
      <c r="F1426" s="55"/>
      <c r="G1426" s="53"/>
      <c r="H1426" s="57"/>
      <c r="I1426" s="56"/>
      <c r="J1426" s="56"/>
      <c r="K1426" s="68"/>
      <c r="L1426" s="85">
        <v>1426</v>
      </c>
      <c r="M1426" s="85"/>
      <c r="N1426" s="63"/>
    </row>
    <row r="1427" spans="1:14" ht="87" x14ac:dyDescent="0.4">
      <c r="A1427" s="108" t="s">
        <v>824</v>
      </c>
      <c r="B1427" s="108" t="s">
        <v>823</v>
      </c>
      <c r="C1427" s="109"/>
      <c r="D1427" s="110"/>
      <c r="E1427" s="111"/>
      <c r="F1427" s="112"/>
      <c r="G1427" s="109"/>
      <c r="H1427" s="113"/>
      <c r="I1427" s="114"/>
      <c r="J1427" s="114"/>
      <c r="K1427" s="115"/>
      <c r="L1427" s="116">
        <v>1427</v>
      </c>
      <c r="M1427" s="116"/>
      <c r="N1427" s="117"/>
    </row>
    <row r="1428" spans="1:14" x14ac:dyDescent="0.4">
      <c r="A1428" s="50" t="s">
        <v>690</v>
      </c>
      <c r="B1428" s="50" t="s">
        <v>689</v>
      </c>
      <c r="C1428" s="53"/>
      <c r="D1428" s="54"/>
      <c r="E1428" s="83"/>
      <c r="F1428" s="55"/>
      <c r="G1428" s="53"/>
      <c r="H1428" s="57"/>
      <c r="I1428" s="56"/>
      <c r="J1428" s="56"/>
      <c r="K1428" s="68"/>
      <c r="L1428" s="85">
        <v>1428</v>
      </c>
      <c r="M1428" s="85"/>
      <c r="N1428" s="63"/>
    </row>
    <row r="1429" spans="1:14" ht="34.799999999999997" x14ac:dyDescent="0.4">
      <c r="A1429" s="50" t="s">
        <v>611</v>
      </c>
      <c r="B1429" s="50" t="s">
        <v>560</v>
      </c>
      <c r="C1429" s="53"/>
      <c r="D1429" s="54"/>
      <c r="E1429" s="83"/>
      <c r="F1429" s="55"/>
      <c r="G1429" s="53"/>
      <c r="H1429" s="57"/>
      <c r="I1429" s="56"/>
      <c r="J1429" s="56"/>
      <c r="K1429" s="68"/>
      <c r="L1429" s="85">
        <v>1429</v>
      </c>
      <c r="M1429" s="85"/>
      <c r="N1429" s="63"/>
    </row>
    <row r="1430" spans="1:14" x14ac:dyDescent="0.4">
      <c r="A1430" s="50" t="s">
        <v>187</v>
      </c>
      <c r="B1430" s="50" t="s">
        <v>427</v>
      </c>
      <c r="C1430" s="53"/>
      <c r="D1430" s="54"/>
      <c r="E1430" s="83"/>
      <c r="F1430" s="55"/>
      <c r="G1430" s="53"/>
      <c r="H1430" s="57"/>
      <c r="I1430" s="56"/>
      <c r="J1430" s="56"/>
      <c r="K1430" s="68"/>
      <c r="L1430" s="85">
        <v>1430</v>
      </c>
      <c r="M1430" s="85"/>
      <c r="N1430" s="63"/>
    </row>
    <row r="1431" spans="1:14" ht="104.4" x14ac:dyDescent="0.4">
      <c r="A1431" s="50" t="s">
        <v>443</v>
      </c>
      <c r="B1431" s="50" t="s">
        <v>284</v>
      </c>
      <c r="C1431" s="53"/>
      <c r="D1431" s="54"/>
      <c r="E1431" s="83"/>
      <c r="F1431" s="55"/>
      <c r="G1431" s="53"/>
      <c r="H1431" s="57"/>
      <c r="I1431" s="56"/>
      <c r="J1431" s="56"/>
      <c r="K1431" s="68"/>
      <c r="L1431" s="85">
        <v>1431</v>
      </c>
      <c r="M1431" s="85"/>
      <c r="N1431" s="63"/>
    </row>
    <row r="1432" spans="1:14" x14ac:dyDescent="0.4">
      <c r="A1432" s="50" t="s">
        <v>178</v>
      </c>
      <c r="B1432" s="50" t="s">
        <v>435</v>
      </c>
      <c r="C1432" s="53"/>
      <c r="D1432" s="54"/>
      <c r="E1432" s="83"/>
      <c r="F1432" s="55"/>
      <c r="G1432" s="53"/>
      <c r="H1432" s="57"/>
      <c r="I1432" s="56"/>
      <c r="J1432" s="56"/>
      <c r="K1432" s="68"/>
      <c r="L1432" s="85">
        <v>1432</v>
      </c>
      <c r="M1432" s="85"/>
      <c r="N1432" s="63"/>
    </row>
    <row r="1433" spans="1:14" ht="52.2" x14ac:dyDescent="0.4">
      <c r="A1433" s="50" t="s">
        <v>194</v>
      </c>
      <c r="B1433" s="50" t="s">
        <v>255</v>
      </c>
      <c r="C1433" s="53"/>
      <c r="D1433" s="54"/>
      <c r="E1433" s="83"/>
      <c r="F1433" s="55"/>
      <c r="G1433" s="53"/>
      <c r="H1433" s="57"/>
      <c r="I1433" s="56"/>
      <c r="J1433" s="56"/>
      <c r="K1433" s="68"/>
      <c r="L1433" s="85">
        <v>1433</v>
      </c>
      <c r="M1433" s="85"/>
      <c r="N1433" s="63"/>
    </row>
    <row r="1434" spans="1:14" x14ac:dyDescent="0.4">
      <c r="A1434" s="50" t="s">
        <v>198</v>
      </c>
      <c r="B1434" s="50" t="s">
        <v>441</v>
      </c>
      <c r="C1434" s="53"/>
      <c r="D1434" s="54"/>
      <c r="E1434" s="83"/>
      <c r="F1434" s="55"/>
      <c r="G1434" s="53"/>
      <c r="H1434" s="57"/>
      <c r="I1434" s="56"/>
      <c r="J1434" s="56"/>
      <c r="K1434" s="68"/>
      <c r="L1434" s="85">
        <v>1434</v>
      </c>
      <c r="M1434" s="85"/>
      <c r="N1434" s="63"/>
    </row>
    <row r="1435" spans="1:14" x14ac:dyDescent="0.4">
      <c r="A1435" s="50" t="s">
        <v>236</v>
      </c>
      <c r="B1435" s="50" t="s">
        <v>212</v>
      </c>
      <c r="C1435" s="53"/>
      <c r="D1435" s="54"/>
      <c r="E1435" s="83"/>
      <c r="F1435" s="55"/>
      <c r="G1435" s="53"/>
      <c r="H1435" s="57"/>
      <c r="I1435" s="56"/>
      <c r="J1435" s="56"/>
      <c r="K1435" s="68"/>
      <c r="L1435" s="85">
        <v>1435</v>
      </c>
      <c r="M1435" s="85"/>
      <c r="N1435" s="63"/>
    </row>
    <row r="1436" spans="1:14" ht="52.2" x14ac:dyDescent="0.4">
      <c r="A1436" s="50" t="s">
        <v>208</v>
      </c>
      <c r="B1436" s="50" t="s">
        <v>487</v>
      </c>
      <c r="C1436" s="53"/>
      <c r="D1436" s="54"/>
      <c r="E1436" s="83"/>
      <c r="F1436" s="55"/>
      <c r="G1436" s="53"/>
      <c r="H1436" s="57"/>
      <c r="I1436" s="56"/>
      <c r="J1436" s="56"/>
      <c r="K1436" s="68"/>
      <c r="L1436" s="85">
        <v>1436</v>
      </c>
      <c r="M1436" s="85"/>
      <c r="N1436" s="63"/>
    </row>
    <row r="1437" spans="1:14" x14ac:dyDescent="0.4">
      <c r="A1437" s="50" t="s">
        <v>326</v>
      </c>
      <c r="B1437" s="50" t="s">
        <v>488</v>
      </c>
      <c r="C1437" s="53"/>
      <c r="D1437" s="54"/>
      <c r="E1437" s="83"/>
      <c r="F1437" s="55"/>
      <c r="G1437" s="53"/>
      <c r="H1437" s="57"/>
      <c r="I1437" s="56"/>
      <c r="J1437" s="56"/>
      <c r="K1437" s="68"/>
      <c r="L1437" s="85">
        <v>1437</v>
      </c>
      <c r="M1437" s="85"/>
      <c r="N1437" s="63"/>
    </row>
    <row r="1438" spans="1:14" x14ac:dyDescent="0.4">
      <c r="A1438" s="50" t="s">
        <v>212</v>
      </c>
      <c r="B1438" s="50" t="s">
        <v>345</v>
      </c>
      <c r="C1438" s="53"/>
      <c r="D1438" s="54"/>
      <c r="E1438" s="83"/>
      <c r="F1438" s="55"/>
      <c r="G1438" s="53"/>
      <c r="H1438" s="57"/>
      <c r="I1438" s="56"/>
      <c r="J1438" s="56"/>
      <c r="K1438" s="68"/>
      <c r="L1438" s="85">
        <v>1438</v>
      </c>
      <c r="M1438" s="85"/>
      <c r="N1438" s="63"/>
    </row>
    <row r="1439" spans="1:14" ht="34.799999999999997" x14ac:dyDescent="0.4">
      <c r="A1439" s="50" t="s">
        <v>329</v>
      </c>
      <c r="B1439" s="50" t="s">
        <v>381</v>
      </c>
      <c r="C1439" s="53"/>
      <c r="D1439" s="54"/>
      <c r="E1439" s="83"/>
      <c r="F1439" s="55"/>
      <c r="G1439" s="53"/>
      <c r="H1439" s="57"/>
      <c r="I1439" s="56"/>
      <c r="J1439" s="56"/>
      <c r="K1439" s="68"/>
      <c r="L1439" s="85">
        <v>1439</v>
      </c>
      <c r="M1439" s="85"/>
      <c r="N1439" s="63"/>
    </row>
    <row r="1440" spans="1:14" ht="52.2" x14ac:dyDescent="0.4">
      <c r="A1440" s="50" t="s">
        <v>333</v>
      </c>
      <c r="B1440" s="50" t="s">
        <v>196</v>
      </c>
      <c r="C1440" s="53"/>
      <c r="D1440" s="54"/>
      <c r="E1440" s="83"/>
      <c r="F1440" s="55"/>
      <c r="G1440" s="53"/>
      <c r="H1440" s="57"/>
      <c r="I1440" s="56"/>
      <c r="J1440" s="56"/>
      <c r="K1440" s="68"/>
      <c r="L1440" s="85">
        <v>1440</v>
      </c>
      <c r="M1440" s="85"/>
      <c r="N1440" s="63"/>
    </row>
    <row r="1441" spans="1:14" ht="52.2" x14ac:dyDescent="0.4">
      <c r="A1441" s="50" t="s">
        <v>214</v>
      </c>
      <c r="B1441" s="50" t="s">
        <v>255</v>
      </c>
      <c r="C1441" s="53"/>
      <c r="D1441" s="54"/>
      <c r="E1441" s="83"/>
      <c r="F1441" s="55"/>
      <c r="G1441" s="53"/>
      <c r="H1441" s="57"/>
      <c r="I1441" s="56"/>
      <c r="J1441" s="56"/>
      <c r="K1441" s="68"/>
      <c r="L1441" s="85">
        <v>1441</v>
      </c>
      <c r="M1441" s="85"/>
      <c r="N1441" s="63"/>
    </row>
    <row r="1442" spans="1:14" x14ac:dyDescent="0.4">
      <c r="A1442" s="50" t="s">
        <v>418</v>
      </c>
      <c r="B1442" s="50" t="s">
        <v>489</v>
      </c>
      <c r="C1442" s="53"/>
      <c r="D1442" s="54"/>
      <c r="E1442" s="83"/>
      <c r="F1442" s="55"/>
      <c r="G1442" s="53"/>
      <c r="H1442" s="57"/>
      <c r="I1442" s="56"/>
      <c r="J1442" s="56"/>
      <c r="K1442" s="68"/>
      <c r="L1442" s="85">
        <v>1442</v>
      </c>
      <c r="M1442" s="85"/>
      <c r="N1442" s="63"/>
    </row>
    <row r="1443" spans="1:14" ht="52.2" x14ac:dyDescent="0.4">
      <c r="A1443" s="50" t="s">
        <v>335</v>
      </c>
      <c r="B1443" s="50" t="s">
        <v>285</v>
      </c>
      <c r="C1443" s="53"/>
      <c r="D1443" s="54"/>
      <c r="E1443" s="83"/>
      <c r="F1443" s="55"/>
      <c r="G1443" s="53"/>
      <c r="H1443" s="57"/>
      <c r="I1443" s="56"/>
      <c r="J1443" s="56"/>
      <c r="K1443" s="68"/>
      <c r="L1443" s="85">
        <v>1443</v>
      </c>
      <c r="M1443" s="85"/>
      <c r="N1443" s="63"/>
    </row>
    <row r="1444" spans="1:14" ht="34.799999999999997" x14ac:dyDescent="0.4">
      <c r="A1444" s="50" t="s">
        <v>215</v>
      </c>
      <c r="B1444" s="50" t="s">
        <v>240</v>
      </c>
      <c r="C1444" s="53"/>
      <c r="D1444" s="54"/>
      <c r="E1444" s="83"/>
      <c r="F1444" s="55"/>
      <c r="G1444" s="53"/>
      <c r="H1444" s="57"/>
      <c r="I1444" s="56"/>
      <c r="J1444" s="56"/>
      <c r="K1444" s="68"/>
      <c r="L1444" s="85">
        <v>1444</v>
      </c>
      <c r="M1444" s="85"/>
      <c r="N1444" s="63"/>
    </row>
    <row r="1445" spans="1:14" ht="34.799999999999997" x14ac:dyDescent="0.4">
      <c r="A1445" s="50" t="s">
        <v>235</v>
      </c>
      <c r="B1445" s="50" t="s">
        <v>490</v>
      </c>
      <c r="C1445" s="53"/>
      <c r="D1445" s="54"/>
      <c r="E1445" s="83"/>
      <c r="F1445" s="55"/>
      <c r="G1445" s="53"/>
      <c r="H1445" s="57"/>
      <c r="I1445" s="56"/>
      <c r="J1445" s="56"/>
      <c r="K1445" s="68"/>
      <c r="L1445" s="85">
        <v>1445</v>
      </c>
      <c r="M1445" s="85"/>
      <c r="N1445" s="63"/>
    </row>
    <row r="1446" spans="1:14" ht="69.599999999999994" x14ac:dyDescent="0.4">
      <c r="A1446" s="50" t="s">
        <v>239</v>
      </c>
      <c r="B1446" s="50" t="s">
        <v>413</v>
      </c>
      <c r="C1446" s="53"/>
      <c r="D1446" s="54"/>
      <c r="E1446" s="83"/>
      <c r="F1446" s="55"/>
      <c r="G1446" s="53"/>
      <c r="H1446" s="57"/>
      <c r="I1446" s="56"/>
      <c r="J1446" s="56"/>
      <c r="K1446" s="68"/>
      <c r="L1446" s="85">
        <v>1446</v>
      </c>
      <c r="M1446" s="85"/>
      <c r="N1446" s="63"/>
    </row>
    <row r="1447" spans="1:14" x14ac:dyDescent="0.4">
      <c r="A1447" s="50" t="s">
        <v>247</v>
      </c>
      <c r="B1447" s="50" t="s">
        <v>309</v>
      </c>
      <c r="C1447" s="53"/>
      <c r="D1447" s="54"/>
      <c r="E1447" s="83"/>
      <c r="F1447" s="55"/>
      <c r="G1447" s="53"/>
      <c r="H1447" s="57"/>
      <c r="I1447" s="56"/>
      <c r="J1447" s="56"/>
      <c r="K1447" s="68"/>
      <c r="L1447" s="85">
        <v>1447</v>
      </c>
      <c r="M1447" s="85"/>
      <c r="N1447" s="63"/>
    </row>
    <row r="1448" spans="1:14" x14ac:dyDescent="0.4">
      <c r="A1448" s="50" t="s">
        <v>250</v>
      </c>
      <c r="B1448" s="50" t="s">
        <v>461</v>
      </c>
      <c r="C1448" s="53"/>
      <c r="D1448" s="54"/>
      <c r="E1448" s="83"/>
      <c r="F1448" s="55"/>
      <c r="G1448" s="53"/>
      <c r="H1448" s="57"/>
      <c r="I1448" s="56"/>
      <c r="J1448" s="56"/>
      <c r="K1448" s="68"/>
      <c r="L1448" s="85">
        <v>1448</v>
      </c>
      <c r="M1448" s="85"/>
      <c r="N1448" s="63"/>
    </row>
    <row r="1449" spans="1:14" x14ac:dyDescent="0.4">
      <c r="A1449" s="108" t="s">
        <v>354</v>
      </c>
      <c r="B1449" s="108" t="s">
        <v>491</v>
      </c>
      <c r="C1449" s="109"/>
      <c r="D1449" s="110"/>
      <c r="E1449" s="111"/>
      <c r="F1449" s="112"/>
      <c r="G1449" s="109"/>
      <c r="H1449" s="113"/>
      <c r="I1449" s="114"/>
      <c r="J1449" s="114"/>
      <c r="K1449" s="115"/>
      <c r="L1449" s="116">
        <v>1449</v>
      </c>
      <c r="M1449" s="116"/>
      <c r="N1449" s="117"/>
    </row>
    <row r="1450" spans="1:14" ht="34.799999999999997" x14ac:dyDescent="0.4">
      <c r="A1450" s="50" t="s">
        <v>282</v>
      </c>
      <c r="B1450" s="50" t="s">
        <v>441</v>
      </c>
      <c r="C1450" s="53"/>
      <c r="D1450" s="54"/>
      <c r="E1450" s="83"/>
      <c r="F1450" s="55"/>
      <c r="G1450" s="53"/>
      <c r="H1450" s="57"/>
      <c r="I1450" s="56"/>
      <c r="J1450" s="56"/>
      <c r="K1450" s="68"/>
      <c r="L1450" s="85">
        <v>1450</v>
      </c>
      <c r="M1450" s="85"/>
      <c r="N1450" s="63"/>
    </row>
    <row r="1451" spans="1:14" x14ac:dyDescent="0.4">
      <c r="A1451" s="50" t="s">
        <v>288</v>
      </c>
      <c r="B1451" s="50" t="s">
        <v>309</v>
      </c>
      <c r="C1451" s="53"/>
      <c r="D1451" s="54"/>
      <c r="E1451" s="83"/>
      <c r="F1451" s="55"/>
      <c r="G1451" s="53"/>
      <c r="H1451" s="57"/>
      <c r="I1451" s="56"/>
      <c r="J1451" s="56"/>
      <c r="K1451" s="68"/>
      <c r="L1451" s="85">
        <v>1451</v>
      </c>
      <c r="M1451" s="85"/>
      <c r="N1451" s="63"/>
    </row>
    <row r="1452" spans="1:14" ht="34.799999999999997" x14ac:dyDescent="0.4">
      <c r="A1452" s="50" t="s">
        <v>291</v>
      </c>
      <c r="B1452" s="50" t="s">
        <v>199</v>
      </c>
      <c r="C1452" s="53"/>
      <c r="D1452" s="54"/>
      <c r="E1452" s="83"/>
      <c r="F1452" s="55"/>
      <c r="G1452" s="53"/>
      <c r="H1452" s="57"/>
      <c r="I1452" s="56"/>
      <c r="J1452" s="56"/>
      <c r="K1452" s="68"/>
      <c r="L1452" s="85">
        <v>1452</v>
      </c>
      <c r="M1452" s="85"/>
      <c r="N1452" s="63"/>
    </row>
    <row r="1453" spans="1:14" x14ac:dyDescent="0.4">
      <c r="A1453" s="50" t="s">
        <v>294</v>
      </c>
      <c r="B1453" s="50" t="s">
        <v>354</v>
      </c>
      <c r="C1453" s="53"/>
      <c r="D1453" s="54"/>
      <c r="E1453" s="83"/>
      <c r="F1453" s="55"/>
      <c r="G1453" s="53"/>
      <c r="H1453" s="57"/>
      <c r="I1453" s="56"/>
      <c r="J1453" s="56"/>
      <c r="K1453" s="68"/>
      <c r="L1453" s="85">
        <v>1453</v>
      </c>
      <c r="M1453" s="85"/>
      <c r="N1453" s="63"/>
    </row>
    <row r="1454" spans="1:14" x14ac:dyDescent="0.4">
      <c r="A1454" s="50" t="s">
        <v>370</v>
      </c>
      <c r="B1454" s="50" t="s">
        <v>480</v>
      </c>
      <c r="C1454" s="53"/>
      <c r="D1454" s="54"/>
      <c r="E1454" s="83"/>
      <c r="F1454" s="55"/>
      <c r="G1454" s="53"/>
      <c r="H1454" s="57"/>
      <c r="I1454" s="56"/>
      <c r="J1454" s="56"/>
      <c r="K1454" s="68"/>
      <c r="L1454" s="85">
        <v>1454</v>
      </c>
      <c r="M1454" s="85"/>
      <c r="N1454" s="63"/>
    </row>
    <row r="1455" spans="1:14" x14ac:dyDescent="0.4">
      <c r="A1455" s="50" t="s">
        <v>309</v>
      </c>
      <c r="B1455" s="50" t="s">
        <v>330</v>
      </c>
      <c r="C1455" s="53"/>
      <c r="D1455" s="54"/>
      <c r="E1455" s="83"/>
      <c r="F1455" s="55"/>
      <c r="G1455" s="53"/>
      <c r="H1455" s="57"/>
      <c r="I1455" s="56"/>
      <c r="J1455" s="56"/>
      <c r="K1455" s="68"/>
      <c r="L1455" s="85">
        <v>1455</v>
      </c>
      <c r="M1455" s="85"/>
      <c r="N1455" s="63"/>
    </row>
    <row r="1456" spans="1:14" ht="34.799999999999997" x14ac:dyDescent="0.4">
      <c r="A1456" s="50" t="s">
        <v>310</v>
      </c>
      <c r="B1456" s="50" t="s">
        <v>492</v>
      </c>
      <c r="C1456" s="53"/>
      <c r="D1456" s="54"/>
      <c r="E1456" s="83"/>
      <c r="F1456" s="55"/>
      <c r="G1456" s="53"/>
      <c r="H1456" s="57"/>
      <c r="I1456" s="56"/>
      <c r="J1456" s="56"/>
      <c r="K1456" s="68"/>
      <c r="L1456" s="85">
        <v>1456</v>
      </c>
      <c r="M1456" s="85"/>
      <c r="N1456" s="63"/>
    </row>
    <row r="1457" spans="1:14" x14ac:dyDescent="0.4">
      <c r="A1457" s="50" t="s">
        <v>312</v>
      </c>
      <c r="B1457" s="50" t="s">
        <v>476</v>
      </c>
      <c r="C1457" s="53"/>
      <c r="D1457" s="54"/>
      <c r="E1457" s="83"/>
      <c r="F1457" s="55"/>
      <c r="G1457" s="53"/>
      <c r="H1457" s="57"/>
      <c r="I1457" s="56"/>
      <c r="J1457" s="56"/>
      <c r="K1457" s="68"/>
      <c r="L1457" s="85">
        <v>1457</v>
      </c>
      <c r="M1457" s="85"/>
      <c r="N1457" s="63"/>
    </row>
    <row r="1458" spans="1:14" ht="52.2" x14ac:dyDescent="0.4">
      <c r="A1458" s="50" t="s">
        <v>807</v>
      </c>
      <c r="B1458" s="50" t="s">
        <v>806</v>
      </c>
      <c r="C1458" s="53"/>
      <c r="D1458" s="54"/>
      <c r="E1458" s="83"/>
      <c r="F1458" s="55"/>
      <c r="G1458" s="53"/>
      <c r="H1458" s="57"/>
      <c r="I1458" s="56"/>
      <c r="J1458" s="56"/>
      <c r="K1458" s="68"/>
      <c r="L1458" s="85">
        <v>1458</v>
      </c>
      <c r="M1458" s="85"/>
      <c r="N1458" s="63"/>
    </row>
    <row r="1459" spans="1:14" ht="52.2" x14ac:dyDescent="0.4">
      <c r="A1459" s="108" t="s">
        <v>462</v>
      </c>
      <c r="B1459" s="108" t="s">
        <v>240</v>
      </c>
      <c r="C1459" s="109"/>
      <c r="D1459" s="110"/>
      <c r="E1459" s="111"/>
      <c r="F1459" s="112"/>
      <c r="G1459" s="109"/>
      <c r="H1459" s="113"/>
      <c r="I1459" s="114"/>
      <c r="J1459" s="114"/>
      <c r="K1459" s="115"/>
      <c r="L1459" s="116">
        <v>1459</v>
      </c>
      <c r="M1459" s="116"/>
      <c r="N1459" s="117"/>
    </row>
    <row r="1460" spans="1:14" ht="34.799999999999997" x14ac:dyDescent="0.4">
      <c r="A1460" s="50" t="s">
        <v>199</v>
      </c>
      <c r="B1460" s="50" t="s">
        <v>441</v>
      </c>
      <c r="C1460" s="53"/>
      <c r="D1460" s="54"/>
      <c r="E1460" s="83"/>
      <c r="F1460" s="55"/>
      <c r="G1460" s="53"/>
      <c r="H1460" s="57"/>
      <c r="I1460" s="56"/>
      <c r="J1460" s="56"/>
      <c r="K1460" s="68"/>
      <c r="L1460" s="85">
        <v>1460</v>
      </c>
      <c r="M1460" s="85"/>
      <c r="N1460" s="63"/>
    </row>
    <row r="1461" spans="1:14" ht="34.799999999999997" x14ac:dyDescent="0.4">
      <c r="A1461" s="50" t="s">
        <v>408</v>
      </c>
      <c r="B1461" s="50" t="s">
        <v>282</v>
      </c>
      <c r="C1461" s="53"/>
      <c r="D1461" s="54"/>
      <c r="E1461" s="83"/>
      <c r="F1461" s="55"/>
      <c r="G1461" s="53"/>
      <c r="H1461" s="57"/>
      <c r="I1461" s="56"/>
      <c r="J1461" s="56"/>
      <c r="K1461" s="68"/>
      <c r="L1461" s="85">
        <v>1461</v>
      </c>
      <c r="M1461" s="85"/>
      <c r="N1461" s="63"/>
    </row>
    <row r="1462" spans="1:14" ht="34.799999999999997" x14ac:dyDescent="0.4">
      <c r="A1462" s="50" t="s">
        <v>429</v>
      </c>
      <c r="B1462" s="50" t="s">
        <v>209</v>
      </c>
      <c r="C1462" s="53"/>
      <c r="D1462" s="54"/>
      <c r="E1462" s="83"/>
      <c r="F1462" s="55"/>
      <c r="G1462" s="53"/>
      <c r="H1462" s="57"/>
      <c r="I1462" s="56"/>
      <c r="J1462" s="56"/>
      <c r="K1462" s="68"/>
      <c r="L1462" s="85">
        <v>1462</v>
      </c>
      <c r="M1462" s="85"/>
      <c r="N1462" s="63"/>
    </row>
    <row r="1463" spans="1:14" x14ac:dyDescent="0.4">
      <c r="A1463" s="50" t="s">
        <v>387</v>
      </c>
      <c r="B1463" s="50" t="s">
        <v>480</v>
      </c>
      <c r="C1463" s="53"/>
      <c r="D1463" s="54"/>
      <c r="E1463" s="83"/>
      <c r="F1463" s="55"/>
      <c r="G1463" s="53"/>
      <c r="H1463" s="57"/>
      <c r="I1463" s="56"/>
      <c r="J1463" s="56"/>
      <c r="K1463" s="68"/>
      <c r="L1463" s="85">
        <v>1463</v>
      </c>
      <c r="M1463" s="85"/>
      <c r="N1463" s="63"/>
    </row>
    <row r="1464" spans="1:14" x14ac:dyDescent="0.4">
      <c r="A1464" s="50" t="s">
        <v>499</v>
      </c>
      <c r="B1464" s="50" t="s">
        <v>387</v>
      </c>
      <c r="C1464" s="53"/>
      <c r="D1464" s="54"/>
      <c r="E1464" s="83"/>
      <c r="F1464" s="55"/>
      <c r="G1464" s="53"/>
      <c r="H1464" s="57"/>
      <c r="I1464" s="56"/>
      <c r="J1464" s="56"/>
      <c r="K1464" s="68"/>
      <c r="L1464" s="85">
        <v>1464</v>
      </c>
      <c r="M1464" s="85"/>
      <c r="N1464" s="63"/>
    </row>
    <row r="1465" spans="1:14" x14ac:dyDescent="0.4">
      <c r="A1465" s="108" t="s">
        <v>427</v>
      </c>
      <c r="B1465" s="108" t="s">
        <v>309</v>
      </c>
      <c r="C1465" s="109"/>
      <c r="D1465" s="110"/>
      <c r="E1465" s="111"/>
      <c r="F1465" s="112"/>
      <c r="G1465" s="109"/>
      <c r="H1465" s="113"/>
      <c r="I1465" s="114"/>
      <c r="J1465" s="114"/>
      <c r="K1465" s="115"/>
      <c r="L1465" s="116">
        <v>1465</v>
      </c>
      <c r="M1465" s="116"/>
      <c r="N1465" s="117"/>
    </row>
    <row r="1466" spans="1:14" x14ac:dyDescent="0.4">
      <c r="A1466" s="50" t="s">
        <v>480</v>
      </c>
      <c r="B1466" s="50" t="s">
        <v>387</v>
      </c>
      <c r="C1466" s="53"/>
      <c r="D1466" s="54"/>
      <c r="E1466" s="83"/>
      <c r="F1466" s="55"/>
      <c r="G1466" s="53"/>
      <c r="H1466" s="57"/>
      <c r="I1466" s="56"/>
      <c r="J1466" s="56"/>
      <c r="K1466" s="68"/>
      <c r="L1466" s="85">
        <v>1466</v>
      </c>
      <c r="M1466" s="85"/>
      <c r="N1466" s="63"/>
    </row>
    <row r="1467" spans="1:14" x14ac:dyDescent="0.4">
      <c r="A1467" s="50" t="s">
        <v>461</v>
      </c>
      <c r="B1467" s="50" t="s">
        <v>330</v>
      </c>
      <c r="C1467" s="53"/>
      <c r="D1467" s="54"/>
      <c r="E1467" s="83"/>
      <c r="F1467" s="55"/>
      <c r="G1467" s="53"/>
      <c r="H1467" s="57"/>
      <c r="I1467" s="56"/>
      <c r="J1467" s="56"/>
      <c r="K1467" s="68"/>
      <c r="L1467" s="85">
        <v>1467</v>
      </c>
      <c r="M1467" s="85"/>
      <c r="N1467" s="63"/>
    </row>
    <row r="1468" spans="1:14" x14ac:dyDescent="0.4">
      <c r="A1468" s="108" t="s">
        <v>519</v>
      </c>
      <c r="B1468" s="108" t="s">
        <v>461</v>
      </c>
      <c r="C1468" s="109"/>
      <c r="D1468" s="110"/>
      <c r="E1468" s="111"/>
      <c r="F1468" s="112"/>
      <c r="G1468" s="109"/>
      <c r="H1468" s="113"/>
      <c r="I1468" s="114"/>
      <c r="J1468" s="114"/>
      <c r="K1468" s="115"/>
      <c r="L1468" s="116">
        <v>1468</v>
      </c>
      <c r="M1468" s="116"/>
      <c r="N1468" s="117"/>
    </row>
    <row r="1469" spans="1:14" ht="34.799999999999997" x14ac:dyDescent="0.4">
      <c r="A1469" s="108" t="s">
        <v>446</v>
      </c>
      <c r="B1469" s="108" t="s">
        <v>368</v>
      </c>
      <c r="C1469" s="109"/>
      <c r="D1469" s="110"/>
      <c r="E1469" s="111"/>
      <c r="F1469" s="112"/>
      <c r="G1469" s="109"/>
      <c r="H1469" s="113"/>
      <c r="I1469" s="114"/>
      <c r="J1469" s="114"/>
      <c r="K1469" s="115"/>
      <c r="L1469" s="116">
        <v>1469</v>
      </c>
      <c r="M1469" s="116"/>
      <c r="N1469" s="117"/>
    </row>
    <row r="1470" spans="1:14" x14ac:dyDescent="0.4">
      <c r="A1470" s="50" t="s">
        <v>779</v>
      </c>
      <c r="B1470" s="50" t="s">
        <v>522</v>
      </c>
      <c r="C1470" s="53"/>
      <c r="D1470" s="54"/>
      <c r="E1470" s="83"/>
      <c r="F1470" s="55"/>
      <c r="G1470" s="53"/>
      <c r="H1470" s="57"/>
      <c r="I1470" s="56"/>
      <c r="J1470" s="56"/>
      <c r="K1470" s="68"/>
      <c r="L1470" s="85">
        <v>1470</v>
      </c>
      <c r="M1470" s="85"/>
      <c r="N1470" s="63"/>
    </row>
    <row r="1471" spans="1:14" x14ac:dyDescent="0.4">
      <c r="A1471" s="50" t="s">
        <v>439</v>
      </c>
      <c r="B1471" s="50" t="s">
        <v>476</v>
      </c>
      <c r="C1471" s="53"/>
      <c r="D1471" s="54"/>
      <c r="E1471" s="83"/>
      <c r="F1471" s="55"/>
      <c r="G1471" s="53"/>
      <c r="H1471" s="57"/>
      <c r="I1471" s="56"/>
      <c r="J1471" s="56"/>
      <c r="K1471" s="68"/>
      <c r="L1471" s="85">
        <v>1471</v>
      </c>
      <c r="M1471" s="85"/>
      <c r="N1471" s="63"/>
    </row>
    <row r="1472" spans="1:14" ht="34.799999999999997" x14ac:dyDescent="0.4">
      <c r="A1472" s="50" t="s">
        <v>501</v>
      </c>
      <c r="B1472" s="50" t="s">
        <v>497</v>
      </c>
      <c r="C1472" s="53"/>
      <c r="D1472" s="54"/>
      <c r="E1472" s="83"/>
      <c r="F1472" s="55"/>
      <c r="G1472" s="53"/>
      <c r="H1472" s="57"/>
      <c r="I1472" s="56"/>
      <c r="J1472" s="56"/>
      <c r="K1472" s="68"/>
      <c r="L1472" s="85">
        <v>1472</v>
      </c>
      <c r="M1472" s="85"/>
      <c r="N1472" s="63"/>
    </row>
    <row r="1473" spans="1:14" x14ac:dyDescent="0.4">
      <c r="A1473" s="50" t="s">
        <v>330</v>
      </c>
      <c r="B1473" s="50" t="s">
        <v>309</v>
      </c>
      <c r="C1473" s="53"/>
      <c r="D1473" s="54"/>
      <c r="E1473" s="83"/>
      <c r="F1473" s="55"/>
      <c r="G1473" s="53"/>
      <c r="H1473" s="57"/>
      <c r="I1473" s="56"/>
      <c r="J1473" s="56"/>
      <c r="K1473" s="68"/>
      <c r="L1473" s="85">
        <v>1473</v>
      </c>
      <c r="M1473" s="85"/>
      <c r="N1473" s="63"/>
    </row>
    <row r="1474" spans="1:14" ht="52.2" x14ac:dyDescent="0.4">
      <c r="A1474" s="50" t="s">
        <v>532</v>
      </c>
      <c r="B1474" s="50" t="s">
        <v>780</v>
      </c>
      <c r="C1474" s="53"/>
      <c r="D1474" s="54"/>
      <c r="E1474" s="83"/>
      <c r="F1474" s="55"/>
      <c r="G1474" s="53"/>
      <c r="H1474" s="57"/>
      <c r="I1474" s="56"/>
      <c r="J1474" s="56"/>
      <c r="K1474" s="68"/>
      <c r="L1474" s="85">
        <v>1474</v>
      </c>
      <c r="M1474" s="85"/>
      <c r="N1474" s="63"/>
    </row>
    <row r="1475" spans="1:14" ht="52.2" x14ac:dyDescent="0.4">
      <c r="A1475" s="50" t="s">
        <v>388</v>
      </c>
      <c r="B1475" s="50" t="s">
        <v>255</v>
      </c>
      <c r="C1475" s="53"/>
      <c r="D1475" s="54"/>
      <c r="E1475" s="83"/>
      <c r="F1475" s="55"/>
      <c r="G1475" s="53"/>
      <c r="H1475" s="57"/>
      <c r="I1475" s="56"/>
      <c r="J1475" s="56"/>
      <c r="K1475" s="68"/>
      <c r="L1475" s="85">
        <v>1475</v>
      </c>
      <c r="M1475" s="85"/>
      <c r="N1475" s="63"/>
    </row>
    <row r="1476" spans="1:14" x14ac:dyDescent="0.4">
      <c r="A1476" s="50" t="s">
        <v>375</v>
      </c>
      <c r="B1476" s="50" t="s">
        <v>500</v>
      </c>
      <c r="C1476" s="53"/>
      <c r="D1476" s="54"/>
      <c r="E1476" s="83"/>
      <c r="F1476" s="55"/>
      <c r="G1476" s="53"/>
      <c r="H1476" s="57"/>
      <c r="I1476" s="56"/>
      <c r="J1476" s="56"/>
      <c r="K1476" s="68"/>
      <c r="L1476" s="85">
        <v>1476</v>
      </c>
      <c r="M1476" s="85"/>
      <c r="N1476" s="63"/>
    </row>
    <row r="1477" spans="1:14" x14ac:dyDescent="0.4">
      <c r="A1477" s="50" t="s">
        <v>371</v>
      </c>
      <c r="B1477" s="50" t="s">
        <v>212</v>
      </c>
      <c r="C1477" s="53"/>
      <c r="D1477" s="54"/>
      <c r="E1477" s="83"/>
      <c r="F1477" s="55"/>
      <c r="G1477" s="53"/>
      <c r="H1477" s="57"/>
      <c r="I1477" s="56"/>
      <c r="J1477" s="56"/>
      <c r="K1477" s="68"/>
      <c r="L1477" s="85">
        <v>1477</v>
      </c>
      <c r="M1477" s="85"/>
      <c r="N1477" s="63"/>
    </row>
    <row r="1478" spans="1:14" ht="52.2" x14ac:dyDescent="0.4">
      <c r="A1478" s="50" t="s">
        <v>738</v>
      </c>
      <c r="B1478" s="50" t="s">
        <v>260</v>
      </c>
      <c r="C1478" s="53"/>
      <c r="D1478" s="54"/>
      <c r="E1478" s="83"/>
      <c r="F1478" s="55"/>
      <c r="G1478" s="53"/>
      <c r="H1478" s="57"/>
      <c r="I1478" s="56"/>
      <c r="J1478" s="56"/>
      <c r="K1478" s="68"/>
      <c r="L1478" s="85">
        <v>1478</v>
      </c>
      <c r="M1478" s="85"/>
      <c r="N1478" s="63"/>
    </row>
    <row r="1479" spans="1:14" ht="34.799999999999997" x14ac:dyDescent="0.4">
      <c r="A1479" s="50" t="s">
        <v>543</v>
      </c>
      <c r="B1479" s="50" t="s">
        <v>587</v>
      </c>
      <c r="C1479" s="53"/>
      <c r="D1479" s="54"/>
      <c r="E1479" s="83"/>
      <c r="F1479" s="55"/>
      <c r="G1479" s="53"/>
      <c r="H1479" s="57"/>
      <c r="I1479" s="56"/>
      <c r="J1479" s="56"/>
      <c r="K1479" s="68"/>
      <c r="L1479" s="85">
        <v>1479</v>
      </c>
      <c r="M1479" s="85"/>
      <c r="N1479" s="63"/>
    </row>
    <row r="1480" spans="1:14" x14ac:dyDescent="0.4">
      <c r="A1480" s="50" t="s">
        <v>327</v>
      </c>
      <c r="B1480" s="50" t="s">
        <v>371</v>
      </c>
      <c r="C1480" s="53"/>
      <c r="D1480" s="54"/>
      <c r="E1480" s="83"/>
      <c r="F1480" s="55"/>
      <c r="G1480" s="53"/>
      <c r="H1480" s="57"/>
      <c r="I1480" s="56"/>
      <c r="J1480" s="56"/>
      <c r="K1480" s="68"/>
      <c r="L1480" s="85">
        <v>1480</v>
      </c>
      <c r="M1480" s="85"/>
      <c r="N1480" s="63"/>
    </row>
    <row r="1481" spans="1:14" ht="52.2" x14ac:dyDescent="0.4">
      <c r="A1481" s="50" t="s">
        <v>382</v>
      </c>
      <c r="B1481" s="50" t="s">
        <v>255</v>
      </c>
      <c r="C1481" s="53"/>
      <c r="D1481" s="54"/>
      <c r="E1481" s="83"/>
      <c r="F1481" s="55"/>
      <c r="G1481" s="53"/>
      <c r="H1481" s="57"/>
      <c r="I1481" s="56"/>
      <c r="J1481" s="56"/>
      <c r="K1481" s="68"/>
      <c r="L1481" s="85">
        <v>1481</v>
      </c>
      <c r="M1481" s="85"/>
      <c r="N1481" s="63"/>
    </row>
    <row r="1482" spans="1:14" ht="52.2" x14ac:dyDescent="0.4">
      <c r="A1482" s="50" t="s">
        <v>525</v>
      </c>
      <c r="B1482" s="50" t="s">
        <v>289</v>
      </c>
      <c r="C1482" s="53"/>
      <c r="D1482" s="54"/>
      <c r="E1482" s="83"/>
      <c r="F1482" s="55"/>
      <c r="G1482" s="53"/>
      <c r="H1482" s="57"/>
      <c r="I1482" s="56"/>
      <c r="J1482" s="56"/>
      <c r="K1482" s="68"/>
      <c r="L1482" s="85">
        <v>1482</v>
      </c>
      <c r="M1482" s="85"/>
      <c r="N1482" s="63"/>
    </row>
    <row r="1483" spans="1:14" ht="52.2" x14ac:dyDescent="0.4">
      <c r="A1483" s="50" t="s">
        <v>413</v>
      </c>
      <c r="B1483" s="50" t="s">
        <v>388</v>
      </c>
      <c r="C1483" s="53"/>
      <c r="D1483" s="54"/>
      <c r="E1483" s="83"/>
      <c r="F1483" s="55"/>
      <c r="G1483" s="53"/>
      <c r="H1483" s="57"/>
      <c r="I1483" s="56"/>
      <c r="J1483" s="56"/>
      <c r="K1483" s="68"/>
      <c r="L1483" s="85">
        <v>1483</v>
      </c>
      <c r="M1483" s="85"/>
      <c r="N1483" s="63"/>
    </row>
    <row r="1484" spans="1:14" ht="34.799999999999997" x14ac:dyDescent="0.4">
      <c r="A1484" s="50" t="s">
        <v>240</v>
      </c>
      <c r="B1484" s="50" t="s">
        <v>255</v>
      </c>
      <c r="C1484" s="53"/>
      <c r="D1484" s="54"/>
      <c r="E1484" s="83"/>
      <c r="F1484" s="55"/>
      <c r="G1484" s="53"/>
      <c r="H1484" s="57"/>
      <c r="I1484" s="56"/>
      <c r="J1484" s="56"/>
      <c r="K1484" s="68"/>
      <c r="L1484" s="85">
        <v>1484</v>
      </c>
      <c r="M1484" s="85"/>
      <c r="N1484" s="63"/>
    </row>
    <row r="1485" spans="1:14" x14ac:dyDescent="0.4">
      <c r="A1485" s="108" t="s">
        <v>486</v>
      </c>
      <c r="B1485" s="108" t="s">
        <v>441</v>
      </c>
      <c r="C1485" s="109"/>
      <c r="D1485" s="110"/>
      <c r="E1485" s="111"/>
      <c r="F1485" s="112"/>
      <c r="G1485" s="109"/>
      <c r="H1485" s="113"/>
      <c r="I1485" s="114"/>
      <c r="J1485" s="114"/>
      <c r="K1485" s="115"/>
      <c r="L1485" s="116">
        <v>1485</v>
      </c>
      <c r="M1485" s="116"/>
      <c r="N1485" s="117"/>
    </row>
    <row r="1486" spans="1:14" ht="34.799999999999997" x14ac:dyDescent="0.4">
      <c r="A1486" s="50" t="s">
        <v>560</v>
      </c>
      <c r="B1486" s="50" t="s">
        <v>611</v>
      </c>
      <c r="C1486" s="53"/>
      <c r="D1486" s="54"/>
      <c r="E1486" s="83"/>
      <c r="F1486" s="55"/>
      <c r="G1486" s="53"/>
      <c r="H1486" s="57"/>
      <c r="I1486" s="56"/>
      <c r="J1486" s="56"/>
      <c r="K1486" s="68"/>
      <c r="L1486" s="85">
        <v>1486</v>
      </c>
      <c r="M1486" s="85"/>
      <c r="N1486" s="63"/>
    </row>
    <row r="1487" spans="1:14" x14ac:dyDescent="0.4">
      <c r="A1487" s="108" t="s">
        <v>803</v>
      </c>
      <c r="B1487" s="108" t="s">
        <v>389</v>
      </c>
      <c r="C1487" s="109"/>
      <c r="D1487" s="110"/>
      <c r="E1487" s="111"/>
      <c r="F1487" s="112"/>
      <c r="G1487" s="109"/>
      <c r="H1487" s="113"/>
      <c r="I1487" s="114"/>
      <c r="J1487" s="114"/>
      <c r="K1487" s="115"/>
      <c r="L1487" s="116">
        <v>1487</v>
      </c>
      <c r="M1487" s="116"/>
      <c r="N1487" s="117"/>
    </row>
    <row r="1488" spans="1:14" ht="34.799999999999997" x14ac:dyDescent="0.4">
      <c r="A1488" s="50" t="s">
        <v>570</v>
      </c>
      <c r="B1488" s="50" t="s">
        <v>805</v>
      </c>
      <c r="C1488" s="53"/>
      <c r="D1488" s="54"/>
      <c r="E1488" s="83"/>
      <c r="F1488" s="55"/>
      <c r="G1488" s="53"/>
      <c r="H1488" s="57"/>
      <c r="I1488" s="56"/>
      <c r="J1488" s="56"/>
      <c r="K1488" s="68"/>
      <c r="L1488" s="85">
        <v>1488</v>
      </c>
      <c r="M1488" s="85"/>
      <c r="N1488" s="63"/>
    </row>
    <row r="1489" spans="1:14" x14ac:dyDescent="0.4">
      <c r="A1489" s="50" t="s">
        <v>574</v>
      </c>
      <c r="B1489" s="50" t="s">
        <v>265</v>
      </c>
      <c r="C1489" s="53"/>
      <c r="D1489" s="54"/>
      <c r="E1489" s="83"/>
      <c r="F1489" s="55"/>
      <c r="G1489" s="53"/>
      <c r="H1489" s="57"/>
      <c r="I1489" s="56"/>
      <c r="J1489" s="56"/>
      <c r="K1489" s="68"/>
      <c r="L1489" s="85">
        <v>1489</v>
      </c>
      <c r="M1489" s="85"/>
      <c r="N1489" s="63"/>
    </row>
    <row r="1490" spans="1:14" x14ac:dyDescent="0.4">
      <c r="A1490" s="50" t="s">
        <v>441</v>
      </c>
      <c r="B1490" s="50" t="s">
        <v>486</v>
      </c>
      <c r="C1490" s="53"/>
      <c r="D1490" s="54"/>
      <c r="E1490" s="83"/>
      <c r="F1490" s="55"/>
      <c r="G1490" s="53"/>
      <c r="H1490" s="57"/>
      <c r="I1490" s="56"/>
      <c r="J1490" s="56"/>
      <c r="K1490" s="68"/>
      <c r="L1490" s="85">
        <v>1490</v>
      </c>
      <c r="M1490" s="85"/>
      <c r="N1490" s="63"/>
    </row>
    <row r="1491" spans="1:14" x14ac:dyDescent="0.4">
      <c r="A1491" s="50" t="s">
        <v>435</v>
      </c>
      <c r="B1491" s="50" t="s">
        <v>266</v>
      </c>
      <c r="C1491" s="53"/>
      <c r="D1491" s="54"/>
      <c r="E1491" s="83"/>
      <c r="F1491" s="55"/>
      <c r="G1491" s="53"/>
      <c r="H1491" s="57"/>
      <c r="I1491" s="56"/>
      <c r="J1491" s="56"/>
      <c r="K1491" s="68"/>
      <c r="L1491" s="85">
        <v>1491</v>
      </c>
      <c r="M1491" s="85"/>
      <c r="N1491" s="63"/>
    </row>
    <row r="1492" spans="1:14" x14ac:dyDescent="0.4">
      <c r="A1492" s="50" t="s">
        <v>473</v>
      </c>
      <c r="B1492" s="50" t="s">
        <v>441</v>
      </c>
      <c r="C1492" s="53"/>
      <c r="D1492" s="54"/>
      <c r="E1492" s="83"/>
      <c r="F1492" s="55"/>
      <c r="G1492" s="53"/>
      <c r="H1492" s="57"/>
      <c r="I1492" s="56"/>
      <c r="J1492" s="56"/>
      <c r="K1492" s="68"/>
      <c r="L1492" s="85">
        <v>1492</v>
      </c>
      <c r="M1492" s="85"/>
      <c r="N1492" s="63"/>
    </row>
    <row r="1493" spans="1:14" ht="34.799999999999997" x14ac:dyDescent="0.4">
      <c r="A1493" s="108" t="s">
        <v>451</v>
      </c>
      <c r="B1493" s="108" t="s">
        <v>690</v>
      </c>
      <c r="C1493" s="109"/>
      <c r="D1493" s="110"/>
      <c r="E1493" s="111"/>
      <c r="F1493" s="112"/>
      <c r="G1493" s="109"/>
      <c r="H1493" s="113"/>
      <c r="I1493" s="114"/>
      <c r="J1493" s="114"/>
      <c r="K1493" s="115"/>
      <c r="L1493" s="116">
        <v>1493</v>
      </c>
      <c r="M1493" s="116"/>
      <c r="N1493" s="117"/>
    </row>
    <row r="1494" spans="1:14" ht="52.2" x14ac:dyDescent="0.4">
      <c r="A1494" s="50" t="s">
        <v>589</v>
      </c>
      <c r="B1494" s="50" t="s">
        <v>275</v>
      </c>
      <c r="C1494" s="53"/>
      <c r="D1494" s="54"/>
      <c r="E1494" s="83"/>
      <c r="F1494" s="55"/>
      <c r="G1494" s="53"/>
      <c r="H1494" s="57"/>
      <c r="I1494" s="56"/>
      <c r="J1494" s="56"/>
      <c r="K1494" s="68"/>
      <c r="L1494" s="85">
        <v>1494</v>
      </c>
      <c r="M1494" s="85"/>
      <c r="N1494" s="63"/>
    </row>
    <row r="1495" spans="1:14" x14ac:dyDescent="0.4">
      <c r="A1495" s="50" t="s">
        <v>432</v>
      </c>
      <c r="B1495" s="50" t="s">
        <v>654</v>
      </c>
      <c r="C1495" s="53"/>
      <c r="D1495" s="54"/>
      <c r="E1495" s="83"/>
      <c r="F1495" s="55"/>
      <c r="G1495" s="53"/>
      <c r="H1495" s="57"/>
      <c r="I1495" s="56"/>
      <c r="J1495" s="56"/>
      <c r="K1495" s="68"/>
      <c r="L1495" s="85">
        <v>1495</v>
      </c>
      <c r="M1495" s="85"/>
      <c r="N1495" s="63"/>
    </row>
    <row r="1496" spans="1:14" x14ac:dyDescent="0.4">
      <c r="A1496" s="50" t="s">
        <v>381</v>
      </c>
      <c r="B1496" s="50" t="s">
        <v>309</v>
      </c>
      <c r="C1496" s="53"/>
      <c r="D1496" s="54"/>
      <c r="E1496" s="83"/>
      <c r="F1496" s="55"/>
      <c r="G1496" s="53"/>
      <c r="H1496" s="57"/>
      <c r="I1496" s="56"/>
      <c r="J1496" s="56"/>
      <c r="K1496" s="68"/>
      <c r="L1496" s="85">
        <v>1496</v>
      </c>
      <c r="M1496" s="85"/>
      <c r="N1496" s="63"/>
    </row>
    <row r="1497" spans="1:14" ht="34.799999999999997" x14ac:dyDescent="0.4">
      <c r="A1497" s="50" t="s">
        <v>498</v>
      </c>
      <c r="B1497" s="50" t="s">
        <v>542</v>
      </c>
      <c r="C1497" s="53"/>
      <c r="D1497" s="54"/>
      <c r="E1497" s="83"/>
      <c r="F1497" s="55"/>
      <c r="G1497" s="53"/>
      <c r="H1497" s="57"/>
      <c r="I1497" s="56"/>
      <c r="J1497" s="56"/>
      <c r="K1497" s="68"/>
      <c r="L1497" s="85">
        <v>1497</v>
      </c>
      <c r="M1497" s="85"/>
      <c r="N1497" s="63"/>
    </row>
    <row r="1498" spans="1:14" ht="34.799999999999997" x14ac:dyDescent="0.4">
      <c r="A1498" s="50" t="s">
        <v>426</v>
      </c>
      <c r="B1498" s="50" t="s">
        <v>215</v>
      </c>
      <c r="C1498" s="53"/>
      <c r="D1498" s="54"/>
      <c r="E1498" s="83"/>
      <c r="F1498" s="55"/>
      <c r="G1498" s="53"/>
      <c r="H1498" s="57"/>
      <c r="I1498" s="56"/>
      <c r="J1498" s="56"/>
      <c r="K1498" s="68"/>
      <c r="L1498" s="85">
        <v>1498</v>
      </c>
      <c r="M1498" s="85"/>
      <c r="N1498" s="63"/>
    </row>
    <row r="1499" spans="1:14" x14ac:dyDescent="0.4">
      <c r="A1499" s="50" t="s">
        <v>415</v>
      </c>
      <c r="B1499" s="50" t="s">
        <v>409</v>
      </c>
      <c r="C1499" s="53"/>
      <c r="D1499" s="54"/>
      <c r="E1499" s="83"/>
      <c r="F1499" s="55"/>
      <c r="G1499" s="53"/>
      <c r="H1499" s="57"/>
      <c r="I1499" s="56"/>
      <c r="J1499" s="56"/>
      <c r="K1499" s="68"/>
      <c r="L1499" s="85">
        <v>1499</v>
      </c>
      <c r="M1499" s="85"/>
      <c r="N1499" s="63"/>
    </row>
    <row r="1500" spans="1:14" x14ac:dyDescent="0.4">
      <c r="A1500" s="50" t="s">
        <v>602</v>
      </c>
      <c r="B1500" s="50" t="s">
        <v>273</v>
      </c>
      <c r="C1500" s="53"/>
      <c r="D1500" s="54"/>
      <c r="E1500" s="83"/>
      <c r="F1500" s="55"/>
      <c r="G1500" s="53"/>
      <c r="H1500" s="57"/>
      <c r="I1500" s="56"/>
      <c r="J1500" s="56"/>
      <c r="K1500" s="68"/>
      <c r="L1500" s="85">
        <v>1500</v>
      </c>
      <c r="M1500" s="85"/>
      <c r="N1500" s="63"/>
    </row>
    <row r="1501" spans="1:14" ht="34.799999999999997" x14ac:dyDescent="0.4">
      <c r="A1501" s="50" t="s">
        <v>369</v>
      </c>
      <c r="B1501" s="50" t="s">
        <v>501</v>
      </c>
      <c r="C1501" s="53"/>
      <c r="D1501" s="54"/>
      <c r="E1501" s="83"/>
      <c r="F1501" s="55"/>
      <c r="G1501" s="53"/>
      <c r="H1501" s="57"/>
      <c r="I1501" s="56"/>
      <c r="J1501" s="56"/>
      <c r="K1501" s="68"/>
      <c r="L1501" s="85">
        <v>1501</v>
      </c>
      <c r="M1501" s="85"/>
      <c r="N1501" s="63"/>
    </row>
    <row r="1502" spans="1:14" ht="34.799999999999997" x14ac:dyDescent="0.4">
      <c r="A1502" s="50" t="s">
        <v>614</v>
      </c>
      <c r="B1502" s="50" t="s">
        <v>285</v>
      </c>
      <c r="C1502" s="53"/>
      <c r="D1502" s="54"/>
      <c r="E1502" s="83"/>
      <c r="F1502" s="55"/>
      <c r="G1502" s="53"/>
      <c r="H1502" s="57"/>
      <c r="I1502" s="56"/>
      <c r="J1502" s="56"/>
      <c r="K1502" s="68"/>
      <c r="L1502" s="85">
        <v>1502</v>
      </c>
      <c r="M1502" s="85"/>
      <c r="N1502" s="63"/>
    </row>
    <row r="1503" spans="1:14" ht="34.799999999999997" x14ac:dyDescent="0.4">
      <c r="A1503" s="108" t="s">
        <v>610</v>
      </c>
      <c r="B1503" s="108" t="s">
        <v>811</v>
      </c>
      <c r="C1503" s="109"/>
      <c r="D1503" s="110"/>
      <c r="E1503" s="111"/>
      <c r="F1503" s="112"/>
      <c r="G1503" s="109"/>
      <c r="H1503" s="113"/>
      <c r="I1503" s="114"/>
      <c r="J1503" s="114"/>
      <c r="K1503" s="115"/>
      <c r="L1503" s="116">
        <v>1503</v>
      </c>
      <c r="M1503" s="116"/>
      <c r="N1503" s="117"/>
    </row>
    <row r="1504" spans="1:14" x14ac:dyDescent="0.4">
      <c r="A1504" s="108" t="s">
        <v>629</v>
      </c>
      <c r="B1504" s="108" t="s">
        <v>765</v>
      </c>
      <c r="C1504" s="109"/>
      <c r="D1504" s="110"/>
      <c r="E1504" s="111"/>
      <c r="F1504" s="112"/>
      <c r="G1504" s="109"/>
      <c r="H1504" s="113"/>
      <c r="I1504" s="114"/>
      <c r="J1504" s="114"/>
      <c r="K1504" s="115"/>
      <c r="L1504" s="116">
        <v>1504</v>
      </c>
      <c r="M1504" s="116"/>
      <c r="N1504" s="117"/>
    </row>
    <row r="1505" spans="1:14" ht="34.799999999999997" x14ac:dyDescent="0.4">
      <c r="A1505" s="50" t="s">
        <v>647</v>
      </c>
      <c r="B1505" s="50" t="s">
        <v>195</v>
      </c>
      <c r="C1505" s="53"/>
      <c r="D1505" s="54"/>
      <c r="E1505" s="83"/>
      <c r="F1505" s="55"/>
      <c r="G1505" s="53"/>
      <c r="H1505" s="57"/>
      <c r="I1505" s="56"/>
      <c r="J1505" s="56"/>
      <c r="K1505" s="68"/>
      <c r="L1505" s="85">
        <v>1505</v>
      </c>
      <c r="M1505" s="85"/>
      <c r="N1505" s="63"/>
    </row>
    <row r="1506" spans="1:14" ht="34.799999999999997" x14ac:dyDescent="0.4">
      <c r="A1506" s="108" t="s">
        <v>660</v>
      </c>
      <c r="B1506" s="108" t="s">
        <v>613</v>
      </c>
      <c r="C1506" s="109"/>
      <c r="D1506" s="110"/>
      <c r="E1506" s="111"/>
      <c r="F1506" s="112"/>
      <c r="G1506" s="109"/>
      <c r="H1506" s="113"/>
      <c r="I1506" s="114"/>
      <c r="J1506" s="114"/>
      <c r="K1506" s="115"/>
      <c r="L1506" s="116">
        <v>1506</v>
      </c>
      <c r="M1506" s="116"/>
      <c r="N1506" s="117"/>
    </row>
    <row r="1507" spans="1:14" x14ac:dyDescent="0.4">
      <c r="A1507" s="50" t="s">
        <v>655</v>
      </c>
      <c r="B1507" s="50" t="s">
        <v>766</v>
      </c>
      <c r="C1507" s="53"/>
      <c r="D1507" s="54"/>
      <c r="E1507" s="83"/>
      <c r="F1507" s="55"/>
      <c r="G1507" s="53"/>
      <c r="H1507" s="57"/>
      <c r="I1507" s="56"/>
      <c r="J1507" s="56"/>
      <c r="K1507" s="68"/>
      <c r="L1507" s="85">
        <v>1507</v>
      </c>
      <c r="M1507" s="85"/>
      <c r="N1507" s="63"/>
    </row>
    <row r="1508" spans="1:14" ht="34.799999999999997" x14ac:dyDescent="0.4">
      <c r="A1508" s="50" t="s">
        <v>659</v>
      </c>
      <c r="B1508" s="50" t="s">
        <v>613</v>
      </c>
      <c r="C1508" s="53"/>
      <c r="D1508" s="54"/>
      <c r="E1508" s="83"/>
      <c r="F1508" s="55"/>
      <c r="G1508" s="53"/>
      <c r="H1508" s="57"/>
      <c r="I1508" s="56"/>
      <c r="J1508" s="56"/>
      <c r="K1508" s="68"/>
      <c r="L1508" s="85">
        <v>1508</v>
      </c>
      <c r="M1508" s="85"/>
      <c r="N1508" s="63"/>
    </row>
    <row r="1509" spans="1:14" ht="34.799999999999997" x14ac:dyDescent="0.4">
      <c r="A1509" s="108" t="s">
        <v>785</v>
      </c>
      <c r="B1509" s="108" t="s">
        <v>386</v>
      </c>
      <c r="C1509" s="109"/>
      <c r="D1509" s="110"/>
      <c r="E1509" s="111"/>
      <c r="F1509" s="112"/>
      <c r="G1509" s="109"/>
      <c r="H1509" s="113"/>
      <c r="I1509" s="114"/>
      <c r="J1509" s="114"/>
      <c r="K1509" s="115"/>
      <c r="L1509" s="116">
        <v>1509</v>
      </c>
      <c r="M1509" s="116"/>
      <c r="N1509" s="117"/>
    </row>
    <row r="1510" spans="1:14" ht="34.799999999999997" x14ac:dyDescent="0.4">
      <c r="A1510" s="50" t="s">
        <v>825</v>
      </c>
      <c r="B1510" s="50" t="s">
        <v>636</v>
      </c>
      <c r="C1510" s="53"/>
      <c r="D1510" s="54"/>
      <c r="E1510" s="83"/>
      <c r="F1510" s="55"/>
      <c r="G1510" s="53"/>
      <c r="H1510" s="57"/>
      <c r="I1510" s="56"/>
      <c r="J1510" s="56"/>
      <c r="K1510" s="68"/>
      <c r="L1510" s="85">
        <v>1510</v>
      </c>
      <c r="M1510" s="85"/>
      <c r="N1510" s="63"/>
    </row>
    <row r="1511" spans="1:14" ht="34.799999999999997" x14ac:dyDescent="0.4">
      <c r="A1511" s="50" t="s">
        <v>497</v>
      </c>
      <c r="B1511" s="50" t="s">
        <v>409</v>
      </c>
      <c r="C1511" s="53"/>
      <c r="D1511" s="54"/>
      <c r="E1511" s="83"/>
      <c r="F1511" s="55"/>
      <c r="G1511" s="53"/>
      <c r="H1511" s="57"/>
      <c r="I1511" s="56"/>
      <c r="J1511" s="56"/>
      <c r="K1511" s="68"/>
      <c r="L1511" s="85">
        <v>1511</v>
      </c>
      <c r="M1511" s="85"/>
      <c r="N1511" s="63"/>
    </row>
    <row r="1512" spans="1:14" ht="34.799999999999997" x14ac:dyDescent="0.4">
      <c r="A1512" s="108" t="s">
        <v>665</v>
      </c>
      <c r="B1512" s="108" t="s">
        <v>792</v>
      </c>
      <c r="C1512" s="109"/>
      <c r="D1512" s="110"/>
      <c r="E1512" s="111"/>
      <c r="F1512" s="112"/>
      <c r="G1512" s="109"/>
      <c r="H1512" s="113"/>
      <c r="I1512" s="114"/>
      <c r="J1512" s="114"/>
      <c r="K1512" s="115"/>
      <c r="L1512" s="116">
        <v>1512</v>
      </c>
      <c r="M1512" s="116"/>
      <c r="N1512" s="117"/>
    </row>
    <row r="1513" spans="1:14" x14ac:dyDescent="0.4">
      <c r="A1513" s="50" t="s">
        <v>708</v>
      </c>
      <c r="B1513" s="50" t="s">
        <v>256</v>
      </c>
      <c r="C1513" s="53"/>
      <c r="D1513" s="54"/>
      <c r="E1513" s="83"/>
      <c r="F1513" s="55"/>
      <c r="G1513" s="53"/>
      <c r="H1513" s="57"/>
      <c r="I1513" s="56"/>
      <c r="J1513" s="56"/>
      <c r="K1513" s="68"/>
      <c r="L1513" s="85">
        <v>1513</v>
      </c>
      <c r="M1513" s="85"/>
      <c r="N1513" s="63"/>
    </row>
    <row r="1514" spans="1:14" ht="34.799999999999997" x14ac:dyDescent="0.4">
      <c r="A1514" s="108" t="s">
        <v>195</v>
      </c>
      <c r="B1514" s="108" t="s">
        <v>255</v>
      </c>
      <c r="C1514" s="109"/>
      <c r="D1514" s="110"/>
      <c r="E1514" s="111"/>
      <c r="F1514" s="112"/>
      <c r="G1514" s="109"/>
      <c r="H1514" s="113"/>
      <c r="I1514" s="114"/>
      <c r="J1514" s="114"/>
      <c r="K1514" s="115"/>
      <c r="L1514" s="116">
        <v>1514</v>
      </c>
      <c r="M1514" s="116"/>
      <c r="N1514" s="117"/>
    </row>
    <row r="1515" spans="1:14" ht="52.2" x14ac:dyDescent="0.4">
      <c r="A1515" s="108" t="s">
        <v>822</v>
      </c>
      <c r="B1515" s="108" t="s">
        <v>793</v>
      </c>
      <c r="C1515" s="109"/>
      <c r="D1515" s="110"/>
      <c r="E1515" s="111"/>
      <c r="F1515" s="112"/>
      <c r="G1515" s="109"/>
      <c r="H1515" s="113"/>
      <c r="I1515" s="114"/>
      <c r="J1515" s="114"/>
      <c r="K1515" s="115"/>
      <c r="L1515" s="116">
        <v>1515</v>
      </c>
      <c r="M1515" s="116"/>
      <c r="N1515" s="117"/>
    </row>
    <row r="1516" spans="1:14" x14ac:dyDescent="0.4">
      <c r="A1516" s="108" t="s">
        <v>690</v>
      </c>
      <c r="B1516" s="108" t="s">
        <v>561</v>
      </c>
      <c r="C1516" s="109"/>
      <c r="D1516" s="110"/>
      <c r="E1516" s="111"/>
      <c r="F1516" s="112"/>
      <c r="G1516" s="109"/>
      <c r="H1516" s="113"/>
      <c r="I1516" s="114"/>
      <c r="J1516" s="114"/>
      <c r="K1516" s="115"/>
      <c r="L1516" s="116">
        <v>1516</v>
      </c>
      <c r="M1516" s="116"/>
      <c r="N1516" s="117"/>
    </row>
    <row r="1517" spans="1:14" x14ac:dyDescent="0.4">
      <c r="A1517" s="50" t="s">
        <v>177</v>
      </c>
      <c r="B1517" s="50" t="s">
        <v>432</v>
      </c>
      <c r="C1517" s="53"/>
      <c r="D1517" s="54"/>
      <c r="E1517" s="83"/>
      <c r="F1517" s="55"/>
      <c r="G1517" s="53"/>
      <c r="H1517" s="57"/>
      <c r="I1517" s="56"/>
      <c r="J1517" s="56"/>
      <c r="K1517" s="68"/>
      <c r="L1517" s="85">
        <v>1517</v>
      </c>
      <c r="M1517" s="85"/>
      <c r="N1517" s="63"/>
    </row>
    <row r="1518" spans="1:14" ht="104.4" x14ac:dyDescent="0.4">
      <c r="A1518" s="50" t="s">
        <v>443</v>
      </c>
      <c r="B1518" s="50" t="s">
        <v>208</v>
      </c>
      <c r="C1518" s="53"/>
      <c r="D1518" s="54"/>
      <c r="E1518" s="83"/>
      <c r="F1518" s="55"/>
      <c r="G1518" s="53"/>
      <c r="H1518" s="57"/>
      <c r="I1518" s="56"/>
      <c r="J1518" s="56"/>
      <c r="K1518" s="68"/>
      <c r="L1518" s="85">
        <v>1518</v>
      </c>
      <c r="M1518" s="85"/>
      <c r="N1518" s="63"/>
    </row>
    <row r="1519" spans="1:14" ht="52.2" x14ac:dyDescent="0.4">
      <c r="A1519" s="50" t="s">
        <v>194</v>
      </c>
      <c r="B1519" s="50" t="s">
        <v>350</v>
      </c>
      <c r="C1519" s="53"/>
      <c r="D1519" s="54"/>
      <c r="E1519" s="83"/>
      <c r="F1519" s="55"/>
      <c r="G1519" s="53"/>
      <c r="H1519" s="57"/>
      <c r="I1519" s="56"/>
      <c r="J1519" s="56"/>
      <c r="K1519" s="68"/>
      <c r="L1519" s="85">
        <v>1519</v>
      </c>
      <c r="M1519" s="85"/>
      <c r="N1519" s="63"/>
    </row>
    <row r="1520" spans="1:14" x14ac:dyDescent="0.4">
      <c r="A1520" s="50" t="s">
        <v>198</v>
      </c>
      <c r="B1520" s="50" t="s">
        <v>486</v>
      </c>
      <c r="C1520" s="53"/>
      <c r="D1520" s="54"/>
      <c r="E1520" s="83"/>
      <c r="F1520" s="55"/>
      <c r="G1520" s="53"/>
      <c r="H1520" s="57"/>
      <c r="I1520" s="56"/>
      <c r="J1520" s="56"/>
      <c r="K1520" s="68"/>
      <c r="L1520" s="85">
        <v>1520</v>
      </c>
      <c r="M1520" s="85"/>
      <c r="N1520" s="63"/>
    </row>
    <row r="1521" spans="1:14" x14ac:dyDescent="0.4">
      <c r="A1521" s="50" t="s">
        <v>236</v>
      </c>
      <c r="B1521" s="50" t="s">
        <v>480</v>
      </c>
      <c r="C1521" s="53"/>
      <c r="D1521" s="54"/>
      <c r="E1521" s="83"/>
      <c r="F1521" s="55"/>
      <c r="G1521" s="53"/>
      <c r="H1521" s="57"/>
      <c r="I1521" s="56"/>
      <c r="J1521" s="56"/>
      <c r="K1521" s="68"/>
      <c r="L1521" s="85">
        <v>1521</v>
      </c>
      <c r="M1521" s="85"/>
      <c r="N1521" s="63"/>
    </row>
    <row r="1522" spans="1:14" x14ac:dyDescent="0.4">
      <c r="A1522" s="108" t="s">
        <v>212</v>
      </c>
      <c r="B1522" s="108" t="s">
        <v>235</v>
      </c>
      <c r="C1522" s="109"/>
      <c r="D1522" s="110"/>
      <c r="E1522" s="111"/>
      <c r="F1522" s="112"/>
      <c r="G1522" s="109"/>
      <c r="H1522" s="113"/>
      <c r="I1522" s="114"/>
      <c r="J1522" s="114"/>
      <c r="K1522" s="115"/>
      <c r="L1522" s="116">
        <v>1522</v>
      </c>
      <c r="M1522" s="116"/>
      <c r="N1522" s="117"/>
    </row>
    <row r="1523" spans="1:14" ht="52.2" x14ac:dyDescent="0.4">
      <c r="A1523" s="108" t="s">
        <v>335</v>
      </c>
      <c r="B1523" s="108" t="s">
        <v>179</v>
      </c>
      <c r="C1523" s="109"/>
      <c r="D1523" s="110"/>
      <c r="E1523" s="111"/>
      <c r="F1523" s="112"/>
      <c r="G1523" s="109"/>
      <c r="H1523" s="113"/>
      <c r="I1523" s="114"/>
      <c r="J1523" s="114"/>
      <c r="K1523" s="115"/>
      <c r="L1523" s="116">
        <v>1523</v>
      </c>
      <c r="M1523" s="116"/>
      <c r="N1523" s="117"/>
    </row>
    <row r="1524" spans="1:14" ht="52.2" x14ac:dyDescent="0.4">
      <c r="A1524" s="50" t="s">
        <v>215</v>
      </c>
      <c r="B1524" s="50" t="s">
        <v>388</v>
      </c>
      <c r="C1524" s="53"/>
      <c r="D1524" s="54"/>
      <c r="E1524" s="83"/>
      <c r="F1524" s="55"/>
      <c r="G1524" s="53"/>
      <c r="H1524" s="57"/>
      <c r="I1524" s="56"/>
      <c r="J1524" s="56"/>
      <c r="K1524" s="68"/>
      <c r="L1524" s="85">
        <v>1524</v>
      </c>
      <c r="M1524" s="85"/>
      <c r="N1524" s="63"/>
    </row>
    <row r="1525" spans="1:14" x14ac:dyDescent="0.4">
      <c r="A1525" s="50" t="s">
        <v>235</v>
      </c>
      <c r="B1525" s="50" t="s">
        <v>212</v>
      </c>
      <c r="C1525" s="53"/>
      <c r="D1525" s="54"/>
      <c r="E1525" s="83"/>
      <c r="F1525" s="55"/>
      <c r="G1525" s="53"/>
      <c r="H1525" s="57"/>
      <c r="I1525" s="56"/>
      <c r="J1525" s="56"/>
      <c r="K1525" s="68"/>
      <c r="L1525" s="85">
        <v>1525</v>
      </c>
      <c r="M1525" s="85"/>
      <c r="N1525" s="63"/>
    </row>
    <row r="1526" spans="1:14" ht="69.599999999999994" x14ac:dyDescent="0.4">
      <c r="A1526" s="50" t="s">
        <v>239</v>
      </c>
      <c r="B1526" s="50" t="s">
        <v>462</v>
      </c>
      <c r="C1526" s="53"/>
      <c r="D1526" s="54"/>
      <c r="E1526" s="83"/>
      <c r="F1526" s="55"/>
      <c r="G1526" s="53"/>
      <c r="H1526" s="57"/>
      <c r="I1526" s="56"/>
      <c r="J1526" s="56"/>
      <c r="K1526" s="68"/>
      <c r="L1526" s="85">
        <v>1526</v>
      </c>
      <c r="M1526" s="85"/>
      <c r="N1526" s="63"/>
    </row>
    <row r="1527" spans="1:14" x14ac:dyDescent="0.4">
      <c r="A1527" s="50" t="s">
        <v>250</v>
      </c>
      <c r="B1527" s="50" t="s">
        <v>188</v>
      </c>
      <c r="C1527" s="53"/>
      <c r="D1527" s="54"/>
      <c r="E1527" s="83"/>
      <c r="F1527" s="55"/>
      <c r="G1527" s="53"/>
      <c r="H1527" s="57"/>
      <c r="I1527" s="56"/>
      <c r="J1527" s="56"/>
      <c r="K1527" s="68"/>
      <c r="L1527" s="85">
        <v>1527</v>
      </c>
      <c r="M1527" s="85"/>
      <c r="N1527" s="63"/>
    </row>
    <row r="1528" spans="1:14" ht="34.799999999999997" x14ac:dyDescent="0.4">
      <c r="A1528" s="50" t="s">
        <v>354</v>
      </c>
      <c r="B1528" s="50" t="s">
        <v>496</v>
      </c>
      <c r="C1528" s="53"/>
      <c r="D1528" s="54"/>
      <c r="E1528" s="83"/>
      <c r="F1528" s="55"/>
      <c r="G1528" s="53"/>
      <c r="H1528" s="57"/>
      <c r="I1528" s="56"/>
      <c r="J1528" s="56"/>
      <c r="K1528" s="68"/>
      <c r="L1528" s="85">
        <v>1528</v>
      </c>
      <c r="M1528" s="85"/>
      <c r="N1528" s="63"/>
    </row>
    <row r="1529" spans="1:14" ht="52.2" x14ac:dyDescent="0.4">
      <c r="A1529" s="50" t="s">
        <v>355</v>
      </c>
      <c r="B1529" s="50" t="s">
        <v>434</v>
      </c>
      <c r="C1529" s="53"/>
      <c r="D1529" s="54"/>
      <c r="E1529" s="83"/>
      <c r="F1529" s="55"/>
      <c r="G1529" s="53"/>
      <c r="H1529" s="57"/>
      <c r="I1529" s="56"/>
      <c r="J1529" s="56"/>
      <c r="K1529" s="68"/>
      <c r="L1529" s="85">
        <v>1529</v>
      </c>
      <c r="M1529" s="85"/>
      <c r="N1529" s="63"/>
    </row>
    <row r="1530" spans="1:14" ht="34.799999999999997" x14ac:dyDescent="0.4">
      <c r="A1530" s="50" t="s">
        <v>496</v>
      </c>
      <c r="B1530" s="50" t="s">
        <v>354</v>
      </c>
      <c r="C1530" s="53"/>
      <c r="D1530" s="54"/>
      <c r="E1530" s="83"/>
      <c r="F1530" s="55"/>
      <c r="G1530" s="53"/>
      <c r="H1530" s="57"/>
      <c r="I1530" s="56"/>
      <c r="J1530" s="56"/>
      <c r="K1530" s="68"/>
      <c r="L1530" s="85">
        <v>1530</v>
      </c>
      <c r="M1530" s="85"/>
      <c r="N1530" s="63"/>
    </row>
    <row r="1531" spans="1:14" ht="34.799999999999997" x14ac:dyDescent="0.4">
      <c r="A1531" s="50" t="s">
        <v>282</v>
      </c>
      <c r="B1531" s="50" t="s">
        <v>486</v>
      </c>
      <c r="C1531" s="53"/>
      <c r="D1531" s="54"/>
      <c r="E1531" s="83"/>
      <c r="F1531" s="55"/>
      <c r="G1531" s="53"/>
      <c r="H1531" s="57"/>
      <c r="I1531" s="56"/>
      <c r="J1531" s="56"/>
      <c r="K1531" s="68"/>
      <c r="L1531" s="85">
        <v>1531</v>
      </c>
      <c r="M1531" s="85"/>
      <c r="N1531" s="63"/>
    </row>
    <row r="1532" spans="1:14" ht="34.799999999999997" x14ac:dyDescent="0.4">
      <c r="A1532" s="50" t="s">
        <v>291</v>
      </c>
      <c r="B1532" s="50" t="s">
        <v>282</v>
      </c>
      <c r="C1532" s="53"/>
      <c r="D1532" s="54"/>
      <c r="E1532" s="83"/>
      <c r="F1532" s="55"/>
      <c r="G1532" s="53"/>
      <c r="H1532" s="57"/>
      <c r="I1532" s="56"/>
      <c r="J1532" s="56"/>
      <c r="K1532" s="68"/>
      <c r="L1532" s="85">
        <v>1532</v>
      </c>
      <c r="M1532" s="85"/>
      <c r="N1532" s="63"/>
    </row>
    <row r="1533" spans="1:14" ht="34.799999999999997" x14ac:dyDescent="0.4">
      <c r="A1533" s="50" t="s">
        <v>368</v>
      </c>
      <c r="B1533" s="50" t="s">
        <v>497</v>
      </c>
      <c r="C1533" s="53"/>
      <c r="D1533" s="54"/>
      <c r="E1533" s="83"/>
      <c r="F1533" s="55"/>
      <c r="G1533" s="53"/>
      <c r="H1533" s="57"/>
      <c r="I1533" s="56"/>
      <c r="J1533" s="56"/>
      <c r="K1533" s="68"/>
      <c r="L1533" s="85">
        <v>1533</v>
      </c>
      <c r="M1533" s="85"/>
      <c r="N1533" s="63"/>
    </row>
    <row r="1534" spans="1:14" ht="34.799999999999997" x14ac:dyDescent="0.4">
      <c r="A1534" s="50" t="s">
        <v>294</v>
      </c>
      <c r="B1534" s="50" t="s">
        <v>498</v>
      </c>
      <c r="C1534" s="53"/>
      <c r="D1534" s="54"/>
      <c r="E1534" s="83"/>
      <c r="F1534" s="55"/>
      <c r="G1534" s="53"/>
      <c r="H1534" s="57"/>
      <c r="I1534" s="56"/>
      <c r="J1534" s="56"/>
      <c r="K1534" s="68"/>
      <c r="L1534" s="85">
        <v>1534</v>
      </c>
      <c r="M1534" s="85"/>
      <c r="N1534" s="63"/>
    </row>
    <row r="1535" spans="1:14" x14ac:dyDescent="0.4">
      <c r="A1535" s="50" t="s">
        <v>370</v>
      </c>
      <c r="B1535" s="50" t="s">
        <v>499</v>
      </c>
      <c r="C1535" s="53"/>
      <c r="D1535" s="54"/>
      <c r="E1535" s="83"/>
      <c r="F1535" s="55"/>
      <c r="G1535" s="53"/>
      <c r="H1535" s="57"/>
      <c r="I1535" s="56"/>
      <c r="J1535" s="56"/>
      <c r="K1535" s="68"/>
      <c r="L1535" s="85">
        <v>1535</v>
      </c>
      <c r="M1535" s="85"/>
      <c r="N1535" s="63"/>
    </row>
    <row r="1536" spans="1:14" ht="34.799999999999997" x14ac:dyDescent="0.4">
      <c r="A1536" s="50" t="s">
        <v>312</v>
      </c>
      <c r="B1536" s="50" t="s">
        <v>282</v>
      </c>
      <c r="C1536" s="53"/>
      <c r="D1536" s="54"/>
      <c r="E1536" s="83"/>
      <c r="F1536" s="55"/>
      <c r="G1536" s="53"/>
      <c r="H1536" s="57"/>
      <c r="I1536" s="56"/>
      <c r="J1536" s="56"/>
      <c r="K1536" s="68"/>
      <c r="L1536" s="85">
        <v>1536</v>
      </c>
      <c r="M1536" s="85"/>
      <c r="N1536" s="63"/>
    </row>
    <row r="1537" spans="1:14" ht="34.799999999999997" x14ac:dyDescent="0.4">
      <c r="A1537" s="108" t="s">
        <v>807</v>
      </c>
      <c r="B1537" s="108" t="s">
        <v>577</v>
      </c>
      <c r="C1537" s="109"/>
      <c r="D1537" s="110"/>
      <c r="E1537" s="111"/>
      <c r="F1537" s="112"/>
      <c r="G1537" s="109"/>
      <c r="H1537" s="113"/>
      <c r="I1537" s="114"/>
      <c r="J1537" s="114"/>
      <c r="K1537" s="115"/>
      <c r="L1537" s="116">
        <v>1537</v>
      </c>
      <c r="M1537" s="116"/>
      <c r="N1537" s="117"/>
    </row>
    <row r="1538" spans="1:14" ht="34.799999999999997" x14ac:dyDescent="0.4">
      <c r="A1538" s="50" t="s">
        <v>199</v>
      </c>
      <c r="B1538" s="50" t="s">
        <v>486</v>
      </c>
      <c r="C1538" s="53"/>
      <c r="D1538" s="54"/>
      <c r="E1538" s="83"/>
      <c r="F1538" s="55"/>
      <c r="G1538" s="53"/>
      <c r="H1538" s="57"/>
      <c r="I1538" s="56"/>
      <c r="J1538" s="56"/>
      <c r="K1538" s="68"/>
      <c r="L1538" s="85">
        <v>1538</v>
      </c>
      <c r="M1538" s="85"/>
      <c r="N1538" s="63"/>
    </row>
    <row r="1539" spans="1:14" ht="34.799999999999997" x14ac:dyDescent="0.4">
      <c r="A1539" s="50" t="s">
        <v>408</v>
      </c>
      <c r="B1539" s="50" t="s">
        <v>199</v>
      </c>
      <c r="C1539" s="53"/>
      <c r="D1539" s="54"/>
      <c r="E1539" s="83"/>
      <c r="F1539" s="55"/>
      <c r="G1539" s="53"/>
      <c r="H1539" s="57"/>
      <c r="I1539" s="56"/>
      <c r="J1539" s="56"/>
      <c r="K1539" s="68"/>
      <c r="L1539" s="85">
        <v>1539</v>
      </c>
      <c r="M1539" s="85"/>
      <c r="N1539" s="63"/>
    </row>
    <row r="1540" spans="1:14" ht="34.799999999999997" x14ac:dyDescent="0.4">
      <c r="A1540" s="50" t="s">
        <v>474</v>
      </c>
      <c r="B1540" s="50" t="s">
        <v>369</v>
      </c>
      <c r="C1540" s="53"/>
      <c r="D1540" s="54"/>
      <c r="E1540" s="83"/>
      <c r="F1540" s="55"/>
      <c r="G1540" s="53"/>
      <c r="H1540" s="57"/>
      <c r="I1540" s="56"/>
      <c r="J1540" s="56"/>
      <c r="K1540" s="68"/>
      <c r="L1540" s="85">
        <v>1540</v>
      </c>
      <c r="M1540" s="85"/>
      <c r="N1540" s="63"/>
    </row>
    <row r="1541" spans="1:14" ht="34.799999999999997" x14ac:dyDescent="0.4">
      <c r="A1541" s="108" t="s">
        <v>429</v>
      </c>
      <c r="B1541" s="108" t="s">
        <v>826</v>
      </c>
      <c r="C1541" s="109"/>
      <c r="D1541" s="110"/>
      <c r="E1541" s="111"/>
      <c r="F1541" s="112"/>
      <c r="G1541" s="109"/>
      <c r="H1541" s="113"/>
      <c r="I1541" s="114"/>
      <c r="J1541" s="114"/>
      <c r="K1541" s="115"/>
      <c r="L1541" s="116">
        <v>1541</v>
      </c>
      <c r="M1541" s="116"/>
      <c r="N1541" s="117"/>
    </row>
    <row r="1542" spans="1:14" x14ac:dyDescent="0.4">
      <c r="A1542" s="50" t="s">
        <v>492</v>
      </c>
      <c r="B1542" s="50" t="s">
        <v>269</v>
      </c>
      <c r="C1542" s="53"/>
      <c r="D1542" s="54"/>
      <c r="E1542" s="83"/>
      <c r="F1542" s="55"/>
      <c r="G1542" s="53"/>
      <c r="H1542" s="57"/>
      <c r="I1542" s="56"/>
      <c r="J1542" s="56"/>
      <c r="K1542" s="68"/>
      <c r="L1542" s="85">
        <v>1542</v>
      </c>
      <c r="M1542" s="85"/>
      <c r="N1542" s="63"/>
    </row>
    <row r="1543" spans="1:14" x14ac:dyDescent="0.4">
      <c r="A1543" s="108" t="s">
        <v>499</v>
      </c>
      <c r="B1543" s="108" t="s">
        <v>328</v>
      </c>
      <c r="C1543" s="109"/>
      <c r="D1543" s="110"/>
      <c r="E1543" s="111"/>
      <c r="F1543" s="112"/>
      <c r="G1543" s="109"/>
      <c r="H1543" s="113"/>
      <c r="I1543" s="114"/>
      <c r="J1543" s="114"/>
      <c r="K1543" s="115"/>
      <c r="L1543" s="116">
        <v>1543</v>
      </c>
      <c r="M1543" s="116"/>
      <c r="N1543" s="117"/>
    </row>
    <row r="1544" spans="1:14" x14ac:dyDescent="0.4">
      <c r="A1544" s="50" t="s">
        <v>480</v>
      </c>
      <c r="B1544" s="50" t="s">
        <v>212</v>
      </c>
      <c r="C1544" s="53"/>
      <c r="D1544" s="54"/>
      <c r="E1544" s="83"/>
      <c r="F1544" s="55"/>
      <c r="G1544" s="53"/>
      <c r="H1544" s="57"/>
      <c r="I1544" s="56"/>
      <c r="J1544" s="56"/>
      <c r="K1544" s="68"/>
      <c r="L1544" s="85">
        <v>1544</v>
      </c>
      <c r="M1544" s="85"/>
      <c r="N1544" s="63"/>
    </row>
    <row r="1545" spans="1:14" x14ac:dyDescent="0.4">
      <c r="A1545" s="50" t="s">
        <v>461</v>
      </c>
      <c r="B1545" s="50" t="s">
        <v>309</v>
      </c>
      <c r="C1545" s="53"/>
      <c r="D1545" s="54"/>
      <c r="E1545" s="83"/>
      <c r="F1545" s="55"/>
      <c r="G1545" s="53"/>
      <c r="H1545" s="57"/>
      <c r="I1545" s="56"/>
      <c r="J1545" s="56"/>
      <c r="K1545" s="68"/>
      <c r="L1545" s="85">
        <v>1545</v>
      </c>
      <c r="M1545" s="85"/>
      <c r="N1545" s="63"/>
    </row>
    <row r="1546" spans="1:14" x14ac:dyDescent="0.4">
      <c r="A1546" s="108" t="s">
        <v>731</v>
      </c>
      <c r="B1546" s="108" t="s">
        <v>769</v>
      </c>
      <c r="C1546" s="109"/>
      <c r="D1546" s="110"/>
      <c r="E1546" s="111"/>
      <c r="F1546" s="112"/>
      <c r="G1546" s="109"/>
      <c r="H1546" s="113"/>
      <c r="I1546" s="114"/>
      <c r="J1546" s="114"/>
      <c r="K1546" s="115"/>
      <c r="L1546" s="116">
        <v>1546</v>
      </c>
      <c r="M1546" s="116"/>
      <c r="N1546" s="117"/>
    </row>
    <row r="1547" spans="1:14" ht="34.799999999999997" x14ac:dyDescent="0.4">
      <c r="A1547" s="50" t="s">
        <v>281</v>
      </c>
      <c r="B1547" s="50" t="s">
        <v>280</v>
      </c>
      <c r="C1547" s="53"/>
      <c r="D1547" s="54"/>
      <c r="E1547" s="83"/>
      <c r="F1547" s="55"/>
      <c r="G1547" s="53"/>
      <c r="H1547" s="57"/>
      <c r="I1547" s="56"/>
      <c r="J1547" s="56"/>
      <c r="K1547" s="68"/>
      <c r="L1547" s="85">
        <v>1547</v>
      </c>
      <c r="M1547" s="85"/>
      <c r="N1547" s="63"/>
    </row>
    <row r="1548" spans="1:14" ht="34.799999999999997" x14ac:dyDescent="0.4">
      <c r="A1548" s="50" t="s">
        <v>439</v>
      </c>
      <c r="B1548" s="50" t="s">
        <v>282</v>
      </c>
      <c r="C1548" s="53"/>
      <c r="D1548" s="54"/>
      <c r="E1548" s="83"/>
      <c r="F1548" s="55"/>
      <c r="G1548" s="53"/>
      <c r="H1548" s="57"/>
      <c r="I1548" s="56"/>
      <c r="J1548" s="56"/>
      <c r="K1548" s="68"/>
      <c r="L1548" s="85">
        <v>1548</v>
      </c>
      <c r="M1548" s="85"/>
      <c r="N1548" s="63"/>
    </row>
    <row r="1549" spans="1:14" ht="34.799999999999997" x14ac:dyDescent="0.4">
      <c r="A1549" s="108" t="s">
        <v>501</v>
      </c>
      <c r="B1549" s="108" t="s">
        <v>446</v>
      </c>
      <c r="C1549" s="109"/>
      <c r="D1549" s="110"/>
      <c r="E1549" s="111"/>
      <c r="F1549" s="112"/>
      <c r="G1549" s="109"/>
      <c r="H1549" s="113"/>
      <c r="I1549" s="114"/>
      <c r="J1549" s="114"/>
      <c r="K1549" s="115"/>
      <c r="L1549" s="116">
        <v>1549</v>
      </c>
      <c r="M1549" s="116"/>
      <c r="N1549" s="117"/>
    </row>
    <row r="1550" spans="1:14" x14ac:dyDescent="0.4">
      <c r="A1550" s="50" t="s">
        <v>371</v>
      </c>
      <c r="B1550" s="50" t="s">
        <v>545</v>
      </c>
      <c r="C1550" s="53"/>
      <c r="D1550" s="54"/>
      <c r="E1550" s="83"/>
      <c r="F1550" s="55"/>
      <c r="G1550" s="53"/>
      <c r="H1550" s="57"/>
      <c r="I1550" s="56"/>
      <c r="J1550" s="56"/>
      <c r="K1550" s="68"/>
      <c r="L1550" s="85">
        <v>1550</v>
      </c>
      <c r="M1550" s="85"/>
      <c r="N1550" s="63"/>
    </row>
    <row r="1551" spans="1:14" ht="52.2" x14ac:dyDescent="0.4">
      <c r="A1551" s="50" t="s">
        <v>738</v>
      </c>
      <c r="B1551" s="50" t="s">
        <v>193</v>
      </c>
      <c r="C1551" s="53"/>
      <c r="D1551" s="54"/>
      <c r="E1551" s="83"/>
      <c r="F1551" s="55"/>
      <c r="G1551" s="53"/>
      <c r="H1551" s="57"/>
      <c r="I1551" s="56"/>
      <c r="J1551" s="56"/>
      <c r="K1551" s="68"/>
      <c r="L1551" s="85">
        <v>1551</v>
      </c>
      <c r="M1551" s="85"/>
      <c r="N1551" s="63"/>
    </row>
    <row r="1552" spans="1:14" ht="34.799999999999997" x14ac:dyDescent="0.4">
      <c r="A1552" s="50" t="s">
        <v>543</v>
      </c>
      <c r="B1552" s="50" t="s">
        <v>501</v>
      </c>
      <c r="C1552" s="53"/>
      <c r="D1552" s="54"/>
      <c r="E1552" s="83"/>
      <c r="F1552" s="55"/>
      <c r="G1552" s="53"/>
      <c r="H1552" s="57"/>
      <c r="I1552" s="56"/>
      <c r="J1552" s="56"/>
      <c r="K1552" s="68"/>
      <c r="L1552" s="85">
        <v>1552</v>
      </c>
      <c r="M1552" s="85"/>
      <c r="N1552" s="63"/>
    </row>
    <row r="1553" spans="1:14" ht="34.799999999999997" x14ac:dyDescent="0.4">
      <c r="A1553" s="50" t="s">
        <v>201</v>
      </c>
      <c r="B1553" s="50" t="s">
        <v>568</v>
      </c>
      <c r="C1553" s="53"/>
      <c r="D1553" s="54"/>
      <c r="E1553" s="83"/>
      <c r="F1553" s="55"/>
      <c r="G1553" s="53"/>
      <c r="H1553" s="57"/>
      <c r="I1553" s="56"/>
      <c r="J1553" s="56"/>
      <c r="K1553" s="68"/>
      <c r="L1553" s="85">
        <v>1553</v>
      </c>
      <c r="M1553" s="85"/>
      <c r="N1553" s="63"/>
    </row>
    <row r="1554" spans="1:14" x14ac:dyDescent="0.4">
      <c r="A1554" s="50" t="s">
        <v>327</v>
      </c>
      <c r="B1554" s="50" t="s">
        <v>545</v>
      </c>
      <c r="C1554" s="53"/>
      <c r="D1554" s="54"/>
      <c r="E1554" s="83"/>
      <c r="F1554" s="55"/>
      <c r="G1554" s="53"/>
      <c r="H1554" s="57"/>
      <c r="I1554" s="56"/>
      <c r="J1554" s="56"/>
      <c r="K1554" s="68"/>
      <c r="L1554" s="85">
        <v>1554</v>
      </c>
      <c r="M1554" s="85"/>
      <c r="N1554" s="63"/>
    </row>
    <row r="1555" spans="1:14" ht="52.2" x14ac:dyDescent="0.4">
      <c r="A1555" s="50" t="s">
        <v>382</v>
      </c>
      <c r="B1555" s="50" t="s">
        <v>195</v>
      </c>
      <c r="C1555" s="53"/>
      <c r="D1555" s="54"/>
      <c r="E1555" s="83"/>
      <c r="F1555" s="55"/>
      <c r="G1555" s="53"/>
      <c r="H1555" s="57"/>
      <c r="I1555" s="56"/>
      <c r="J1555" s="56"/>
      <c r="K1555" s="68"/>
      <c r="L1555" s="85">
        <v>1555</v>
      </c>
      <c r="M1555" s="85"/>
      <c r="N1555" s="63"/>
    </row>
    <row r="1556" spans="1:14" x14ac:dyDescent="0.4">
      <c r="A1556" s="50" t="s">
        <v>715</v>
      </c>
      <c r="B1556" s="50" t="s">
        <v>747</v>
      </c>
      <c r="C1556" s="53"/>
      <c r="D1556" s="54"/>
      <c r="E1556" s="83"/>
      <c r="F1556" s="55"/>
      <c r="G1556" s="53"/>
      <c r="H1556" s="57"/>
      <c r="I1556" s="56"/>
      <c r="J1556" s="56"/>
      <c r="K1556" s="68"/>
      <c r="L1556" s="85">
        <v>1556</v>
      </c>
      <c r="M1556" s="85"/>
      <c r="N1556" s="63"/>
    </row>
    <row r="1557" spans="1:14" ht="34.799999999999997" x14ac:dyDescent="0.4">
      <c r="A1557" s="108" t="s">
        <v>413</v>
      </c>
      <c r="B1557" s="108" t="s">
        <v>350</v>
      </c>
      <c r="C1557" s="109"/>
      <c r="D1557" s="110"/>
      <c r="E1557" s="111"/>
      <c r="F1557" s="112"/>
      <c r="G1557" s="109"/>
      <c r="H1557" s="113"/>
      <c r="I1557" s="114"/>
      <c r="J1557" s="114"/>
      <c r="K1557" s="115"/>
      <c r="L1557" s="116">
        <v>1557</v>
      </c>
      <c r="M1557" s="116"/>
      <c r="N1557" s="117"/>
    </row>
    <row r="1558" spans="1:14" x14ac:dyDescent="0.4">
      <c r="A1558" s="108" t="s">
        <v>486</v>
      </c>
      <c r="B1558" s="108" t="s">
        <v>473</v>
      </c>
      <c r="C1558" s="109"/>
      <c r="D1558" s="110"/>
      <c r="E1558" s="111"/>
      <c r="F1558" s="112"/>
      <c r="G1558" s="109"/>
      <c r="H1558" s="113"/>
      <c r="I1558" s="114"/>
      <c r="J1558" s="114"/>
      <c r="K1558" s="115"/>
      <c r="L1558" s="116">
        <v>1558</v>
      </c>
      <c r="M1558" s="116"/>
      <c r="N1558" s="117"/>
    </row>
    <row r="1559" spans="1:14" x14ac:dyDescent="0.4">
      <c r="A1559" s="50" t="s">
        <v>574</v>
      </c>
      <c r="B1559" s="50" t="s">
        <v>212</v>
      </c>
      <c r="C1559" s="53"/>
      <c r="D1559" s="54"/>
      <c r="E1559" s="83"/>
      <c r="F1559" s="55"/>
      <c r="G1559" s="53"/>
      <c r="H1559" s="57"/>
      <c r="I1559" s="56"/>
      <c r="J1559" s="56"/>
      <c r="K1559" s="68"/>
      <c r="L1559" s="85">
        <v>1559</v>
      </c>
      <c r="M1559" s="85"/>
      <c r="N1559" s="63"/>
    </row>
    <row r="1560" spans="1:14" x14ac:dyDescent="0.4">
      <c r="A1560" s="50" t="s">
        <v>441</v>
      </c>
      <c r="B1560" s="50" t="s">
        <v>473</v>
      </c>
      <c r="C1560" s="53"/>
      <c r="D1560" s="54"/>
      <c r="E1560" s="83"/>
      <c r="F1560" s="55"/>
      <c r="G1560" s="53"/>
      <c r="H1560" s="57"/>
      <c r="I1560" s="56"/>
      <c r="J1560" s="56"/>
      <c r="K1560" s="68"/>
      <c r="L1560" s="85">
        <v>1560</v>
      </c>
      <c r="M1560" s="85"/>
      <c r="N1560" s="63"/>
    </row>
    <row r="1561" spans="1:14" x14ac:dyDescent="0.4">
      <c r="A1561" s="108" t="s">
        <v>473</v>
      </c>
      <c r="B1561" s="108" t="s">
        <v>486</v>
      </c>
      <c r="C1561" s="109"/>
      <c r="D1561" s="110"/>
      <c r="E1561" s="111"/>
      <c r="F1561" s="112"/>
      <c r="G1561" s="109"/>
      <c r="H1561" s="113"/>
      <c r="I1561" s="114"/>
      <c r="J1561" s="114"/>
      <c r="K1561" s="115"/>
      <c r="L1561" s="116">
        <v>1561</v>
      </c>
      <c r="M1561" s="116"/>
      <c r="N1561" s="117"/>
    </row>
    <row r="1562" spans="1:14" x14ac:dyDescent="0.4">
      <c r="A1562" s="50" t="s">
        <v>432</v>
      </c>
      <c r="B1562" s="50" t="s">
        <v>178</v>
      </c>
      <c r="C1562" s="53"/>
      <c r="D1562" s="54"/>
      <c r="E1562" s="83"/>
      <c r="F1562" s="55"/>
      <c r="G1562" s="53"/>
      <c r="H1562" s="57"/>
      <c r="I1562" s="56"/>
      <c r="J1562" s="56"/>
      <c r="K1562" s="68"/>
      <c r="L1562" s="85">
        <v>1562</v>
      </c>
      <c r="M1562" s="85"/>
      <c r="N1562" s="63"/>
    </row>
    <row r="1563" spans="1:14" x14ac:dyDescent="0.4">
      <c r="A1563" s="50" t="s">
        <v>409</v>
      </c>
      <c r="B1563" s="50" t="s">
        <v>543</v>
      </c>
      <c r="C1563" s="53"/>
      <c r="D1563" s="54"/>
      <c r="E1563" s="83"/>
      <c r="F1563" s="55"/>
      <c r="G1563" s="53"/>
      <c r="H1563" s="57"/>
      <c r="I1563" s="56"/>
      <c r="J1563" s="56"/>
      <c r="K1563" s="68"/>
      <c r="L1563" s="85">
        <v>1563</v>
      </c>
      <c r="M1563" s="85"/>
      <c r="N1563" s="63"/>
    </row>
    <row r="1564" spans="1:14" x14ac:dyDescent="0.4">
      <c r="A1564" s="50" t="s">
        <v>381</v>
      </c>
      <c r="B1564" s="50" t="s">
        <v>330</v>
      </c>
      <c r="C1564" s="53"/>
      <c r="D1564" s="54"/>
      <c r="E1564" s="83"/>
      <c r="F1564" s="55"/>
      <c r="G1564" s="53"/>
      <c r="H1564" s="57"/>
      <c r="I1564" s="56"/>
      <c r="J1564" s="56"/>
      <c r="K1564" s="68"/>
      <c r="L1564" s="85">
        <v>1564</v>
      </c>
      <c r="M1564" s="85"/>
      <c r="N1564" s="63"/>
    </row>
    <row r="1565" spans="1:14" ht="34.799999999999997" x14ac:dyDescent="0.4">
      <c r="A1565" s="50" t="s">
        <v>426</v>
      </c>
      <c r="B1565" s="50" t="s">
        <v>392</v>
      </c>
      <c r="C1565" s="53"/>
      <c r="D1565" s="54"/>
      <c r="E1565" s="83"/>
      <c r="F1565" s="55"/>
      <c r="G1565" s="53"/>
      <c r="H1565" s="57"/>
      <c r="I1565" s="56"/>
      <c r="J1565" s="56"/>
      <c r="K1565" s="68"/>
      <c r="L1565" s="85">
        <v>1565</v>
      </c>
      <c r="M1565" s="85"/>
      <c r="N1565" s="63"/>
    </row>
    <row r="1566" spans="1:14" x14ac:dyDescent="0.4">
      <c r="A1566" s="50" t="s">
        <v>602</v>
      </c>
      <c r="B1566" s="50" t="s">
        <v>333</v>
      </c>
      <c r="C1566" s="53"/>
      <c r="D1566" s="54"/>
      <c r="E1566" s="83"/>
      <c r="F1566" s="55"/>
      <c r="G1566" s="53"/>
      <c r="H1566" s="57"/>
      <c r="I1566" s="56"/>
      <c r="J1566" s="56"/>
      <c r="K1566" s="68"/>
      <c r="L1566" s="85">
        <v>1566</v>
      </c>
      <c r="M1566" s="85"/>
      <c r="N1566" s="63"/>
    </row>
    <row r="1567" spans="1:14" ht="34.799999999999997" x14ac:dyDescent="0.4">
      <c r="A1567" s="108" t="s">
        <v>369</v>
      </c>
      <c r="B1567" s="108" t="s">
        <v>587</v>
      </c>
      <c r="C1567" s="109"/>
      <c r="D1567" s="110"/>
      <c r="E1567" s="111"/>
      <c r="F1567" s="112"/>
      <c r="G1567" s="109"/>
      <c r="H1567" s="113"/>
      <c r="I1567" s="114"/>
      <c r="J1567" s="114"/>
      <c r="K1567" s="115"/>
      <c r="L1567" s="116">
        <v>1567</v>
      </c>
      <c r="M1567" s="116"/>
      <c r="N1567" s="117"/>
    </row>
    <row r="1568" spans="1:14" ht="34.799999999999997" x14ac:dyDescent="0.4">
      <c r="A1568" s="108" t="s">
        <v>650</v>
      </c>
      <c r="B1568" s="108" t="s">
        <v>803</v>
      </c>
      <c r="C1568" s="109"/>
      <c r="D1568" s="110"/>
      <c r="E1568" s="111"/>
      <c r="F1568" s="112"/>
      <c r="G1568" s="109"/>
      <c r="H1568" s="113"/>
      <c r="I1568" s="114"/>
      <c r="J1568" s="114"/>
      <c r="K1568" s="115"/>
      <c r="L1568" s="116">
        <v>1568</v>
      </c>
      <c r="M1568" s="116"/>
      <c r="N1568" s="117"/>
    </row>
    <row r="1569" spans="1:14" x14ac:dyDescent="0.4">
      <c r="A1569" s="108" t="s">
        <v>629</v>
      </c>
      <c r="B1569" s="108" t="s">
        <v>561</v>
      </c>
      <c r="C1569" s="109"/>
      <c r="D1569" s="110"/>
      <c r="E1569" s="111"/>
      <c r="F1569" s="112"/>
      <c r="G1569" s="109"/>
      <c r="H1569" s="113"/>
      <c r="I1569" s="114"/>
      <c r="J1569" s="114"/>
      <c r="K1569" s="115"/>
      <c r="L1569" s="116">
        <v>1569</v>
      </c>
      <c r="M1569" s="116"/>
      <c r="N1569" s="117"/>
    </row>
    <row r="1570" spans="1:14" ht="52.2" x14ac:dyDescent="0.4">
      <c r="A1570" s="50" t="s">
        <v>647</v>
      </c>
      <c r="B1570" s="50" t="s">
        <v>462</v>
      </c>
      <c r="C1570" s="53"/>
      <c r="D1570" s="54"/>
      <c r="E1570" s="83"/>
      <c r="F1570" s="55"/>
      <c r="G1570" s="53"/>
      <c r="H1570" s="57"/>
      <c r="I1570" s="56"/>
      <c r="J1570" s="56"/>
      <c r="K1570" s="68"/>
      <c r="L1570" s="85">
        <v>1570</v>
      </c>
      <c r="M1570" s="85"/>
      <c r="N1570" s="63"/>
    </row>
    <row r="1571" spans="1:14" ht="34.799999999999997" x14ac:dyDescent="0.4">
      <c r="A1571" s="108" t="s">
        <v>660</v>
      </c>
      <c r="B1571" s="108" t="s">
        <v>659</v>
      </c>
      <c r="C1571" s="109"/>
      <c r="D1571" s="110"/>
      <c r="E1571" s="111"/>
      <c r="F1571" s="112"/>
      <c r="G1571" s="109"/>
      <c r="H1571" s="113"/>
      <c r="I1571" s="114"/>
      <c r="J1571" s="114"/>
      <c r="K1571" s="115"/>
      <c r="L1571" s="116">
        <v>1571</v>
      </c>
      <c r="M1571" s="116"/>
      <c r="N1571" s="117"/>
    </row>
    <row r="1572" spans="1:14" ht="34.799999999999997" x14ac:dyDescent="0.4">
      <c r="A1572" s="50" t="s">
        <v>653</v>
      </c>
      <c r="B1572" s="50" t="s">
        <v>370</v>
      </c>
      <c r="C1572" s="53"/>
      <c r="D1572" s="54"/>
      <c r="E1572" s="83"/>
      <c r="F1572" s="55"/>
      <c r="G1572" s="53"/>
      <c r="H1572" s="57"/>
      <c r="I1572" s="56"/>
      <c r="J1572" s="56"/>
      <c r="K1572" s="68"/>
      <c r="L1572" s="85">
        <v>1572</v>
      </c>
      <c r="M1572" s="85"/>
      <c r="N1572" s="63"/>
    </row>
    <row r="1573" spans="1:14" x14ac:dyDescent="0.4">
      <c r="A1573" s="108" t="s">
        <v>654</v>
      </c>
      <c r="B1573" s="108" t="s">
        <v>327</v>
      </c>
      <c r="C1573" s="109"/>
      <c r="D1573" s="110"/>
      <c r="E1573" s="111"/>
      <c r="F1573" s="112"/>
      <c r="G1573" s="109"/>
      <c r="H1573" s="113"/>
      <c r="I1573" s="114"/>
      <c r="J1573" s="114"/>
      <c r="K1573" s="115"/>
      <c r="L1573" s="116">
        <v>1573</v>
      </c>
      <c r="M1573" s="116"/>
      <c r="N1573" s="117"/>
    </row>
    <row r="1574" spans="1:14" ht="34.799999999999997" x14ac:dyDescent="0.4">
      <c r="A1574" s="108" t="s">
        <v>817</v>
      </c>
      <c r="B1574" s="108" t="s">
        <v>742</v>
      </c>
      <c r="C1574" s="109"/>
      <c r="D1574" s="110"/>
      <c r="E1574" s="111"/>
      <c r="F1574" s="112"/>
      <c r="G1574" s="109"/>
      <c r="H1574" s="113"/>
      <c r="I1574" s="114"/>
      <c r="J1574" s="114"/>
      <c r="K1574" s="115"/>
      <c r="L1574" s="116">
        <v>1574</v>
      </c>
      <c r="M1574" s="116"/>
      <c r="N1574" s="117"/>
    </row>
    <row r="1575" spans="1:14" ht="34.799999999999997" x14ac:dyDescent="0.4">
      <c r="A1575" s="50" t="s">
        <v>497</v>
      </c>
      <c r="B1575" s="50" t="s">
        <v>501</v>
      </c>
      <c r="C1575" s="53"/>
      <c r="D1575" s="54"/>
      <c r="E1575" s="83"/>
      <c r="F1575" s="55"/>
      <c r="G1575" s="53"/>
      <c r="H1575" s="57"/>
      <c r="I1575" s="56"/>
      <c r="J1575" s="56"/>
      <c r="K1575" s="68"/>
      <c r="L1575" s="85">
        <v>1575</v>
      </c>
      <c r="M1575" s="85"/>
      <c r="N1575" s="63"/>
    </row>
    <row r="1576" spans="1:14" x14ac:dyDescent="0.4">
      <c r="A1576" s="108" t="s">
        <v>698</v>
      </c>
      <c r="B1576" s="108" t="s">
        <v>576</v>
      </c>
      <c r="C1576" s="109"/>
      <c r="D1576" s="110"/>
      <c r="E1576" s="111"/>
      <c r="F1576" s="112"/>
      <c r="G1576" s="109"/>
      <c r="H1576" s="113"/>
      <c r="I1576" s="114"/>
      <c r="J1576" s="114"/>
      <c r="K1576" s="115"/>
      <c r="L1576" s="116">
        <v>1576</v>
      </c>
      <c r="M1576" s="116"/>
      <c r="N1576" s="117"/>
    </row>
    <row r="1577" spans="1:14" ht="52.2" x14ac:dyDescent="0.4">
      <c r="A1577" s="108" t="s">
        <v>195</v>
      </c>
      <c r="B1577" s="108" t="s">
        <v>214</v>
      </c>
      <c r="C1577" s="109"/>
      <c r="D1577" s="110"/>
      <c r="E1577" s="111"/>
      <c r="F1577" s="112"/>
      <c r="G1577" s="109"/>
      <c r="H1577" s="113"/>
      <c r="I1577" s="114"/>
      <c r="J1577" s="114"/>
      <c r="K1577" s="115"/>
      <c r="L1577" s="116">
        <v>1577</v>
      </c>
      <c r="M1577" s="116"/>
      <c r="N1577" s="117"/>
    </row>
    <row r="1578" spans="1:14" x14ac:dyDescent="0.4">
      <c r="A1578" s="50" t="s">
        <v>177</v>
      </c>
      <c r="B1578" s="50" t="s">
        <v>480</v>
      </c>
      <c r="C1578" s="53"/>
      <c r="D1578" s="54"/>
      <c r="E1578" s="83"/>
      <c r="F1578" s="55"/>
      <c r="G1578" s="53"/>
      <c r="H1578" s="57"/>
      <c r="I1578" s="56"/>
      <c r="J1578" s="56"/>
      <c r="K1578" s="68"/>
      <c r="L1578" s="85">
        <v>1578</v>
      </c>
      <c r="M1578" s="85"/>
      <c r="N1578" s="63"/>
    </row>
    <row r="1579" spans="1:14" x14ac:dyDescent="0.4">
      <c r="A1579" s="50" t="s">
        <v>187</v>
      </c>
      <c r="B1579" s="50" t="s">
        <v>288</v>
      </c>
      <c r="C1579" s="53"/>
      <c r="D1579" s="54"/>
      <c r="E1579" s="83"/>
      <c r="F1579" s="55"/>
      <c r="G1579" s="53"/>
      <c r="H1579" s="57"/>
      <c r="I1579" s="56"/>
      <c r="J1579" s="56"/>
      <c r="K1579" s="68"/>
      <c r="L1579" s="85">
        <v>1579</v>
      </c>
      <c r="M1579" s="85"/>
      <c r="N1579" s="63"/>
    </row>
    <row r="1580" spans="1:14" x14ac:dyDescent="0.4">
      <c r="A1580" s="50" t="s">
        <v>178</v>
      </c>
      <c r="B1580" s="50" t="s">
        <v>480</v>
      </c>
      <c r="C1580" s="53"/>
      <c r="D1580" s="54"/>
      <c r="E1580" s="83"/>
      <c r="F1580" s="55"/>
      <c r="G1580" s="53"/>
      <c r="H1580" s="57"/>
      <c r="I1580" s="56"/>
      <c r="J1580" s="56"/>
      <c r="K1580" s="68"/>
      <c r="L1580" s="85">
        <v>1580</v>
      </c>
      <c r="M1580" s="85"/>
      <c r="N1580" s="63"/>
    </row>
    <row r="1581" spans="1:14" x14ac:dyDescent="0.4">
      <c r="A1581" s="50" t="s">
        <v>198</v>
      </c>
      <c r="B1581" s="50" t="s">
        <v>473</v>
      </c>
      <c r="C1581" s="53"/>
      <c r="D1581" s="54"/>
      <c r="E1581" s="83"/>
      <c r="F1581" s="55"/>
      <c r="G1581" s="53"/>
      <c r="H1581" s="57"/>
      <c r="I1581" s="56"/>
      <c r="J1581" s="56"/>
      <c r="K1581" s="68"/>
      <c r="L1581" s="85">
        <v>1581</v>
      </c>
      <c r="M1581" s="85"/>
      <c r="N1581" s="63"/>
    </row>
    <row r="1582" spans="1:14" x14ac:dyDescent="0.4">
      <c r="A1582" s="50" t="s">
        <v>236</v>
      </c>
      <c r="B1582" s="50" t="s">
        <v>500</v>
      </c>
      <c r="C1582" s="53"/>
      <c r="D1582" s="54"/>
      <c r="E1582" s="83"/>
      <c r="F1582" s="55"/>
      <c r="G1582" s="53"/>
      <c r="H1582" s="57"/>
      <c r="I1582" s="56"/>
      <c r="J1582" s="56"/>
      <c r="K1582" s="68"/>
      <c r="L1582" s="85">
        <v>1582</v>
      </c>
      <c r="M1582" s="85"/>
      <c r="N1582" s="63"/>
    </row>
    <row r="1583" spans="1:14" x14ac:dyDescent="0.4">
      <c r="A1583" s="50" t="s">
        <v>212</v>
      </c>
      <c r="B1583" s="50" t="s">
        <v>236</v>
      </c>
      <c r="C1583" s="53"/>
      <c r="D1583" s="54"/>
      <c r="E1583" s="83"/>
      <c r="F1583" s="55"/>
      <c r="G1583" s="53"/>
      <c r="H1583" s="57"/>
      <c r="I1583" s="56"/>
      <c r="J1583" s="56"/>
      <c r="K1583" s="68"/>
      <c r="L1583" s="85">
        <v>1583</v>
      </c>
      <c r="M1583" s="85"/>
      <c r="N1583" s="63"/>
    </row>
    <row r="1584" spans="1:14" ht="34.799999999999997" x14ac:dyDescent="0.4">
      <c r="A1584" s="108" t="s">
        <v>329</v>
      </c>
      <c r="B1584" s="108" t="s">
        <v>188</v>
      </c>
      <c r="C1584" s="109"/>
      <c r="D1584" s="110"/>
      <c r="E1584" s="111"/>
      <c r="F1584" s="112"/>
      <c r="G1584" s="109"/>
      <c r="H1584" s="113"/>
      <c r="I1584" s="114"/>
      <c r="J1584" s="114"/>
      <c r="K1584" s="115"/>
      <c r="L1584" s="116">
        <v>1584</v>
      </c>
      <c r="M1584" s="116"/>
      <c r="N1584" s="117"/>
    </row>
    <row r="1585" spans="1:14" ht="69.599999999999994" x14ac:dyDescent="0.4">
      <c r="A1585" s="50" t="s">
        <v>239</v>
      </c>
      <c r="B1585" s="50" t="s">
        <v>215</v>
      </c>
      <c r="C1585" s="53"/>
      <c r="D1585" s="54"/>
      <c r="E1585" s="83"/>
      <c r="F1585" s="55"/>
      <c r="G1585" s="53"/>
      <c r="H1585" s="57"/>
      <c r="I1585" s="56"/>
      <c r="J1585" s="56"/>
      <c r="K1585" s="68"/>
      <c r="L1585" s="85">
        <v>1585</v>
      </c>
      <c r="M1585" s="85"/>
      <c r="N1585" s="63"/>
    </row>
    <row r="1586" spans="1:14" ht="52.2" x14ac:dyDescent="0.4">
      <c r="A1586" s="50" t="s">
        <v>355</v>
      </c>
      <c r="B1586" s="50" t="s">
        <v>400</v>
      </c>
      <c r="C1586" s="53"/>
      <c r="D1586" s="54"/>
      <c r="E1586" s="83"/>
      <c r="F1586" s="55"/>
      <c r="G1586" s="53"/>
      <c r="H1586" s="57"/>
      <c r="I1586" s="56"/>
      <c r="J1586" s="56"/>
      <c r="K1586" s="68"/>
      <c r="L1586" s="85">
        <v>1586</v>
      </c>
      <c r="M1586" s="85"/>
      <c r="N1586" s="63"/>
    </row>
    <row r="1587" spans="1:14" x14ac:dyDescent="0.4">
      <c r="A1587" s="50" t="s">
        <v>269</v>
      </c>
      <c r="B1587" s="50" t="s">
        <v>236</v>
      </c>
      <c r="C1587" s="53"/>
      <c r="D1587" s="54"/>
      <c r="E1587" s="83"/>
      <c r="F1587" s="55"/>
      <c r="G1587" s="53"/>
      <c r="H1587" s="57"/>
      <c r="I1587" s="56"/>
      <c r="J1587" s="56"/>
      <c r="K1587" s="68"/>
      <c r="L1587" s="85">
        <v>1587</v>
      </c>
      <c r="M1587" s="85"/>
      <c r="N1587" s="63"/>
    </row>
    <row r="1588" spans="1:14" ht="34.799999999999997" x14ac:dyDescent="0.4">
      <c r="A1588" s="50" t="s">
        <v>282</v>
      </c>
      <c r="B1588" s="50" t="s">
        <v>473</v>
      </c>
      <c r="C1588" s="53"/>
      <c r="D1588" s="54"/>
      <c r="E1588" s="83"/>
      <c r="F1588" s="55"/>
      <c r="G1588" s="53"/>
      <c r="H1588" s="57"/>
      <c r="I1588" s="56"/>
      <c r="J1588" s="56"/>
      <c r="K1588" s="68"/>
      <c r="L1588" s="85">
        <v>1588</v>
      </c>
      <c r="M1588" s="85"/>
      <c r="N1588" s="63"/>
    </row>
    <row r="1589" spans="1:14" ht="34.799999999999997" x14ac:dyDescent="0.4">
      <c r="A1589" s="50" t="s">
        <v>368</v>
      </c>
      <c r="B1589" s="50" t="s">
        <v>501</v>
      </c>
      <c r="C1589" s="53"/>
      <c r="D1589" s="54"/>
      <c r="E1589" s="83"/>
      <c r="F1589" s="55"/>
      <c r="G1589" s="53"/>
      <c r="H1589" s="57"/>
      <c r="I1589" s="56"/>
      <c r="J1589" s="56"/>
      <c r="K1589" s="68"/>
      <c r="L1589" s="85">
        <v>1589</v>
      </c>
      <c r="M1589" s="85"/>
      <c r="N1589" s="63"/>
    </row>
    <row r="1590" spans="1:14" ht="34.799999999999997" x14ac:dyDescent="0.4">
      <c r="A1590" s="50" t="s">
        <v>294</v>
      </c>
      <c r="B1590" s="50" t="s">
        <v>502</v>
      </c>
      <c r="C1590" s="53"/>
      <c r="D1590" s="54"/>
      <c r="E1590" s="83"/>
      <c r="F1590" s="55"/>
      <c r="G1590" s="53"/>
      <c r="H1590" s="57"/>
      <c r="I1590" s="56"/>
      <c r="J1590" s="56"/>
      <c r="K1590" s="68"/>
      <c r="L1590" s="85">
        <v>1590</v>
      </c>
      <c r="M1590" s="85"/>
      <c r="N1590" s="63"/>
    </row>
    <row r="1591" spans="1:14" ht="34.799999999999997" x14ac:dyDescent="0.4">
      <c r="A1591" s="50" t="s">
        <v>312</v>
      </c>
      <c r="B1591" s="50" t="s">
        <v>199</v>
      </c>
      <c r="C1591" s="53"/>
      <c r="D1591" s="54"/>
      <c r="E1591" s="83"/>
      <c r="F1591" s="55"/>
      <c r="G1591" s="53"/>
      <c r="H1591" s="57"/>
      <c r="I1591" s="56"/>
      <c r="J1591" s="56"/>
      <c r="K1591" s="68"/>
      <c r="L1591" s="85">
        <v>1591</v>
      </c>
      <c r="M1591" s="85"/>
      <c r="N1591" s="63"/>
    </row>
    <row r="1592" spans="1:14" ht="34.799999999999997" x14ac:dyDescent="0.4">
      <c r="A1592" s="50" t="s">
        <v>199</v>
      </c>
      <c r="B1592" s="50" t="s">
        <v>473</v>
      </c>
      <c r="C1592" s="53"/>
      <c r="D1592" s="54"/>
      <c r="E1592" s="83"/>
      <c r="F1592" s="55"/>
      <c r="G1592" s="53"/>
      <c r="H1592" s="57"/>
      <c r="I1592" s="56"/>
      <c r="J1592" s="56"/>
      <c r="K1592" s="68"/>
      <c r="L1592" s="85">
        <v>1592</v>
      </c>
      <c r="M1592" s="85"/>
      <c r="N1592" s="63"/>
    </row>
    <row r="1593" spans="1:14" x14ac:dyDescent="0.4">
      <c r="A1593" s="50" t="s">
        <v>408</v>
      </c>
      <c r="B1593" s="50" t="s">
        <v>473</v>
      </c>
      <c r="C1593" s="53"/>
      <c r="D1593" s="54"/>
      <c r="E1593" s="83"/>
      <c r="F1593" s="55"/>
      <c r="G1593" s="53"/>
      <c r="H1593" s="57"/>
      <c r="I1593" s="56"/>
      <c r="J1593" s="56"/>
      <c r="K1593" s="68"/>
      <c r="L1593" s="85">
        <v>1593</v>
      </c>
      <c r="M1593" s="85"/>
      <c r="N1593" s="63"/>
    </row>
    <row r="1594" spans="1:14" x14ac:dyDescent="0.4">
      <c r="A1594" s="50" t="s">
        <v>387</v>
      </c>
      <c r="B1594" s="50" t="s">
        <v>432</v>
      </c>
      <c r="C1594" s="53"/>
      <c r="D1594" s="54"/>
      <c r="E1594" s="83"/>
      <c r="F1594" s="55"/>
      <c r="G1594" s="53"/>
      <c r="H1594" s="57"/>
      <c r="I1594" s="56"/>
      <c r="J1594" s="56"/>
      <c r="K1594" s="68"/>
      <c r="L1594" s="85">
        <v>1594</v>
      </c>
      <c r="M1594" s="85"/>
      <c r="N1594" s="63"/>
    </row>
    <row r="1595" spans="1:14" x14ac:dyDescent="0.4">
      <c r="A1595" s="108" t="s">
        <v>492</v>
      </c>
      <c r="B1595" s="108" t="s">
        <v>499</v>
      </c>
      <c r="C1595" s="109"/>
      <c r="D1595" s="110"/>
      <c r="E1595" s="111"/>
      <c r="F1595" s="112"/>
      <c r="G1595" s="109"/>
      <c r="H1595" s="113"/>
      <c r="I1595" s="114"/>
      <c r="J1595" s="114"/>
      <c r="K1595" s="115"/>
      <c r="L1595" s="116">
        <v>1595</v>
      </c>
      <c r="M1595" s="116"/>
      <c r="N1595" s="117"/>
    </row>
    <row r="1596" spans="1:14" ht="34.799999999999997" x14ac:dyDescent="0.4">
      <c r="A1596" s="50" t="s">
        <v>439</v>
      </c>
      <c r="B1596" s="50" t="s">
        <v>199</v>
      </c>
      <c r="C1596" s="53"/>
      <c r="D1596" s="54"/>
      <c r="E1596" s="83"/>
      <c r="F1596" s="55"/>
      <c r="G1596" s="53"/>
      <c r="H1596" s="57"/>
      <c r="I1596" s="56"/>
      <c r="J1596" s="56"/>
      <c r="K1596" s="68"/>
      <c r="L1596" s="85">
        <v>1596</v>
      </c>
      <c r="M1596" s="85"/>
      <c r="N1596" s="63"/>
    </row>
    <row r="1597" spans="1:14" ht="34.799999999999997" x14ac:dyDescent="0.4">
      <c r="A1597" s="50" t="s">
        <v>501</v>
      </c>
      <c r="B1597" s="50" t="s">
        <v>409</v>
      </c>
      <c r="C1597" s="53"/>
      <c r="D1597" s="54"/>
      <c r="E1597" s="83"/>
      <c r="F1597" s="55"/>
      <c r="G1597" s="53"/>
      <c r="H1597" s="57"/>
      <c r="I1597" s="56"/>
      <c r="J1597" s="56"/>
      <c r="K1597" s="68"/>
      <c r="L1597" s="85">
        <v>1597</v>
      </c>
      <c r="M1597" s="85"/>
      <c r="N1597" s="63"/>
    </row>
    <row r="1598" spans="1:14" ht="34.799999999999997" x14ac:dyDescent="0.4">
      <c r="A1598" s="108" t="s">
        <v>536</v>
      </c>
      <c r="B1598" s="108" t="s">
        <v>592</v>
      </c>
      <c r="C1598" s="109"/>
      <c r="D1598" s="110"/>
      <c r="E1598" s="111"/>
      <c r="F1598" s="112"/>
      <c r="G1598" s="109"/>
      <c r="H1598" s="113"/>
      <c r="I1598" s="114"/>
      <c r="J1598" s="114"/>
      <c r="K1598" s="115"/>
      <c r="L1598" s="116">
        <v>1598</v>
      </c>
      <c r="M1598" s="116"/>
      <c r="N1598" s="117"/>
    </row>
    <row r="1599" spans="1:14" x14ac:dyDescent="0.4">
      <c r="A1599" s="50" t="s">
        <v>371</v>
      </c>
      <c r="B1599" s="50" t="s">
        <v>327</v>
      </c>
      <c r="C1599" s="53"/>
      <c r="D1599" s="54"/>
      <c r="E1599" s="83"/>
      <c r="F1599" s="55"/>
      <c r="G1599" s="53"/>
      <c r="H1599" s="57"/>
      <c r="I1599" s="56"/>
      <c r="J1599" s="56"/>
      <c r="K1599" s="68"/>
      <c r="L1599" s="85">
        <v>1599</v>
      </c>
      <c r="M1599" s="85"/>
      <c r="N1599" s="63"/>
    </row>
    <row r="1600" spans="1:14" ht="34.799999999999997" x14ac:dyDescent="0.4">
      <c r="A1600" s="108" t="s">
        <v>543</v>
      </c>
      <c r="B1600" s="108" t="s">
        <v>369</v>
      </c>
      <c r="C1600" s="109"/>
      <c r="D1600" s="110"/>
      <c r="E1600" s="111"/>
      <c r="F1600" s="112"/>
      <c r="G1600" s="109"/>
      <c r="H1600" s="113"/>
      <c r="I1600" s="114"/>
      <c r="J1600" s="114"/>
      <c r="K1600" s="115"/>
      <c r="L1600" s="116">
        <v>1600</v>
      </c>
      <c r="M1600" s="116"/>
      <c r="N1600" s="117"/>
    </row>
    <row r="1601" spans="1:14" ht="52.2" x14ac:dyDescent="0.4">
      <c r="A1601" s="50" t="s">
        <v>525</v>
      </c>
      <c r="B1601" s="50" t="s">
        <v>697</v>
      </c>
      <c r="C1601" s="53"/>
      <c r="D1601" s="54"/>
      <c r="E1601" s="83"/>
      <c r="F1601" s="55"/>
      <c r="G1601" s="53"/>
      <c r="H1601" s="57"/>
      <c r="I1601" s="56"/>
      <c r="J1601" s="56"/>
      <c r="K1601" s="68"/>
      <c r="L1601" s="85">
        <v>1601</v>
      </c>
      <c r="M1601" s="85"/>
      <c r="N1601" s="63"/>
    </row>
    <row r="1602" spans="1:14" ht="34.799999999999997" x14ac:dyDescent="0.4">
      <c r="A1602" s="108" t="s">
        <v>413</v>
      </c>
      <c r="B1602" s="108" t="s">
        <v>255</v>
      </c>
      <c r="C1602" s="109"/>
      <c r="D1602" s="110"/>
      <c r="E1602" s="111"/>
      <c r="F1602" s="112"/>
      <c r="G1602" s="109"/>
      <c r="H1602" s="113"/>
      <c r="I1602" s="114"/>
      <c r="J1602" s="114"/>
      <c r="K1602" s="115"/>
      <c r="L1602" s="116">
        <v>1602</v>
      </c>
      <c r="M1602" s="116"/>
      <c r="N1602" s="117"/>
    </row>
    <row r="1603" spans="1:14" x14ac:dyDescent="0.4">
      <c r="A1603" s="50" t="s">
        <v>435</v>
      </c>
      <c r="B1603" s="50" t="s">
        <v>654</v>
      </c>
      <c r="C1603" s="53"/>
      <c r="D1603" s="54"/>
      <c r="E1603" s="83"/>
      <c r="F1603" s="55"/>
      <c r="G1603" s="53"/>
      <c r="H1603" s="57"/>
      <c r="I1603" s="56"/>
      <c r="J1603" s="56"/>
      <c r="K1603" s="68"/>
      <c r="L1603" s="85">
        <v>1603</v>
      </c>
      <c r="M1603" s="85"/>
      <c r="N1603" s="63"/>
    </row>
    <row r="1604" spans="1:14" ht="34.799999999999997" x14ac:dyDescent="0.4">
      <c r="A1604" s="50" t="s">
        <v>587</v>
      </c>
      <c r="B1604" s="50" t="s">
        <v>368</v>
      </c>
      <c r="C1604" s="53"/>
      <c r="D1604" s="54"/>
      <c r="E1604" s="83"/>
      <c r="F1604" s="55"/>
      <c r="G1604" s="53"/>
      <c r="H1604" s="57"/>
      <c r="I1604" s="56"/>
      <c r="J1604" s="56"/>
      <c r="K1604" s="68"/>
      <c r="L1604" s="85">
        <v>1604</v>
      </c>
      <c r="M1604" s="85"/>
      <c r="N1604" s="63"/>
    </row>
    <row r="1605" spans="1:14" ht="34.799999999999997" x14ac:dyDescent="0.4">
      <c r="A1605" s="50" t="s">
        <v>588</v>
      </c>
      <c r="B1605" s="50" t="s">
        <v>281</v>
      </c>
      <c r="C1605" s="53"/>
      <c r="D1605" s="54"/>
      <c r="E1605" s="83"/>
      <c r="F1605" s="55"/>
      <c r="G1605" s="53"/>
      <c r="H1605" s="57"/>
      <c r="I1605" s="56"/>
      <c r="J1605" s="56"/>
      <c r="K1605" s="68"/>
      <c r="L1605" s="85">
        <v>1605</v>
      </c>
      <c r="M1605" s="85"/>
      <c r="N1605" s="63"/>
    </row>
    <row r="1606" spans="1:14" x14ac:dyDescent="0.4">
      <c r="A1606" s="50" t="s">
        <v>432</v>
      </c>
      <c r="B1606" s="50" t="s">
        <v>387</v>
      </c>
      <c r="C1606" s="53"/>
      <c r="D1606" s="54"/>
      <c r="E1606" s="83"/>
      <c r="F1606" s="55"/>
      <c r="G1606" s="53"/>
      <c r="H1606" s="57"/>
      <c r="I1606" s="56"/>
      <c r="J1606" s="56"/>
      <c r="K1606" s="68"/>
      <c r="L1606" s="85">
        <v>1606</v>
      </c>
      <c r="M1606" s="85"/>
      <c r="N1606" s="63"/>
    </row>
    <row r="1607" spans="1:14" x14ac:dyDescent="0.4">
      <c r="A1607" s="108" t="s">
        <v>381</v>
      </c>
      <c r="B1607" s="108" t="s">
        <v>188</v>
      </c>
      <c r="C1607" s="109"/>
      <c r="D1607" s="110"/>
      <c r="E1607" s="111"/>
      <c r="F1607" s="112"/>
      <c r="G1607" s="109"/>
      <c r="H1607" s="113"/>
      <c r="I1607" s="114"/>
      <c r="J1607" s="114"/>
      <c r="K1607" s="115"/>
      <c r="L1607" s="116">
        <v>1607</v>
      </c>
      <c r="M1607" s="116"/>
      <c r="N1607" s="117"/>
    </row>
    <row r="1608" spans="1:14" x14ac:dyDescent="0.4">
      <c r="A1608" s="50" t="s">
        <v>602</v>
      </c>
      <c r="B1608" s="50" t="s">
        <v>348</v>
      </c>
      <c r="C1608" s="53"/>
      <c r="D1608" s="54"/>
      <c r="E1608" s="83"/>
      <c r="F1608" s="55"/>
      <c r="G1608" s="53"/>
      <c r="H1608" s="57"/>
      <c r="I1608" s="56"/>
      <c r="J1608" s="56"/>
      <c r="K1608" s="68"/>
      <c r="L1608" s="85">
        <v>1608</v>
      </c>
      <c r="M1608" s="85"/>
      <c r="N1608" s="63"/>
    </row>
    <row r="1609" spans="1:14" ht="52.2" x14ac:dyDescent="0.4">
      <c r="A1609" s="108" t="s">
        <v>614</v>
      </c>
      <c r="B1609" s="108" t="s">
        <v>335</v>
      </c>
      <c r="C1609" s="109"/>
      <c r="D1609" s="110"/>
      <c r="E1609" s="111"/>
      <c r="F1609" s="112"/>
      <c r="G1609" s="109"/>
      <c r="H1609" s="113"/>
      <c r="I1609" s="114"/>
      <c r="J1609" s="114"/>
      <c r="K1609" s="115"/>
      <c r="L1609" s="116">
        <v>1609</v>
      </c>
      <c r="M1609" s="116"/>
      <c r="N1609" s="117"/>
    </row>
    <row r="1610" spans="1:14" ht="34.799999999999997" x14ac:dyDescent="0.4">
      <c r="A1610" s="50" t="s">
        <v>750</v>
      </c>
      <c r="B1610" s="50" t="s">
        <v>668</v>
      </c>
      <c r="C1610" s="53"/>
      <c r="D1610" s="54"/>
      <c r="E1610" s="83"/>
      <c r="F1610" s="55"/>
      <c r="G1610" s="53"/>
      <c r="H1610" s="57"/>
      <c r="I1610" s="56"/>
      <c r="J1610" s="56"/>
      <c r="K1610" s="68"/>
      <c r="L1610" s="85">
        <v>1610</v>
      </c>
      <c r="M1610" s="85"/>
      <c r="N1610" s="63"/>
    </row>
    <row r="1611" spans="1:14" ht="87" x14ac:dyDescent="0.4">
      <c r="A1611" s="108" t="s">
        <v>804</v>
      </c>
      <c r="B1611" s="108" t="s">
        <v>652</v>
      </c>
      <c r="C1611" s="109"/>
      <c r="D1611" s="110"/>
      <c r="E1611" s="111"/>
      <c r="F1611" s="112"/>
      <c r="G1611" s="109"/>
      <c r="H1611" s="113"/>
      <c r="I1611" s="114"/>
      <c r="J1611" s="114"/>
      <c r="K1611" s="115"/>
      <c r="L1611" s="116">
        <v>1611</v>
      </c>
      <c r="M1611" s="116"/>
      <c r="N1611" s="117"/>
    </row>
    <row r="1612" spans="1:14" ht="52.2" x14ac:dyDescent="0.4">
      <c r="A1612" s="108" t="s">
        <v>647</v>
      </c>
      <c r="B1612" s="108" t="s">
        <v>388</v>
      </c>
      <c r="C1612" s="109"/>
      <c r="D1612" s="110"/>
      <c r="E1612" s="111"/>
      <c r="F1612" s="112"/>
      <c r="G1612" s="109"/>
      <c r="H1612" s="113"/>
      <c r="I1612" s="114"/>
      <c r="J1612" s="114"/>
      <c r="K1612" s="115"/>
      <c r="L1612" s="116">
        <v>1612</v>
      </c>
      <c r="M1612" s="116"/>
      <c r="N1612" s="117"/>
    </row>
    <row r="1613" spans="1:14" ht="34.799999999999997" x14ac:dyDescent="0.4">
      <c r="A1613" s="108" t="s">
        <v>785</v>
      </c>
      <c r="B1613" s="108" t="s">
        <v>202</v>
      </c>
      <c r="C1613" s="109"/>
      <c r="D1613" s="110"/>
      <c r="E1613" s="111"/>
      <c r="F1613" s="112"/>
      <c r="G1613" s="109"/>
      <c r="H1613" s="113"/>
      <c r="I1613" s="114"/>
      <c r="J1613" s="114"/>
      <c r="K1613" s="115"/>
      <c r="L1613" s="116">
        <v>1613</v>
      </c>
      <c r="M1613" s="116"/>
      <c r="N1613" s="117"/>
    </row>
    <row r="1614" spans="1:14" ht="34.799999999999997" x14ac:dyDescent="0.4">
      <c r="A1614" s="50" t="s">
        <v>497</v>
      </c>
      <c r="B1614" s="50" t="s">
        <v>587</v>
      </c>
      <c r="C1614" s="53"/>
      <c r="D1614" s="54"/>
      <c r="E1614" s="83"/>
      <c r="F1614" s="55"/>
      <c r="G1614" s="53"/>
      <c r="H1614" s="57"/>
      <c r="I1614" s="56"/>
      <c r="J1614" s="56"/>
      <c r="K1614" s="68"/>
      <c r="L1614" s="85">
        <v>1614</v>
      </c>
      <c r="M1614" s="85"/>
      <c r="N1614" s="63"/>
    </row>
    <row r="1615" spans="1:14" x14ac:dyDescent="0.4">
      <c r="A1615" s="50" t="s">
        <v>766</v>
      </c>
      <c r="B1615" s="50" t="s">
        <v>389</v>
      </c>
      <c r="C1615" s="53"/>
      <c r="D1615" s="54"/>
      <c r="E1615" s="83"/>
      <c r="F1615" s="55"/>
      <c r="G1615" s="53"/>
      <c r="H1615" s="57"/>
      <c r="I1615" s="56"/>
      <c r="J1615" s="56"/>
      <c r="K1615" s="68"/>
      <c r="L1615" s="85">
        <v>1615</v>
      </c>
      <c r="M1615" s="85"/>
      <c r="N1615" s="63"/>
    </row>
    <row r="1616" spans="1:14" ht="69.599999999999994" x14ac:dyDescent="0.4">
      <c r="A1616" s="108" t="s">
        <v>195</v>
      </c>
      <c r="B1616" s="108" t="s">
        <v>239</v>
      </c>
      <c r="C1616" s="109"/>
      <c r="D1616" s="110"/>
      <c r="E1616" s="111"/>
      <c r="F1616" s="112"/>
      <c r="G1616" s="109"/>
      <c r="H1616" s="113"/>
      <c r="I1616" s="114"/>
      <c r="J1616" s="114"/>
      <c r="K1616" s="115"/>
      <c r="L1616" s="116">
        <v>1616</v>
      </c>
      <c r="M1616" s="116"/>
      <c r="N1616" s="117"/>
    </row>
  </sheetData>
  <dataConsolidate link="1"/>
  <phoneticPr fontId="14" type="noConversion"/>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616"/>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616"/>
    <dataValidation allowBlank="1" showErrorMessage="1" sqref="N2:N161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61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616"/>
    <dataValidation allowBlank="1" showInputMessage="1" promptTitle="Edge Color" prompt="To select an optional edge color, right-click and select Select Color on the right-click menu." sqref="C3:C1616"/>
    <dataValidation allowBlank="1" showInputMessage="1" errorTitle="Invalid Edge Width" error="The optional edge width must be a whole number between 1 and 10." promptTitle="Edge Width" prompt="Enter an optional edge width between 1 and 10." sqref="D3:D1616"/>
    <dataValidation allowBlank="1" showInputMessage="1" errorTitle="Invalid Edge Opacity" error="The optional edge opacity must be a whole number between 0 and 10." promptTitle="Edge Opacity" prompt="Enter an optional edge opacity between 0 (transparent) and 100 (opaque)." sqref="F3:F1616"/>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616">
      <formula1>ValidEdgeVisibilities</formula1>
    </dataValidation>
    <dataValidation allowBlank="1" showInputMessage="1" showErrorMessage="1" promptTitle="Vertex 1 Name" prompt="Enter the name of the edge's first vertex." sqref="A3:A1616"/>
    <dataValidation allowBlank="1" showInputMessage="1" showErrorMessage="1" promptTitle="Vertex 2 Name" prompt="Enter the name of the edge's second vertex." sqref="B3:B1616"/>
    <dataValidation allowBlank="1" showInputMessage="1" showErrorMessage="1" errorTitle="Invalid Edge Visibility" error="You have entered an unrecognized edge visibility.  Try selecting from the drop-down list instead." promptTitle="Edge Label" prompt="Enter an optional edge label." sqref="H3:H1616"/>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616">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616"/>
  </dataValidations>
  <pageMargins left="0.7" right="0.7" top="0.75" bottom="0.75" header="0.3" footer="0.3"/>
  <pageSetup orientation="portrait"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651"/>
  <sheetViews>
    <sheetView workbookViewId="0">
      <pane xSplit="1" ySplit="2" topLeftCell="T12" activePane="bottomRight" state="frozen"/>
      <selection pane="topRight" activeCell="B1" sqref="B1"/>
      <selection pane="bottomLeft" activeCell="A3" sqref="A3"/>
      <selection pane="bottomRight" activeCell="X22" sqref="X22"/>
    </sheetView>
  </sheetViews>
  <sheetFormatPr defaultRowHeight="17.399999999999999" x14ac:dyDescent="0.4"/>
  <cols>
    <col min="1" max="1" width="15.296875" style="1" customWidth="1"/>
    <col min="2" max="2" width="7.8984375" customWidth="1"/>
    <col min="3" max="3" width="8.59765625" customWidth="1"/>
    <col min="4" max="4" width="6.69921875" customWidth="1"/>
    <col min="5" max="5" width="9.8984375" customWidth="1"/>
    <col min="6" max="6" width="7.69921875" customWidth="1"/>
    <col min="7" max="7" width="11" customWidth="1"/>
    <col min="8" max="8" width="8.59765625" customWidth="1"/>
    <col min="9" max="9" width="9.69921875" customWidth="1"/>
    <col min="10" max="10" width="10.59765625" style="3" customWidth="1"/>
    <col min="11" max="11" width="9.09765625" customWidth="1"/>
    <col min="12" max="12" width="9.09765625" hidden="1" customWidth="1"/>
    <col min="13" max="14" width="4.296875" hidden="1" customWidth="1"/>
    <col min="15" max="15" width="10.296875" hidden="1" customWidth="1"/>
    <col min="16" max="16" width="6.3984375" hidden="1" customWidth="1"/>
    <col min="17" max="17" width="8.296875" hidden="1" customWidth="1"/>
    <col min="18" max="18" width="9.59765625" customWidth="1"/>
    <col min="19" max="19" width="9.296875" customWidth="1"/>
    <col min="20" max="20" width="9.59765625" customWidth="1"/>
    <col min="21" max="23" width="14.296875" customWidth="1"/>
    <col min="24" max="24" width="11.8984375" customWidth="1"/>
    <col min="25" max="25" width="14.3984375" customWidth="1"/>
    <col min="26" max="26" width="18.296875" customWidth="1"/>
    <col min="27" max="27" width="5" style="3" hidden="1" customWidth="1"/>
    <col min="28" max="28" width="16" style="3" hidden="1" customWidth="1"/>
    <col min="29" max="29" width="16" style="6" bestFit="1" customWidth="1"/>
    <col min="30" max="30" width="14.296875" style="2" customWidth="1"/>
    <col min="31" max="32" width="14.296875" style="3" customWidth="1"/>
    <col min="33" max="33" width="11.8984375" style="3" customWidth="1"/>
    <col min="34" max="34" width="14.3984375" style="3" customWidth="1"/>
    <col min="35" max="35" width="5" customWidth="1"/>
    <col min="36" max="36" width="16" customWidth="1"/>
    <col min="37" max="37" width="16" bestFit="1" customWidth="1"/>
    <col min="38" max="39" width="9.09765625" customWidth="1"/>
  </cols>
  <sheetData>
    <row r="1" spans="1:34" x14ac:dyDescent="0.4">
      <c r="B1" s="25" t="s">
        <v>37</v>
      </c>
      <c r="C1" s="18"/>
      <c r="D1" s="18"/>
      <c r="E1" s="18"/>
      <c r="F1" s="18"/>
      <c r="G1" s="18"/>
      <c r="H1" s="27" t="s">
        <v>41</v>
      </c>
      <c r="I1" s="26"/>
      <c r="J1" s="26"/>
      <c r="K1" s="26"/>
      <c r="L1" s="29" t="s">
        <v>42</v>
      </c>
      <c r="M1" s="28"/>
      <c r="N1" s="28"/>
      <c r="O1" s="28"/>
      <c r="P1" s="28"/>
      <c r="Q1" s="28"/>
      <c r="R1" s="24" t="s">
        <v>40</v>
      </c>
      <c r="S1" s="21"/>
      <c r="T1" s="22"/>
      <c r="U1" s="23"/>
      <c r="V1" s="21"/>
      <c r="W1" s="21"/>
      <c r="X1" s="21"/>
      <c r="Y1" s="21"/>
      <c r="Z1" s="21"/>
      <c r="AA1" s="30" t="s">
        <v>38</v>
      </c>
      <c r="AB1" s="20"/>
      <c r="AC1" s="31" t="s">
        <v>39</v>
      </c>
      <c r="AD1"/>
      <c r="AE1"/>
      <c r="AF1"/>
      <c r="AG1"/>
      <c r="AH1"/>
    </row>
    <row r="2" spans="1:34" ht="30" customHeight="1" x14ac:dyDescent="0.4">
      <c r="A2" s="11" t="s">
        <v>5</v>
      </c>
      <c r="B2" s="8" t="s">
        <v>2</v>
      </c>
      <c r="C2" s="8" t="s">
        <v>8</v>
      </c>
      <c r="D2" s="9" t="s">
        <v>43</v>
      </c>
      <c r="E2" s="10" t="s">
        <v>4</v>
      </c>
      <c r="F2" s="8" t="s">
        <v>46</v>
      </c>
      <c r="G2" s="8" t="s">
        <v>11</v>
      </c>
      <c r="H2" s="8" t="s">
        <v>44</v>
      </c>
      <c r="I2" s="8" t="s">
        <v>45</v>
      </c>
      <c r="J2" s="8" t="s">
        <v>75</v>
      </c>
      <c r="K2" s="8" t="s">
        <v>10</v>
      </c>
      <c r="L2" s="8" t="s">
        <v>26</v>
      </c>
      <c r="M2" s="8" t="s">
        <v>15</v>
      </c>
      <c r="N2" s="8" t="s">
        <v>16</v>
      </c>
      <c r="O2" s="8" t="s">
        <v>13</v>
      </c>
      <c r="P2" s="8" t="s">
        <v>27</v>
      </c>
      <c r="Q2" s="8" t="s">
        <v>28</v>
      </c>
      <c r="R2" s="13" t="s">
        <v>29</v>
      </c>
      <c r="S2" s="13" t="s">
        <v>30</v>
      </c>
      <c r="T2" s="13" t="s">
        <v>31</v>
      </c>
      <c r="U2" s="13" t="s">
        <v>32</v>
      </c>
      <c r="V2" s="13" t="s">
        <v>33</v>
      </c>
      <c r="W2" s="13" t="s">
        <v>34</v>
      </c>
      <c r="X2" s="13" t="s">
        <v>134</v>
      </c>
      <c r="Y2" s="13" t="s">
        <v>35</v>
      </c>
      <c r="Z2" s="13" t="s">
        <v>167</v>
      </c>
      <c r="AA2" s="11" t="s">
        <v>12</v>
      </c>
      <c r="AB2" s="11" t="s">
        <v>36</v>
      </c>
      <c r="AC2" s="8" t="s">
        <v>828</v>
      </c>
      <c r="AD2" s="11" t="s">
        <v>8447</v>
      </c>
      <c r="AF2"/>
      <c r="AG2"/>
      <c r="AH2"/>
    </row>
    <row r="3" spans="1:34" ht="15" customHeight="1" x14ac:dyDescent="0.4">
      <c r="A3" s="14" t="s">
        <v>214</v>
      </c>
      <c r="B3" s="15" t="s">
        <v>8471</v>
      </c>
      <c r="C3" s="15"/>
      <c r="D3" s="86">
        <v>9.3869382132245018</v>
      </c>
      <c r="E3" s="82"/>
      <c r="F3" s="15"/>
      <c r="G3" s="15"/>
      <c r="H3" s="16"/>
      <c r="I3" s="67"/>
      <c r="J3" s="67"/>
      <c r="K3" s="16"/>
      <c r="L3" s="87"/>
      <c r="M3" s="88">
        <v>574.66607666015625</v>
      </c>
      <c r="N3" s="88">
        <v>6609.9150390625</v>
      </c>
      <c r="O3" s="78"/>
      <c r="P3" s="89"/>
      <c r="Q3" s="89"/>
      <c r="R3" s="90"/>
      <c r="S3" s="51">
        <v>12</v>
      </c>
      <c r="T3" s="51">
        <v>8</v>
      </c>
      <c r="U3" s="52">
        <v>8.7159449999999996</v>
      </c>
      <c r="V3" s="52">
        <v>6.6667000000000004E-2</v>
      </c>
      <c r="W3" s="52">
        <v>8.0507999999999996E-2</v>
      </c>
      <c r="X3" s="52">
        <v>1.237854</v>
      </c>
      <c r="Y3" s="52">
        <v>0.53846153846153844</v>
      </c>
      <c r="Z3" s="52"/>
      <c r="AA3" s="84">
        <v>123</v>
      </c>
      <c r="AB3" s="84"/>
      <c r="AC3" s="91">
        <v>926741</v>
      </c>
      <c r="AD3" s="3" t="s">
        <v>1334</v>
      </c>
      <c r="AF3"/>
      <c r="AG3"/>
      <c r="AH3"/>
    </row>
    <row r="4" spans="1:34" x14ac:dyDescent="0.4">
      <c r="A4" s="14" t="s">
        <v>194</v>
      </c>
      <c r="B4" s="15" t="s">
        <v>8471</v>
      </c>
      <c r="C4" s="15"/>
      <c r="D4" s="86">
        <v>13.84064248995481</v>
      </c>
      <c r="E4" s="82"/>
      <c r="F4" s="15"/>
      <c r="G4" s="15"/>
      <c r="H4" s="16"/>
      <c r="I4" s="67"/>
      <c r="J4" s="67"/>
      <c r="K4" s="16"/>
      <c r="L4" s="87"/>
      <c r="M4" s="88">
        <v>3641.3203125</v>
      </c>
      <c r="N4" s="88">
        <v>7069.7900390625</v>
      </c>
      <c r="O4" s="78"/>
      <c r="P4" s="89"/>
      <c r="Q4" s="89"/>
      <c r="R4" s="90"/>
      <c r="S4" s="51">
        <v>13</v>
      </c>
      <c r="T4" s="51">
        <v>9</v>
      </c>
      <c r="U4" s="52">
        <v>8.8937229999999996</v>
      </c>
      <c r="V4" s="52">
        <v>6.6667000000000004E-2</v>
      </c>
      <c r="W4" s="52">
        <v>7.9769000000000007E-2</v>
      </c>
      <c r="X4" s="52">
        <v>1.2396860000000001</v>
      </c>
      <c r="Y4" s="52">
        <v>0.53205128205128205</v>
      </c>
      <c r="Z4" s="52"/>
      <c r="AA4" s="84">
        <v>122</v>
      </c>
      <c r="AB4" s="84"/>
      <c r="AC4" s="91">
        <v>1418867</v>
      </c>
      <c r="AD4" s="3" t="s">
        <v>872</v>
      </c>
    </row>
    <row r="5" spans="1:34" x14ac:dyDescent="0.4">
      <c r="A5" s="14" t="s">
        <v>215</v>
      </c>
      <c r="B5" s="15" t="s">
        <v>8471</v>
      </c>
      <c r="C5" s="15"/>
      <c r="D5" s="86">
        <v>7.711081818194284</v>
      </c>
      <c r="E5" s="82"/>
      <c r="F5" s="15"/>
      <c r="G5" s="15"/>
      <c r="H5" s="16"/>
      <c r="I5" s="67"/>
      <c r="J5" s="67"/>
      <c r="K5" s="16"/>
      <c r="L5" s="87"/>
      <c r="M5" s="88">
        <v>1842.9796142578125</v>
      </c>
      <c r="N5" s="88">
        <v>6721.00830078125</v>
      </c>
      <c r="O5" s="78"/>
      <c r="P5" s="89"/>
      <c r="Q5" s="89"/>
      <c r="R5" s="90"/>
      <c r="S5" s="51">
        <v>12</v>
      </c>
      <c r="T5" s="51">
        <v>9</v>
      </c>
      <c r="U5" s="52">
        <v>4.4826119999999996</v>
      </c>
      <c r="V5" s="52">
        <v>6.25E-2</v>
      </c>
      <c r="W5" s="52">
        <v>7.7628000000000003E-2</v>
      </c>
      <c r="X5" s="52">
        <v>1.1422479999999999</v>
      </c>
      <c r="Y5" s="52">
        <v>0.58333333333333337</v>
      </c>
      <c r="Z5" s="52"/>
      <c r="AA5" s="84">
        <v>153</v>
      </c>
      <c r="AB5" s="84"/>
      <c r="AC5" s="91">
        <v>741562</v>
      </c>
      <c r="AD5" s="3" t="s">
        <v>1334</v>
      </c>
    </row>
    <row r="6" spans="1:34" x14ac:dyDescent="0.4">
      <c r="A6" s="14" t="s">
        <v>239</v>
      </c>
      <c r="B6" s="15" t="s">
        <v>8471</v>
      </c>
      <c r="C6" s="15"/>
      <c r="D6" s="86">
        <v>7.2411734189937853</v>
      </c>
      <c r="E6" s="82"/>
      <c r="F6" s="15"/>
      <c r="G6" s="15"/>
      <c r="H6" s="16"/>
      <c r="I6" s="67"/>
      <c r="J6" s="67"/>
      <c r="K6" s="16"/>
      <c r="L6" s="87"/>
      <c r="M6" s="88">
        <v>4856.34765625</v>
      </c>
      <c r="N6" s="88">
        <v>5887.1640625</v>
      </c>
      <c r="O6" s="78"/>
      <c r="P6" s="89"/>
      <c r="Q6" s="89"/>
      <c r="R6" s="90"/>
      <c r="S6" s="51">
        <v>11</v>
      </c>
      <c r="T6" s="51">
        <v>10</v>
      </c>
      <c r="U6" s="52">
        <v>5.0785710000000002</v>
      </c>
      <c r="V6" s="52">
        <v>6.25E-2</v>
      </c>
      <c r="W6" s="52">
        <v>7.6211000000000001E-2</v>
      </c>
      <c r="X6" s="52">
        <v>1.1449050000000001</v>
      </c>
      <c r="Y6" s="52">
        <v>0.55303030303030298</v>
      </c>
      <c r="Z6" s="52"/>
      <c r="AA6" s="84">
        <v>149</v>
      </c>
      <c r="AB6" s="84"/>
      <c r="AC6" s="91">
        <v>689638</v>
      </c>
      <c r="AD6" s="3" t="s">
        <v>872</v>
      </c>
    </row>
    <row r="7" spans="1:34" x14ac:dyDescent="0.4">
      <c r="A7" s="14" t="s">
        <v>255</v>
      </c>
      <c r="B7" s="15" t="s">
        <v>8471</v>
      </c>
      <c r="C7" s="15"/>
      <c r="D7" s="86">
        <v>6.4968531393419058</v>
      </c>
      <c r="E7" s="82"/>
      <c r="F7" s="15"/>
      <c r="G7" s="15"/>
      <c r="H7" s="16"/>
      <c r="I7" s="67"/>
      <c r="J7" s="67"/>
      <c r="K7" s="16"/>
      <c r="L7" s="87"/>
      <c r="M7" s="88">
        <v>735.63970947265625</v>
      </c>
      <c r="N7" s="88">
        <v>4131.43310546875</v>
      </c>
      <c r="O7" s="78"/>
      <c r="P7" s="89"/>
      <c r="Q7" s="89"/>
      <c r="R7" s="90"/>
      <c r="S7" s="51">
        <v>12</v>
      </c>
      <c r="T7" s="51">
        <v>5</v>
      </c>
      <c r="U7" s="52">
        <v>7.6738099999999996</v>
      </c>
      <c r="V7" s="52">
        <v>6.25E-2</v>
      </c>
      <c r="W7" s="52">
        <v>7.4580999999999995E-2</v>
      </c>
      <c r="X7" s="52">
        <v>1.153556</v>
      </c>
      <c r="Y7" s="52">
        <v>0.53030303030303028</v>
      </c>
      <c r="Z7" s="52"/>
      <c r="AA7" s="84">
        <v>147</v>
      </c>
      <c r="AB7" s="84"/>
      <c r="AC7" s="91">
        <v>607392</v>
      </c>
      <c r="AD7" s="3" t="s">
        <v>852</v>
      </c>
    </row>
    <row r="8" spans="1:34" x14ac:dyDescent="0.4">
      <c r="A8" s="14" t="s">
        <v>195</v>
      </c>
      <c r="B8" s="15" t="s">
        <v>8472</v>
      </c>
      <c r="C8" s="15"/>
      <c r="D8" s="86">
        <v>1.0378015442466004</v>
      </c>
      <c r="E8" s="82"/>
      <c r="F8" s="15"/>
      <c r="G8" s="15"/>
      <c r="H8" s="16"/>
      <c r="I8" s="67"/>
      <c r="J8" s="67"/>
      <c r="K8" s="16"/>
      <c r="L8" s="87"/>
      <c r="M8" s="88">
        <v>3536.0224609375</v>
      </c>
      <c r="N8" s="88">
        <v>6022.1767578125</v>
      </c>
      <c r="O8" s="78"/>
      <c r="P8" s="89"/>
      <c r="Q8" s="89"/>
      <c r="R8" s="90"/>
      <c r="S8" s="51">
        <v>7</v>
      </c>
      <c r="T8" s="51">
        <v>9</v>
      </c>
      <c r="U8" s="52">
        <v>6.6738819999999999</v>
      </c>
      <c r="V8" s="52">
        <v>6.25E-2</v>
      </c>
      <c r="W8" s="52">
        <v>7.4315000000000006E-2</v>
      </c>
      <c r="X8" s="52">
        <v>1.155718</v>
      </c>
      <c r="Y8" s="52">
        <v>0.52272727272727271</v>
      </c>
      <c r="Z8" s="52"/>
      <c r="AA8" s="84">
        <v>146</v>
      </c>
      <c r="AB8" s="84"/>
      <c r="AC8" s="91">
        <v>4177</v>
      </c>
      <c r="AD8" s="3" t="s">
        <v>928</v>
      </c>
    </row>
    <row r="9" spans="1:34" x14ac:dyDescent="0.4">
      <c r="A9" s="14" t="s">
        <v>388</v>
      </c>
      <c r="B9" s="15" t="s">
        <v>8473</v>
      </c>
      <c r="C9" s="15"/>
      <c r="D9" s="86">
        <v>3.0062511226708435</v>
      </c>
      <c r="E9" s="82"/>
      <c r="F9" s="15"/>
      <c r="G9" s="15"/>
      <c r="H9" s="16"/>
      <c r="I9" s="67"/>
      <c r="J9" s="67"/>
      <c r="K9" s="16"/>
      <c r="L9" s="87"/>
      <c r="M9" s="88">
        <v>848.23040771484375</v>
      </c>
      <c r="N9" s="88">
        <v>6187.40380859375</v>
      </c>
      <c r="O9" s="78"/>
      <c r="P9" s="89"/>
      <c r="Q9" s="89"/>
      <c r="R9" s="90"/>
      <c r="S9" s="51">
        <v>10</v>
      </c>
      <c r="T9" s="51">
        <v>8</v>
      </c>
      <c r="U9" s="52">
        <v>1.917532</v>
      </c>
      <c r="V9" s="52">
        <v>5.8824000000000001E-2</v>
      </c>
      <c r="W9" s="52">
        <v>7.4052999999999994E-2</v>
      </c>
      <c r="X9" s="52">
        <v>1.051771</v>
      </c>
      <c r="Y9" s="52">
        <v>0.67272727272727273</v>
      </c>
      <c r="Z9" s="52"/>
      <c r="AA9" s="84">
        <v>198</v>
      </c>
      <c r="AB9" s="84"/>
      <c r="AC9" s="91">
        <v>221687</v>
      </c>
      <c r="AD9" s="3" t="s">
        <v>900</v>
      </c>
    </row>
    <row r="10" spans="1:34" x14ac:dyDescent="0.4">
      <c r="A10" s="14" t="s">
        <v>382</v>
      </c>
      <c r="B10" s="15" t="s">
        <v>8473</v>
      </c>
      <c r="C10" s="15"/>
      <c r="D10" s="86">
        <v>2.8405198131692888</v>
      </c>
      <c r="E10" s="82"/>
      <c r="F10" s="15"/>
      <c r="G10" s="15"/>
      <c r="H10" s="16"/>
      <c r="I10" s="67"/>
      <c r="J10" s="67"/>
      <c r="K10" s="16"/>
      <c r="L10" s="87"/>
      <c r="M10" s="88">
        <v>2711.760986328125</v>
      </c>
      <c r="N10" s="88">
        <v>8706.4150390625</v>
      </c>
      <c r="O10" s="78"/>
      <c r="P10" s="89"/>
      <c r="Q10" s="89"/>
      <c r="R10" s="90"/>
      <c r="S10" s="51">
        <v>9</v>
      </c>
      <c r="T10" s="51">
        <v>9</v>
      </c>
      <c r="U10" s="52">
        <v>1.917532</v>
      </c>
      <c r="V10" s="52">
        <v>5.8824000000000001E-2</v>
      </c>
      <c r="W10" s="52">
        <v>7.4052999999999994E-2</v>
      </c>
      <c r="X10" s="52">
        <v>1.051771</v>
      </c>
      <c r="Y10" s="52">
        <v>0.67272727272727273</v>
      </c>
      <c r="Z10" s="52"/>
      <c r="AA10" s="84">
        <v>199</v>
      </c>
      <c r="AB10" s="84"/>
      <c r="AC10" s="91">
        <v>203374</v>
      </c>
      <c r="AD10" s="3" t="s">
        <v>928</v>
      </c>
    </row>
    <row r="11" spans="1:34" x14ac:dyDescent="0.4">
      <c r="A11" s="14" t="s">
        <v>240</v>
      </c>
      <c r="B11" s="15" t="s">
        <v>8475</v>
      </c>
      <c r="C11" s="15"/>
      <c r="D11" s="86">
        <v>2.7157575222945862</v>
      </c>
      <c r="E11" s="82"/>
      <c r="F11" s="15"/>
      <c r="G11" s="15"/>
      <c r="H11" s="16"/>
      <c r="I11" s="67"/>
      <c r="J11" s="67"/>
      <c r="K11" s="16"/>
      <c r="L11" s="87"/>
      <c r="M11" s="88">
        <v>3866.674560546875</v>
      </c>
      <c r="N11" s="88">
        <v>8083.69189453125</v>
      </c>
      <c r="O11" s="78"/>
      <c r="P11" s="89"/>
      <c r="Q11" s="89"/>
      <c r="R11" s="90"/>
      <c r="S11" s="51">
        <v>9</v>
      </c>
      <c r="T11" s="51">
        <v>8</v>
      </c>
      <c r="U11" s="52">
        <v>1.4453100000000001</v>
      </c>
      <c r="V11" s="52">
        <v>5.5556000000000001E-2</v>
      </c>
      <c r="W11" s="52">
        <v>6.7699999999999996E-2</v>
      </c>
      <c r="X11" s="52">
        <v>0.96882999999999997</v>
      </c>
      <c r="Y11" s="52">
        <v>0.68888888888888888</v>
      </c>
      <c r="Z11" s="52"/>
      <c r="AA11" s="84">
        <v>338</v>
      </c>
      <c r="AB11" s="84"/>
      <c r="AC11" s="91">
        <v>189588</v>
      </c>
      <c r="AD11" s="3" t="s">
        <v>1334</v>
      </c>
    </row>
    <row r="12" spans="1:34" x14ac:dyDescent="0.4">
      <c r="A12" s="14" t="s">
        <v>647</v>
      </c>
      <c r="B12" s="15" t="s">
        <v>8475</v>
      </c>
      <c r="C12" s="15"/>
      <c r="D12" s="86">
        <v>1.322638940372409</v>
      </c>
      <c r="E12" s="82"/>
      <c r="F12" s="15"/>
      <c r="G12" s="15"/>
      <c r="H12" s="16"/>
      <c r="I12" s="67"/>
      <c r="J12" s="67"/>
      <c r="K12" s="16"/>
      <c r="L12" s="87"/>
      <c r="M12" s="88">
        <v>2117.42138671875</v>
      </c>
      <c r="N12" s="88">
        <v>695.8763427734375</v>
      </c>
      <c r="O12" s="78"/>
      <c r="P12" s="89"/>
      <c r="Q12" s="89"/>
      <c r="R12" s="118"/>
      <c r="S12" s="51">
        <v>1</v>
      </c>
      <c r="T12" s="51">
        <v>9</v>
      </c>
      <c r="U12" s="52">
        <v>2.2445170000000001</v>
      </c>
      <c r="V12" s="52">
        <v>5.5556000000000001E-2</v>
      </c>
      <c r="W12" s="52">
        <v>6.6644999999999996E-2</v>
      </c>
      <c r="X12" s="52">
        <v>0.97180999999999995</v>
      </c>
      <c r="Y12" s="52">
        <v>0.7</v>
      </c>
      <c r="Z12" s="119"/>
      <c r="AA12" s="84">
        <v>333</v>
      </c>
      <c r="AB12" s="84"/>
      <c r="AC12" s="91">
        <v>35651</v>
      </c>
      <c r="AD12" s="3" t="s">
        <v>963</v>
      </c>
    </row>
    <row r="13" spans="1:34" x14ac:dyDescent="0.4">
      <c r="A13" s="14" t="s">
        <v>462</v>
      </c>
      <c r="B13" s="15" t="s">
        <v>8475</v>
      </c>
      <c r="C13" s="15"/>
      <c r="D13" s="86">
        <v>4.2634307541194305</v>
      </c>
      <c r="E13" s="82"/>
      <c r="F13" s="15"/>
      <c r="G13" s="15"/>
      <c r="H13" s="16"/>
      <c r="I13" s="67"/>
      <c r="J13" s="67"/>
      <c r="K13" s="16"/>
      <c r="L13" s="87"/>
      <c r="M13" s="88">
        <v>536.9561767578125</v>
      </c>
      <c r="N13" s="88">
        <v>7601.8193359375</v>
      </c>
      <c r="O13" s="78"/>
      <c r="P13" s="89"/>
      <c r="Q13" s="89"/>
      <c r="R13" s="90"/>
      <c r="S13" s="51">
        <v>7</v>
      </c>
      <c r="T13" s="51">
        <v>8</v>
      </c>
      <c r="U13" s="52">
        <v>0.38181799999999999</v>
      </c>
      <c r="V13" s="52">
        <v>5.2631999999999998E-2</v>
      </c>
      <c r="W13" s="52">
        <v>6.2741000000000005E-2</v>
      </c>
      <c r="X13" s="52">
        <v>0.88321099999999997</v>
      </c>
      <c r="Y13" s="52">
        <v>0.77777777777777779</v>
      </c>
      <c r="Z13" s="52"/>
      <c r="AA13" s="84">
        <v>372</v>
      </c>
      <c r="AB13" s="84"/>
      <c r="AC13" s="91">
        <v>360603</v>
      </c>
      <c r="AD13" s="3" t="s">
        <v>900</v>
      </c>
    </row>
    <row r="14" spans="1:34" x14ac:dyDescent="0.4">
      <c r="A14" s="14" t="s">
        <v>413</v>
      </c>
      <c r="B14" s="15" t="s">
        <v>8476</v>
      </c>
      <c r="C14" s="15"/>
      <c r="D14" s="86">
        <v>2.733748776774414</v>
      </c>
      <c r="E14" s="82"/>
      <c r="F14" s="15"/>
      <c r="G14" s="15"/>
      <c r="H14" s="16"/>
      <c r="I14" s="67"/>
      <c r="J14" s="67"/>
      <c r="K14" s="16"/>
      <c r="L14" s="87"/>
      <c r="M14" s="88">
        <v>5686.24609375</v>
      </c>
      <c r="N14" s="88">
        <v>5945.77392578125</v>
      </c>
      <c r="O14" s="78"/>
      <c r="P14" s="89"/>
      <c r="Q14" s="89"/>
      <c r="R14" s="90"/>
      <c r="S14" s="51">
        <v>2</v>
      </c>
      <c r="T14" s="51">
        <v>9</v>
      </c>
      <c r="U14" s="52">
        <v>2.8326120000000001</v>
      </c>
      <c r="V14" s="52">
        <v>5.2631999999999998E-2</v>
      </c>
      <c r="W14" s="52">
        <v>5.8007000000000003E-2</v>
      </c>
      <c r="X14" s="52">
        <v>0.89529400000000003</v>
      </c>
      <c r="Y14" s="52">
        <v>0.58333333333333337</v>
      </c>
      <c r="Z14" s="52"/>
      <c r="AA14" s="84">
        <v>366</v>
      </c>
      <c r="AB14" s="84"/>
      <c r="AC14" s="91">
        <v>191576</v>
      </c>
      <c r="AD14" s="3" t="s">
        <v>872</v>
      </c>
    </row>
    <row r="15" spans="1:34" x14ac:dyDescent="0.4">
      <c r="A15" s="14" t="s">
        <v>426</v>
      </c>
      <c r="B15" s="15" t="s">
        <v>8477</v>
      </c>
      <c r="C15" s="15"/>
      <c r="D15" s="86">
        <v>1.8025565586145018</v>
      </c>
      <c r="E15" s="82"/>
      <c r="F15" s="15"/>
      <c r="G15" s="15"/>
      <c r="H15" s="16"/>
      <c r="I15" s="67"/>
      <c r="J15" s="67"/>
      <c r="K15" s="16"/>
      <c r="L15" s="87"/>
      <c r="M15" s="88">
        <v>8805.12890625</v>
      </c>
      <c r="N15" s="88">
        <v>8413.5439453125</v>
      </c>
      <c r="O15" s="78"/>
      <c r="P15" s="89"/>
      <c r="Q15" s="89"/>
      <c r="R15" s="90"/>
      <c r="S15" s="51">
        <v>2</v>
      </c>
      <c r="T15" s="51">
        <v>7</v>
      </c>
      <c r="U15" s="52">
        <v>2.8301590000000001</v>
      </c>
      <c r="V15" s="52">
        <v>0.05</v>
      </c>
      <c r="W15" s="52">
        <v>5.1112999999999999E-2</v>
      </c>
      <c r="X15" s="52">
        <v>0.81865600000000005</v>
      </c>
      <c r="Y15" s="52">
        <v>0.5357142857142857</v>
      </c>
      <c r="Z15" s="52"/>
      <c r="AA15" s="84">
        <v>397</v>
      </c>
      <c r="AB15" s="84"/>
      <c r="AC15" s="91">
        <v>88681</v>
      </c>
      <c r="AD15" s="3" t="s">
        <v>963</v>
      </c>
    </row>
    <row r="16" spans="1:34" x14ac:dyDescent="0.4">
      <c r="A16" s="14" t="s">
        <v>350</v>
      </c>
      <c r="B16" s="15" t="s">
        <v>8477</v>
      </c>
      <c r="C16" s="15"/>
      <c r="D16" s="86">
        <v>2.778898861583198</v>
      </c>
      <c r="E16" s="82"/>
      <c r="F16" s="15"/>
      <c r="G16" s="15"/>
      <c r="H16" s="16"/>
      <c r="I16" s="67"/>
      <c r="J16" s="67"/>
      <c r="K16" s="16"/>
      <c r="L16" s="87"/>
      <c r="M16" s="88">
        <v>1096.6470947265625</v>
      </c>
      <c r="N16" s="88">
        <v>7774.0390625</v>
      </c>
      <c r="O16" s="78"/>
      <c r="P16" s="89"/>
      <c r="Q16" s="89"/>
      <c r="R16" s="90"/>
      <c r="S16" s="51">
        <v>5</v>
      </c>
      <c r="T16" s="51">
        <v>4</v>
      </c>
      <c r="U16" s="52">
        <v>0.62626300000000001</v>
      </c>
      <c r="V16" s="52">
        <v>4.7619000000000002E-2</v>
      </c>
      <c r="W16" s="52">
        <v>4.8707E-2</v>
      </c>
      <c r="X16" s="52">
        <v>0.72212900000000002</v>
      </c>
      <c r="Y16" s="52">
        <v>0.73809523809523814</v>
      </c>
      <c r="Z16" s="52"/>
      <c r="AA16" s="84">
        <v>459</v>
      </c>
      <c r="AB16" s="84"/>
      <c r="AC16" s="91">
        <v>196565</v>
      </c>
      <c r="AD16" s="3" t="s">
        <v>872</v>
      </c>
    </row>
    <row r="17" spans="1:30" x14ac:dyDescent="0.4">
      <c r="A17" s="14" t="s">
        <v>392</v>
      </c>
      <c r="B17" s="15" t="s">
        <v>8482</v>
      </c>
      <c r="C17" s="15"/>
      <c r="D17" s="86">
        <v>1.0589693230334807</v>
      </c>
      <c r="E17" s="82"/>
      <c r="F17" s="15"/>
      <c r="G17" s="15"/>
      <c r="H17" s="16"/>
      <c r="I17" s="67"/>
      <c r="J17" s="67"/>
      <c r="K17" s="16"/>
      <c r="L17" s="87"/>
      <c r="M17" s="88">
        <v>8204.87890625</v>
      </c>
      <c r="N17" s="88">
        <v>8340.6904296875</v>
      </c>
      <c r="O17" s="78"/>
      <c r="P17" s="89"/>
      <c r="Q17" s="89"/>
      <c r="R17" s="90"/>
      <c r="S17" s="51">
        <v>3</v>
      </c>
      <c r="T17" s="51">
        <v>3</v>
      </c>
      <c r="U17" s="52">
        <v>0.28571400000000002</v>
      </c>
      <c r="V17" s="52">
        <v>4.3478000000000003E-2</v>
      </c>
      <c r="W17" s="52">
        <v>3.3681000000000003E-2</v>
      </c>
      <c r="X17" s="52">
        <v>0.56254899999999997</v>
      </c>
      <c r="Y17" s="52">
        <v>0.6</v>
      </c>
      <c r="Z17" s="52"/>
      <c r="AA17" s="84">
        <v>510</v>
      </c>
      <c r="AB17" s="84"/>
      <c r="AC17" s="91">
        <v>6516</v>
      </c>
      <c r="AD17" s="3" t="s">
        <v>1334</v>
      </c>
    </row>
    <row r="18" spans="1:30" x14ac:dyDescent="0.4">
      <c r="A18" s="14" t="s">
        <v>187</v>
      </c>
      <c r="B18" s="15" t="s">
        <v>8470</v>
      </c>
      <c r="C18" s="15"/>
      <c r="D18" s="86">
        <v>17.165078800637882</v>
      </c>
      <c r="E18" s="82"/>
      <c r="F18" s="15"/>
      <c r="G18" s="15"/>
      <c r="H18" s="16"/>
      <c r="I18" s="67"/>
      <c r="J18" s="67"/>
      <c r="K18" s="16"/>
      <c r="L18" s="87"/>
      <c r="M18" s="88">
        <v>6916.35986328125</v>
      </c>
      <c r="N18" s="88">
        <v>456.791748046875</v>
      </c>
      <c r="O18" s="78"/>
      <c r="P18" s="89"/>
      <c r="Q18" s="89"/>
      <c r="R18" s="90"/>
      <c r="S18" s="51">
        <v>12</v>
      </c>
      <c r="T18" s="51">
        <v>8</v>
      </c>
      <c r="U18" s="52">
        <v>13.833333</v>
      </c>
      <c r="V18" s="52">
        <v>8.3333000000000004E-2</v>
      </c>
      <c r="W18" s="52">
        <v>2.5999999999999998E-5</v>
      </c>
      <c r="X18" s="52">
        <v>1.287879</v>
      </c>
      <c r="Y18" s="52">
        <v>0.58333333333333337</v>
      </c>
      <c r="Z18" s="52"/>
      <c r="AA18" s="84">
        <v>109</v>
      </c>
      <c r="AB18" s="84"/>
      <c r="AC18" s="91">
        <v>1786211</v>
      </c>
      <c r="AD18" s="3" t="s">
        <v>935</v>
      </c>
    </row>
    <row r="19" spans="1:30" x14ac:dyDescent="0.4">
      <c r="A19" s="14" t="s">
        <v>250</v>
      </c>
      <c r="B19" s="15" t="s">
        <v>8471</v>
      </c>
      <c r="C19" s="15"/>
      <c r="D19" s="86">
        <v>6.7028385232530558</v>
      </c>
      <c r="E19" s="82"/>
      <c r="F19" s="15"/>
      <c r="G19" s="15"/>
      <c r="H19" s="16"/>
      <c r="I19" s="67"/>
      <c r="J19" s="67"/>
      <c r="K19" s="16"/>
      <c r="L19" s="87"/>
      <c r="M19" s="88">
        <v>7061.685546875</v>
      </c>
      <c r="N19" s="88">
        <v>5123.896484375</v>
      </c>
      <c r="O19" s="78"/>
      <c r="P19" s="89"/>
      <c r="Q19" s="89"/>
      <c r="R19" s="90"/>
      <c r="S19" s="51">
        <v>11</v>
      </c>
      <c r="T19" s="51">
        <v>9</v>
      </c>
      <c r="U19" s="52">
        <v>4.5</v>
      </c>
      <c r="V19" s="52">
        <v>7.6923000000000005E-2</v>
      </c>
      <c r="W19" s="52">
        <v>2.5999999999999998E-5</v>
      </c>
      <c r="X19" s="52">
        <v>1.163856</v>
      </c>
      <c r="Y19" s="52">
        <v>0.66363636363636369</v>
      </c>
      <c r="Z19" s="52"/>
      <c r="AA19" s="84">
        <v>144</v>
      </c>
      <c r="AB19" s="84"/>
      <c r="AC19" s="91">
        <v>630153</v>
      </c>
      <c r="AD19" s="3" t="s">
        <v>963</v>
      </c>
    </row>
    <row r="20" spans="1:30" x14ac:dyDescent="0.4">
      <c r="A20" s="14" t="s">
        <v>288</v>
      </c>
      <c r="B20" s="15" t="s">
        <v>8473</v>
      </c>
      <c r="C20" s="15"/>
      <c r="D20" s="86">
        <v>5.0830464247532863</v>
      </c>
      <c r="E20" s="82"/>
      <c r="F20" s="15"/>
      <c r="G20" s="15"/>
      <c r="H20" s="16"/>
      <c r="I20" s="67"/>
      <c r="J20" s="67"/>
      <c r="K20" s="16"/>
      <c r="L20" s="87"/>
      <c r="M20" s="88">
        <v>4739.2802734375</v>
      </c>
      <c r="N20" s="88">
        <v>5197.4892578125</v>
      </c>
      <c r="O20" s="78"/>
      <c r="P20" s="89"/>
      <c r="Q20" s="89"/>
      <c r="R20" s="90"/>
      <c r="S20" s="51">
        <v>10</v>
      </c>
      <c r="T20" s="51">
        <v>8</v>
      </c>
      <c r="U20" s="52">
        <v>0.5</v>
      </c>
      <c r="V20" s="52">
        <v>7.1429000000000006E-2</v>
      </c>
      <c r="W20" s="52">
        <v>2.5000000000000001E-5</v>
      </c>
      <c r="X20" s="52">
        <v>1.055329</v>
      </c>
      <c r="Y20" s="52">
        <v>0.75555555555555554</v>
      </c>
      <c r="Z20" s="52"/>
      <c r="AA20" s="84">
        <v>192</v>
      </c>
      <c r="AB20" s="84"/>
      <c r="AC20" s="91">
        <v>451169</v>
      </c>
      <c r="AD20" s="3" t="s">
        <v>963</v>
      </c>
    </row>
    <row r="21" spans="1:30" x14ac:dyDescent="0.4">
      <c r="A21" s="14" t="s">
        <v>461</v>
      </c>
      <c r="B21" s="15" t="s">
        <v>8474</v>
      </c>
      <c r="C21" s="15"/>
      <c r="D21" s="86">
        <v>3.6882445564461759</v>
      </c>
      <c r="E21" s="82"/>
      <c r="F21" s="15"/>
      <c r="G21" s="15"/>
      <c r="H21" s="16"/>
      <c r="I21" s="67"/>
      <c r="J21" s="67"/>
      <c r="K21" s="16"/>
      <c r="L21" s="87"/>
      <c r="M21" s="88">
        <v>5184.8662109375</v>
      </c>
      <c r="N21" s="88">
        <v>4296.1162109375</v>
      </c>
      <c r="O21" s="78"/>
      <c r="P21" s="89"/>
      <c r="Q21" s="89"/>
      <c r="R21" s="90"/>
      <c r="S21" s="51">
        <v>9</v>
      </c>
      <c r="T21" s="51">
        <v>8</v>
      </c>
      <c r="U21" s="52">
        <v>0.5</v>
      </c>
      <c r="V21" s="52">
        <v>7.1429000000000006E-2</v>
      </c>
      <c r="W21" s="52">
        <v>2.5000000000000001E-5</v>
      </c>
      <c r="X21" s="52">
        <v>1.055329</v>
      </c>
      <c r="Y21" s="52">
        <v>0.76666666666666672</v>
      </c>
      <c r="Z21" s="52"/>
      <c r="AA21" s="84">
        <v>193</v>
      </c>
      <c r="AB21" s="84"/>
      <c r="AC21" s="91">
        <v>297046</v>
      </c>
      <c r="AD21" s="3" t="s">
        <v>963</v>
      </c>
    </row>
    <row r="22" spans="1:30" x14ac:dyDescent="0.4">
      <c r="A22" s="14" t="s">
        <v>309</v>
      </c>
      <c r="B22" s="15" t="s">
        <v>8473</v>
      </c>
      <c r="C22" s="15"/>
      <c r="D22" s="86">
        <v>4.5900426123573554</v>
      </c>
      <c r="E22" s="82"/>
      <c r="F22" s="15"/>
      <c r="G22" s="15"/>
      <c r="H22" s="16"/>
      <c r="I22" s="67"/>
      <c r="J22" s="67"/>
      <c r="K22" s="16"/>
      <c r="L22" s="87"/>
      <c r="M22" s="88">
        <v>4899.53125</v>
      </c>
      <c r="N22" s="88">
        <v>225.28999328613281</v>
      </c>
      <c r="O22" s="78"/>
      <c r="P22" s="89"/>
      <c r="Q22" s="89"/>
      <c r="R22" s="90"/>
      <c r="S22" s="51">
        <v>10</v>
      </c>
      <c r="T22" s="51">
        <v>8</v>
      </c>
      <c r="U22" s="52">
        <v>0.5</v>
      </c>
      <c r="V22" s="52">
        <v>7.1429000000000006E-2</v>
      </c>
      <c r="W22" s="52">
        <v>2.5000000000000001E-5</v>
      </c>
      <c r="X22" s="52">
        <v>1.055329</v>
      </c>
      <c r="Y22" s="52">
        <v>0.75555555555555554</v>
      </c>
      <c r="Z22" s="52"/>
      <c r="AA22" s="84">
        <v>194</v>
      </c>
      <c r="AB22" s="84"/>
      <c r="AC22" s="91">
        <v>396693</v>
      </c>
      <c r="AD22" s="3" t="s">
        <v>935</v>
      </c>
    </row>
    <row r="23" spans="1:30" x14ac:dyDescent="0.4">
      <c r="A23" s="14" t="s">
        <v>247</v>
      </c>
      <c r="B23" s="15" t="s">
        <v>8473</v>
      </c>
      <c r="C23" s="15"/>
      <c r="D23" s="86">
        <v>7.0989357194668949</v>
      </c>
      <c r="E23" s="82"/>
      <c r="F23" s="15"/>
      <c r="G23" s="15"/>
      <c r="H23" s="16"/>
      <c r="I23" s="67"/>
      <c r="J23" s="67"/>
      <c r="K23" s="16"/>
      <c r="L23" s="87"/>
      <c r="M23" s="88">
        <v>4371.6962890625</v>
      </c>
      <c r="N23" s="88">
        <v>444.30221557617188</v>
      </c>
      <c r="O23" s="78"/>
      <c r="P23" s="89"/>
      <c r="Q23" s="89"/>
      <c r="R23" s="90"/>
      <c r="S23" s="51">
        <v>8</v>
      </c>
      <c r="T23" s="51">
        <v>8</v>
      </c>
      <c r="U23" s="52">
        <v>0.5</v>
      </c>
      <c r="V23" s="52">
        <v>7.1429000000000006E-2</v>
      </c>
      <c r="W23" s="52">
        <v>2.5000000000000001E-5</v>
      </c>
      <c r="X23" s="52">
        <v>1.055329</v>
      </c>
      <c r="Y23" s="52">
        <v>0.77777777777777779</v>
      </c>
      <c r="Z23" s="52"/>
      <c r="AA23" s="84">
        <v>195</v>
      </c>
      <c r="AB23" s="84"/>
      <c r="AC23" s="91">
        <v>673921</v>
      </c>
      <c r="AD23" s="3" t="s">
        <v>963</v>
      </c>
    </row>
    <row r="24" spans="1:30" x14ac:dyDescent="0.4">
      <c r="A24" s="14" t="s">
        <v>330</v>
      </c>
      <c r="B24" s="15" t="s">
        <v>8473</v>
      </c>
      <c r="C24" s="15"/>
      <c r="D24" s="86">
        <v>3.1353302286294893</v>
      </c>
      <c r="E24" s="82"/>
      <c r="F24" s="15"/>
      <c r="G24" s="15"/>
      <c r="H24" s="16"/>
      <c r="I24" s="67"/>
      <c r="J24" s="67"/>
      <c r="K24" s="16"/>
      <c r="L24" s="87"/>
      <c r="M24" s="88">
        <v>5665.966796875</v>
      </c>
      <c r="N24" s="88">
        <v>1846.802734375</v>
      </c>
      <c r="O24" s="78"/>
      <c r="P24" s="89"/>
      <c r="Q24" s="89"/>
      <c r="R24" s="90"/>
      <c r="S24" s="51">
        <v>10</v>
      </c>
      <c r="T24" s="51">
        <v>8</v>
      </c>
      <c r="U24" s="52">
        <v>0.5</v>
      </c>
      <c r="V24" s="52">
        <v>7.1429000000000006E-2</v>
      </c>
      <c r="W24" s="52">
        <v>2.5000000000000001E-5</v>
      </c>
      <c r="X24" s="52">
        <v>1.055329</v>
      </c>
      <c r="Y24" s="52">
        <v>0.75555555555555554</v>
      </c>
      <c r="Z24" s="52"/>
      <c r="AA24" s="84">
        <v>196</v>
      </c>
      <c r="AB24" s="84"/>
      <c r="AC24" s="91">
        <v>235950</v>
      </c>
      <c r="AD24" s="3" t="s">
        <v>935</v>
      </c>
    </row>
    <row r="25" spans="1:30" x14ac:dyDescent="0.4">
      <c r="A25" s="14" t="s">
        <v>427</v>
      </c>
      <c r="B25" s="15" t="s">
        <v>8473</v>
      </c>
      <c r="C25" s="15"/>
      <c r="D25" s="86">
        <v>3.7986536634149397</v>
      </c>
      <c r="E25" s="82"/>
      <c r="F25" s="15"/>
      <c r="G25" s="15"/>
      <c r="H25" s="16"/>
      <c r="I25" s="67"/>
      <c r="J25" s="67"/>
      <c r="K25" s="16"/>
      <c r="L25" s="87"/>
      <c r="M25" s="88">
        <v>5595.33837890625</v>
      </c>
      <c r="N25" s="88">
        <v>2340.872802734375</v>
      </c>
      <c r="O25" s="78"/>
      <c r="P25" s="89"/>
      <c r="Q25" s="89"/>
      <c r="R25" s="90"/>
      <c r="S25" s="51">
        <v>9</v>
      </c>
      <c r="T25" s="51">
        <v>8</v>
      </c>
      <c r="U25" s="52">
        <v>0.5</v>
      </c>
      <c r="V25" s="52">
        <v>7.1429000000000006E-2</v>
      </c>
      <c r="W25" s="52">
        <v>2.5000000000000001E-5</v>
      </c>
      <c r="X25" s="52">
        <v>1.055329</v>
      </c>
      <c r="Y25" s="52">
        <v>0.76666666666666672</v>
      </c>
      <c r="Z25" s="52"/>
      <c r="AA25" s="84">
        <v>197</v>
      </c>
      <c r="AB25" s="84"/>
      <c r="AC25" s="91">
        <v>309246</v>
      </c>
      <c r="AD25" s="3" t="s">
        <v>852</v>
      </c>
    </row>
    <row r="26" spans="1:30" x14ac:dyDescent="0.4">
      <c r="A26" s="14" t="s">
        <v>329</v>
      </c>
      <c r="B26" s="15" t="s">
        <v>8471</v>
      </c>
      <c r="C26" s="15"/>
      <c r="D26" s="86">
        <v>9.4477265715449281</v>
      </c>
      <c r="E26" s="82"/>
      <c r="F26" s="15"/>
      <c r="G26" s="15"/>
      <c r="H26" s="16"/>
      <c r="I26" s="67"/>
      <c r="J26" s="67"/>
      <c r="K26" s="16"/>
      <c r="L26" s="87"/>
      <c r="M26" s="88">
        <v>6011.84814453125</v>
      </c>
      <c r="N26" s="88">
        <v>2380.547119140625</v>
      </c>
      <c r="O26" s="78"/>
      <c r="P26" s="89"/>
      <c r="Q26" s="89"/>
      <c r="R26" s="90"/>
      <c r="S26" s="51">
        <v>10</v>
      </c>
      <c r="T26" s="51">
        <v>8</v>
      </c>
      <c r="U26" s="52">
        <v>10.333333</v>
      </c>
      <c r="V26" s="52">
        <v>7.6923000000000005E-2</v>
      </c>
      <c r="W26" s="52">
        <v>2.4000000000000001E-5</v>
      </c>
      <c r="X26" s="52">
        <v>1.1944349999999999</v>
      </c>
      <c r="Y26" s="52">
        <v>0.6454545454545455</v>
      </c>
      <c r="Z26" s="52"/>
      <c r="AA26" s="84">
        <v>134</v>
      </c>
      <c r="AB26" s="84"/>
      <c r="AC26" s="91">
        <v>933458</v>
      </c>
      <c r="AD26" s="3" t="s">
        <v>963</v>
      </c>
    </row>
    <row r="27" spans="1:30" x14ac:dyDescent="0.4">
      <c r="A27" s="14" t="s">
        <v>381</v>
      </c>
      <c r="B27" s="15" t="s">
        <v>8473</v>
      </c>
      <c r="C27" s="15"/>
      <c r="D27" s="86">
        <v>1.853996342549785</v>
      </c>
      <c r="E27" s="82"/>
      <c r="F27" s="15"/>
      <c r="G27" s="15"/>
      <c r="H27" s="16"/>
      <c r="I27" s="67"/>
      <c r="J27" s="67"/>
      <c r="K27" s="16"/>
      <c r="L27" s="87"/>
      <c r="M27" s="88">
        <v>633.08453369140625</v>
      </c>
      <c r="N27" s="88">
        <v>2638.811767578125</v>
      </c>
      <c r="O27" s="78"/>
      <c r="P27" s="89"/>
      <c r="Q27" s="89"/>
      <c r="R27" s="90"/>
      <c r="S27" s="51">
        <v>2</v>
      </c>
      <c r="T27" s="51">
        <v>10</v>
      </c>
      <c r="U27" s="52">
        <v>3</v>
      </c>
      <c r="V27" s="52">
        <v>7.1429000000000006E-2</v>
      </c>
      <c r="W27" s="52">
        <v>2.4000000000000001E-5</v>
      </c>
      <c r="X27" s="52">
        <v>1.0704320000000001</v>
      </c>
      <c r="Y27" s="52">
        <v>0.81111111111111112</v>
      </c>
      <c r="Z27" s="52"/>
      <c r="AA27" s="84">
        <v>183</v>
      </c>
      <c r="AB27" s="84"/>
      <c r="AC27" s="91">
        <v>94365</v>
      </c>
      <c r="AD27" s="3" t="s">
        <v>935</v>
      </c>
    </row>
    <row r="28" spans="1:30" x14ac:dyDescent="0.4">
      <c r="A28" s="14" t="s">
        <v>519</v>
      </c>
      <c r="B28" s="15" t="s">
        <v>8476</v>
      </c>
      <c r="C28" s="15"/>
      <c r="D28" s="86">
        <v>3.6361893774884444</v>
      </c>
      <c r="E28" s="82"/>
      <c r="F28" s="15"/>
      <c r="G28" s="15"/>
      <c r="H28" s="16"/>
      <c r="I28" s="67"/>
      <c r="J28" s="67"/>
      <c r="K28" s="16"/>
      <c r="L28" s="87"/>
      <c r="M28" s="88">
        <v>2752.597900390625</v>
      </c>
      <c r="N28" s="88">
        <v>469.3853759765625</v>
      </c>
      <c r="O28" s="78"/>
      <c r="P28" s="89"/>
      <c r="Q28" s="89"/>
      <c r="R28" s="118"/>
      <c r="S28" s="51">
        <v>0</v>
      </c>
      <c r="T28" s="51">
        <v>8</v>
      </c>
      <c r="U28" s="52">
        <v>0</v>
      </c>
      <c r="V28" s="52">
        <v>6.25E-2</v>
      </c>
      <c r="W28" s="52">
        <v>2.0000000000000002E-5</v>
      </c>
      <c r="X28" s="52">
        <v>0.86937699999999996</v>
      </c>
      <c r="Y28" s="52">
        <v>0.9642857142857143</v>
      </c>
      <c r="Z28" s="119"/>
      <c r="AA28" s="84">
        <v>378</v>
      </c>
      <c r="AB28" s="84"/>
      <c r="AC28" s="91">
        <v>291294</v>
      </c>
      <c r="AD28" s="3" t="s">
        <v>935</v>
      </c>
    </row>
    <row r="29" spans="1:30" x14ac:dyDescent="0.4">
      <c r="A29" s="14" t="s">
        <v>188</v>
      </c>
      <c r="B29" s="15" t="s">
        <v>8479</v>
      </c>
      <c r="C29" s="15"/>
      <c r="D29" s="86">
        <v>2.0636469468152256</v>
      </c>
      <c r="E29" s="82"/>
      <c r="F29" s="15"/>
      <c r="G29" s="15"/>
      <c r="H29" s="16"/>
      <c r="I29" s="67"/>
      <c r="J29" s="67"/>
      <c r="K29" s="16"/>
      <c r="L29" s="87"/>
      <c r="M29" s="88">
        <v>5631.43798828125</v>
      </c>
      <c r="N29" s="88">
        <v>559.80950927734375</v>
      </c>
      <c r="O29" s="78"/>
      <c r="P29" s="89"/>
      <c r="Q29" s="89"/>
      <c r="R29" s="90"/>
      <c r="S29" s="51">
        <v>4</v>
      </c>
      <c r="T29" s="51">
        <v>4</v>
      </c>
      <c r="U29" s="52">
        <v>1.3333330000000001</v>
      </c>
      <c r="V29" s="52">
        <v>5.2631999999999998E-2</v>
      </c>
      <c r="W29" s="52">
        <v>1.1E-5</v>
      </c>
      <c r="X29" s="52">
        <v>0.63975599999999999</v>
      </c>
      <c r="Y29" s="52">
        <v>0.65</v>
      </c>
      <c r="Z29" s="52"/>
      <c r="AA29" s="84">
        <v>485</v>
      </c>
      <c r="AB29" s="84"/>
      <c r="AC29" s="91">
        <v>117531</v>
      </c>
      <c r="AD29" s="3" t="s">
        <v>843</v>
      </c>
    </row>
    <row r="30" spans="1:30" x14ac:dyDescent="0.4">
      <c r="A30" s="14" t="s">
        <v>475</v>
      </c>
      <c r="B30" s="15" t="s">
        <v>8481</v>
      </c>
      <c r="C30" s="15"/>
      <c r="D30" s="86">
        <v>1.8652454015630777</v>
      </c>
      <c r="E30" s="82"/>
      <c r="F30" s="15"/>
      <c r="G30" s="15"/>
      <c r="H30" s="16"/>
      <c r="I30" s="67"/>
      <c r="J30" s="67"/>
      <c r="K30" s="16"/>
      <c r="L30" s="87"/>
      <c r="M30" s="88">
        <v>3560.8984375</v>
      </c>
      <c r="N30" s="88">
        <v>689.60272216796875</v>
      </c>
      <c r="O30" s="78"/>
      <c r="P30" s="89"/>
      <c r="Q30" s="89"/>
      <c r="R30" s="90"/>
      <c r="S30" s="51">
        <v>2</v>
      </c>
      <c r="T30" s="51">
        <v>2</v>
      </c>
      <c r="U30" s="52">
        <v>0</v>
      </c>
      <c r="V30" s="52">
        <v>4.7619000000000002E-2</v>
      </c>
      <c r="W30" s="52">
        <v>6.0000000000000002E-6</v>
      </c>
      <c r="X30" s="52">
        <v>0.44228000000000001</v>
      </c>
      <c r="Y30" s="52">
        <v>0.83333333333333337</v>
      </c>
      <c r="Z30" s="52"/>
      <c r="AA30" s="84">
        <v>540</v>
      </c>
      <c r="AB30" s="84"/>
      <c r="AC30" s="91">
        <v>95608</v>
      </c>
      <c r="AD30" s="3" t="s">
        <v>900</v>
      </c>
    </row>
    <row r="31" spans="1:30" x14ac:dyDescent="0.4">
      <c r="A31" s="14" t="s">
        <v>176</v>
      </c>
      <c r="B31" s="15" t="s">
        <v>8453</v>
      </c>
      <c r="C31" s="15"/>
      <c r="D31" s="86">
        <v>2.247215662040996</v>
      </c>
      <c r="E31" s="82"/>
      <c r="F31" s="15"/>
      <c r="G31" s="15"/>
      <c r="H31" s="16"/>
      <c r="I31" s="67"/>
      <c r="J31" s="67"/>
      <c r="K31" s="16"/>
      <c r="L31" s="87"/>
      <c r="M31" s="88">
        <v>5138.90576171875</v>
      </c>
      <c r="N31" s="88">
        <v>4787.591796875</v>
      </c>
      <c r="O31" s="78"/>
      <c r="P31" s="89"/>
      <c r="Q31" s="89"/>
      <c r="R31" s="90"/>
      <c r="S31" s="51">
        <v>24</v>
      </c>
      <c r="T31" s="51">
        <v>4</v>
      </c>
      <c r="U31" s="52">
        <v>46672.330937999999</v>
      </c>
      <c r="V31" s="52">
        <v>5.1199999999999998E-4</v>
      </c>
      <c r="W31" s="52">
        <v>0</v>
      </c>
      <c r="X31" s="52">
        <v>5.889195</v>
      </c>
      <c r="Y31" s="52">
        <v>2.1367521367521368E-2</v>
      </c>
      <c r="Z31" s="52"/>
      <c r="AA31" s="84">
        <v>3</v>
      </c>
      <c r="AB31" s="84"/>
      <c r="AC31" s="91">
        <v>137815</v>
      </c>
      <c r="AD31" s="3" t="s">
        <v>963</v>
      </c>
    </row>
    <row r="32" spans="1:30" x14ac:dyDescent="0.4">
      <c r="A32" s="14" t="s">
        <v>177</v>
      </c>
      <c r="B32" s="15" t="s">
        <v>8454</v>
      </c>
      <c r="C32" s="15"/>
      <c r="D32" s="86">
        <v>22.485367868097775</v>
      </c>
      <c r="E32" s="82"/>
      <c r="F32" s="15"/>
      <c r="G32" s="15"/>
      <c r="H32" s="16"/>
      <c r="I32" s="67"/>
      <c r="J32" s="67"/>
      <c r="K32" s="16"/>
      <c r="L32" s="87"/>
      <c r="M32" s="88">
        <v>3756.873779296875</v>
      </c>
      <c r="N32" s="88">
        <v>1378.498779296875</v>
      </c>
      <c r="O32" s="78"/>
      <c r="P32" s="89"/>
      <c r="Q32" s="89"/>
      <c r="R32" s="90"/>
      <c r="S32" s="51">
        <v>11</v>
      </c>
      <c r="T32" s="51">
        <v>7</v>
      </c>
      <c r="U32" s="52">
        <v>4440.858862</v>
      </c>
      <c r="V32" s="52">
        <v>4.5199999999999998E-4</v>
      </c>
      <c r="W32" s="52">
        <v>0</v>
      </c>
      <c r="X32" s="52">
        <v>2.6303169999999998</v>
      </c>
      <c r="Y32" s="52">
        <v>0.14835164835164835</v>
      </c>
      <c r="Z32" s="52"/>
      <c r="AA32" s="84">
        <v>4</v>
      </c>
      <c r="AB32" s="84"/>
      <c r="AC32" s="91">
        <v>2374093</v>
      </c>
      <c r="AD32" s="3" t="s">
        <v>935</v>
      </c>
    </row>
    <row r="33" spans="1:30" x14ac:dyDescent="0.4">
      <c r="A33" s="14" t="s">
        <v>212</v>
      </c>
      <c r="B33" s="15" t="s">
        <v>8455</v>
      </c>
      <c r="C33" s="15"/>
      <c r="D33" s="86">
        <v>9.4847136223794628</v>
      </c>
      <c r="E33" s="82"/>
      <c r="F33" s="15"/>
      <c r="G33" s="15"/>
      <c r="H33" s="16"/>
      <c r="I33" s="67"/>
      <c r="J33" s="67"/>
      <c r="K33" s="16"/>
      <c r="L33" s="87"/>
      <c r="M33" s="88">
        <v>7487.1689453125</v>
      </c>
      <c r="N33" s="88">
        <v>8392.7177734375</v>
      </c>
      <c r="O33" s="78"/>
      <c r="P33" s="89"/>
      <c r="Q33" s="89"/>
      <c r="R33" s="90"/>
      <c r="S33" s="51">
        <v>15</v>
      </c>
      <c r="T33" s="51">
        <v>8</v>
      </c>
      <c r="U33" s="52">
        <v>7238.1364380000005</v>
      </c>
      <c r="V33" s="52">
        <v>4.4499999999999997E-4</v>
      </c>
      <c r="W33" s="52">
        <v>0</v>
      </c>
      <c r="X33" s="52">
        <v>2.4737459999999998</v>
      </c>
      <c r="Y33" s="52">
        <v>0.19523809523809524</v>
      </c>
      <c r="Z33" s="52"/>
      <c r="AA33" s="84">
        <v>5</v>
      </c>
      <c r="AB33" s="84"/>
      <c r="AC33" s="91">
        <v>937545</v>
      </c>
      <c r="AD33" s="3" t="s">
        <v>963</v>
      </c>
    </row>
    <row r="34" spans="1:30" x14ac:dyDescent="0.4">
      <c r="A34" s="14" t="s">
        <v>242</v>
      </c>
      <c r="B34" s="15" t="s">
        <v>8455</v>
      </c>
      <c r="C34" s="15"/>
      <c r="D34" s="86">
        <v>7.1638055947744439</v>
      </c>
      <c r="E34" s="82"/>
      <c r="F34" s="15"/>
      <c r="G34" s="15"/>
      <c r="H34" s="16"/>
      <c r="I34" s="67"/>
      <c r="J34" s="67"/>
      <c r="K34" s="16"/>
      <c r="L34" s="87"/>
      <c r="M34" s="88">
        <v>2202.46435546875</v>
      </c>
      <c r="N34" s="88">
        <v>9215.1484375</v>
      </c>
      <c r="O34" s="78"/>
      <c r="P34" s="89"/>
      <c r="Q34" s="89"/>
      <c r="R34" s="90"/>
      <c r="S34" s="51">
        <v>9</v>
      </c>
      <c r="T34" s="51">
        <v>2</v>
      </c>
      <c r="U34" s="52">
        <v>7320.6409590000003</v>
      </c>
      <c r="V34" s="52">
        <v>2.7700000000000001E-4</v>
      </c>
      <c r="W34" s="52">
        <v>0</v>
      </c>
      <c r="X34" s="52">
        <v>2.4516360000000001</v>
      </c>
      <c r="Y34" s="52">
        <v>0.1388888888888889</v>
      </c>
      <c r="Z34" s="52"/>
      <c r="AA34" s="84">
        <v>6</v>
      </c>
      <c r="AB34" s="84"/>
      <c r="AC34" s="91">
        <v>681089</v>
      </c>
      <c r="AD34" s="3" t="s">
        <v>963</v>
      </c>
    </row>
    <row r="35" spans="1:30" x14ac:dyDescent="0.4">
      <c r="A35" s="14" t="s">
        <v>237</v>
      </c>
      <c r="B35" s="15" t="s">
        <v>8456</v>
      </c>
      <c r="C35" s="15"/>
      <c r="D35" s="86">
        <v>7.3140072298859664</v>
      </c>
      <c r="E35" s="82"/>
      <c r="F35" s="15"/>
      <c r="G35" s="15"/>
      <c r="H35" s="16"/>
      <c r="I35" s="67"/>
      <c r="J35" s="67"/>
      <c r="K35" s="16"/>
      <c r="L35" s="87"/>
      <c r="M35" s="88">
        <v>9829.3212890625</v>
      </c>
      <c r="N35" s="88">
        <v>4058.421875</v>
      </c>
      <c r="O35" s="78"/>
      <c r="P35" s="89"/>
      <c r="Q35" s="89"/>
      <c r="R35" s="90"/>
      <c r="S35" s="51">
        <v>8</v>
      </c>
      <c r="T35" s="51">
        <v>5</v>
      </c>
      <c r="U35" s="52">
        <v>7913</v>
      </c>
      <c r="V35" s="52">
        <v>3.9199999999999999E-4</v>
      </c>
      <c r="W35" s="52">
        <v>0</v>
      </c>
      <c r="X35" s="52">
        <v>2.4442189999999999</v>
      </c>
      <c r="Y35" s="52">
        <v>8.9285714285714288E-2</v>
      </c>
      <c r="Z35" s="52"/>
      <c r="AA35" s="84">
        <v>7</v>
      </c>
      <c r="AB35" s="84"/>
      <c r="AC35" s="91">
        <v>697686</v>
      </c>
      <c r="AD35" s="3" t="s">
        <v>963</v>
      </c>
    </row>
    <row r="36" spans="1:30" x14ac:dyDescent="0.4">
      <c r="A36" s="14" t="s">
        <v>289</v>
      </c>
      <c r="B36" s="15" t="s">
        <v>8455</v>
      </c>
      <c r="C36" s="15"/>
      <c r="D36" s="86">
        <v>5.0822590811216237</v>
      </c>
      <c r="E36" s="82"/>
      <c r="F36" s="15"/>
      <c r="G36" s="15"/>
      <c r="H36" s="16"/>
      <c r="I36" s="67"/>
      <c r="J36" s="67"/>
      <c r="K36" s="16"/>
      <c r="L36" s="87"/>
      <c r="M36" s="88">
        <v>1544.624267578125</v>
      </c>
      <c r="N36" s="88">
        <v>1169.2506103515625</v>
      </c>
      <c r="O36" s="78"/>
      <c r="P36" s="89"/>
      <c r="Q36" s="89"/>
      <c r="R36" s="90"/>
      <c r="S36" s="51">
        <v>8</v>
      </c>
      <c r="T36" s="51">
        <v>3</v>
      </c>
      <c r="U36" s="52">
        <v>16037.693923999999</v>
      </c>
      <c r="V36" s="52">
        <v>4.66E-4</v>
      </c>
      <c r="W36" s="52">
        <v>0</v>
      </c>
      <c r="X36" s="52">
        <v>2.3983400000000001</v>
      </c>
      <c r="Y36" s="52">
        <v>5.5555555555555552E-2</v>
      </c>
      <c r="Z36" s="52"/>
      <c r="AA36" s="84">
        <v>8</v>
      </c>
      <c r="AB36" s="84"/>
      <c r="AC36" s="91">
        <v>451082</v>
      </c>
      <c r="AD36" s="3" t="s">
        <v>935</v>
      </c>
    </row>
    <row r="37" spans="1:30" x14ac:dyDescent="0.4">
      <c r="A37" s="14" t="s">
        <v>354</v>
      </c>
      <c r="B37" s="15" t="s">
        <v>8457</v>
      </c>
      <c r="C37" s="15"/>
      <c r="D37" s="86">
        <v>6.1723227642681469</v>
      </c>
      <c r="E37" s="82"/>
      <c r="F37" s="15"/>
      <c r="G37" s="15"/>
      <c r="H37" s="16"/>
      <c r="I37" s="67"/>
      <c r="J37" s="67"/>
      <c r="K37" s="16"/>
      <c r="L37" s="87"/>
      <c r="M37" s="88">
        <v>3563.379638671875</v>
      </c>
      <c r="N37" s="88">
        <v>3273.46923828125</v>
      </c>
      <c r="O37" s="78"/>
      <c r="P37" s="89"/>
      <c r="Q37" s="89"/>
      <c r="R37" s="90"/>
      <c r="S37" s="51">
        <v>10</v>
      </c>
      <c r="T37" s="51">
        <v>8</v>
      </c>
      <c r="U37" s="52">
        <v>11287.666426</v>
      </c>
      <c r="V37" s="52">
        <v>4.5199999999999998E-4</v>
      </c>
      <c r="W37" s="52">
        <v>0</v>
      </c>
      <c r="X37" s="52">
        <v>2.349005</v>
      </c>
      <c r="Y37" s="52">
        <v>8.8888888888888892E-2</v>
      </c>
      <c r="Z37" s="52"/>
      <c r="AA37" s="84">
        <v>9</v>
      </c>
      <c r="AB37" s="84"/>
      <c r="AC37" s="91">
        <v>571532</v>
      </c>
      <c r="AD37" s="3" t="s">
        <v>963</v>
      </c>
    </row>
    <row r="38" spans="1:30" x14ac:dyDescent="0.4">
      <c r="A38" s="14" t="s">
        <v>446</v>
      </c>
      <c r="B38" s="15" t="s">
        <v>8458</v>
      </c>
      <c r="C38" s="15"/>
      <c r="D38" s="86">
        <v>3.587075424740946</v>
      </c>
      <c r="E38" s="82"/>
      <c r="F38" s="15"/>
      <c r="G38" s="15"/>
      <c r="H38" s="16"/>
      <c r="I38" s="67"/>
      <c r="J38" s="67"/>
      <c r="K38" s="16"/>
      <c r="L38" s="87"/>
      <c r="M38" s="88">
        <v>9295.2919921875</v>
      </c>
      <c r="N38" s="88">
        <v>5668.79931640625</v>
      </c>
      <c r="O38" s="78"/>
      <c r="P38" s="89"/>
      <c r="Q38" s="89"/>
      <c r="R38" s="90"/>
      <c r="S38" s="51">
        <v>12</v>
      </c>
      <c r="T38" s="51">
        <v>6</v>
      </c>
      <c r="U38" s="52">
        <v>32852.438215000002</v>
      </c>
      <c r="V38" s="52">
        <v>5.2300000000000003E-4</v>
      </c>
      <c r="W38" s="52">
        <v>0</v>
      </c>
      <c r="X38" s="52">
        <v>2.234718</v>
      </c>
      <c r="Y38" s="52">
        <v>0.3141025641025641</v>
      </c>
      <c r="Z38" s="52"/>
      <c r="AA38" s="84">
        <v>10</v>
      </c>
      <c r="AB38" s="84"/>
      <c r="AC38" s="91">
        <v>285867</v>
      </c>
      <c r="AD38" s="3" t="s">
        <v>963</v>
      </c>
    </row>
    <row r="39" spans="1:30" x14ac:dyDescent="0.4">
      <c r="A39" s="14" t="s">
        <v>208</v>
      </c>
      <c r="B39" s="15" t="s">
        <v>8459</v>
      </c>
      <c r="C39" s="15"/>
      <c r="D39" s="86">
        <v>10.815939754911527</v>
      </c>
      <c r="E39" s="82"/>
      <c r="F39" s="15"/>
      <c r="G39" s="15"/>
      <c r="H39" s="16"/>
      <c r="I39" s="67"/>
      <c r="J39" s="67"/>
      <c r="K39" s="16"/>
      <c r="L39" s="87"/>
      <c r="M39" s="88">
        <v>6189.44970703125</v>
      </c>
      <c r="N39" s="88">
        <v>7026.669921875</v>
      </c>
      <c r="O39" s="78"/>
      <c r="P39" s="89"/>
      <c r="Q39" s="89"/>
      <c r="R39" s="90"/>
      <c r="S39" s="51">
        <v>7</v>
      </c>
      <c r="T39" s="51">
        <v>7</v>
      </c>
      <c r="U39" s="52">
        <v>2543.5333329999999</v>
      </c>
      <c r="V39" s="52">
        <v>2.5799999999999998E-4</v>
      </c>
      <c r="W39" s="52">
        <v>0</v>
      </c>
      <c r="X39" s="52">
        <v>2.1904119999999998</v>
      </c>
      <c r="Y39" s="52">
        <v>0.2638888888888889</v>
      </c>
      <c r="Z39" s="52"/>
      <c r="AA39" s="84">
        <v>11</v>
      </c>
      <c r="AB39" s="84"/>
      <c r="AC39" s="91">
        <v>1084643</v>
      </c>
      <c r="AD39" s="3" t="s">
        <v>963</v>
      </c>
    </row>
    <row r="40" spans="1:30" x14ac:dyDescent="0.4">
      <c r="A40" s="14" t="s">
        <v>178</v>
      </c>
      <c r="B40" s="15" t="s">
        <v>8459</v>
      </c>
      <c r="C40" s="15"/>
      <c r="D40" s="86">
        <v>14.822523348125545</v>
      </c>
      <c r="E40" s="82"/>
      <c r="F40" s="15"/>
      <c r="G40" s="15"/>
      <c r="H40" s="16"/>
      <c r="I40" s="67"/>
      <c r="J40" s="67"/>
      <c r="K40" s="16"/>
      <c r="L40" s="87"/>
      <c r="M40" s="88">
        <v>3859.24755859375</v>
      </c>
      <c r="N40" s="88">
        <v>5002.18017578125</v>
      </c>
      <c r="O40" s="78"/>
      <c r="P40" s="89"/>
      <c r="Q40" s="89"/>
      <c r="R40" s="90"/>
      <c r="S40" s="51">
        <v>12</v>
      </c>
      <c r="T40" s="51">
        <v>7</v>
      </c>
      <c r="U40" s="52">
        <v>2848.236981</v>
      </c>
      <c r="V40" s="52">
        <v>4.5100000000000001E-4</v>
      </c>
      <c r="W40" s="52">
        <v>0</v>
      </c>
      <c r="X40" s="52">
        <v>2.134738</v>
      </c>
      <c r="Y40" s="52">
        <v>0.18181818181818182</v>
      </c>
      <c r="Z40" s="52"/>
      <c r="AA40" s="84">
        <v>12</v>
      </c>
      <c r="AB40" s="84"/>
      <c r="AC40" s="91">
        <v>1527363</v>
      </c>
      <c r="AD40" s="3" t="s">
        <v>935</v>
      </c>
    </row>
    <row r="41" spans="1:30" x14ac:dyDescent="0.4">
      <c r="A41" s="14" t="s">
        <v>284</v>
      </c>
      <c r="B41" s="15" t="s">
        <v>8459</v>
      </c>
      <c r="C41" s="15"/>
      <c r="D41" s="86">
        <v>1.4586864899676077</v>
      </c>
      <c r="E41" s="82"/>
      <c r="F41" s="15"/>
      <c r="G41" s="15"/>
      <c r="H41" s="16"/>
      <c r="I41" s="67"/>
      <c r="J41" s="67"/>
      <c r="K41" s="16"/>
      <c r="L41" s="87"/>
      <c r="M41" s="88">
        <v>5878.40185546875</v>
      </c>
      <c r="N41" s="88">
        <v>6788.0263671875</v>
      </c>
      <c r="O41" s="78"/>
      <c r="P41" s="89"/>
      <c r="Q41" s="89"/>
      <c r="R41" s="90"/>
      <c r="S41" s="51">
        <v>9</v>
      </c>
      <c r="T41" s="51">
        <v>7</v>
      </c>
      <c r="U41" s="52">
        <v>19747.533332999999</v>
      </c>
      <c r="V41" s="52">
        <v>2.8600000000000001E-4</v>
      </c>
      <c r="W41" s="52">
        <v>0</v>
      </c>
      <c r="X41" s="52">
        <v>2.1199620000000001</v>
      </c>
      <c r="Y41" s="52">
        <v>0.25</v>
      </c>
      <c r="Z41" s="52"/>
      <c r="AA41" s="84">
        <v>13</v>
      </c>
      <c r="AB41" s="84"/>
      <c r="AC41" s="91">
        <v>50684</v>
      </c>
      <c r="AD41" s="3" t="s">
        <v>852</v>
      </c>
    </row>
    <row r="42" spans="1:30" x14ac:dyDescent="0.4">
      <c r="A42" s="14" t="s">
        <v>440</v>
      </c>
      <c r="B42" s="15" t="s">
        <v>8460</v>
      </c>
      <c r="C42" s="15"/>
      <c r="D42" s="86">
        <v>1.7416777010260698</v>
      </c>
      <c r="E42" s="82"/>
      <c r="F42" s="15"/>
      <c r="G42" s="15"/>
      <c r="H42" s="16"/>
      <c r="I42" s="67"/>
      <c r="J42" s="67"/>
      <c r="K42" s="16"/>
      <c r="L42" s="87"/>
      <c r="M42" s="88">
        <v>1688.634765625</v>
      </c>
      <c r="N42" s="88">
        <v>4748.3994140625</v>
      </c>
      <c r="O42" s="78"/>
      <c r="P42" s="89"/>
      <c r="Q42" s="89"/>
      <c r="R42" s="90"/>
      <c r="S42" s="51">
        <v>6</v>
      </c>
      <c r="T42" s="51">
        <v>4</v>
      </c>
      <c r="U42" s="52">
        <v>8054.9640959999997</v>
      </c>
      <c r="V42" s="52">
        <v>4.2200000000000001E-4</v>
      </c>
      <c r="W42" s="52">
        <v>0</v>
      </c>
      <c r="X42" s="52">
        <v>2.1014170000000001</v>
      </c>
      <c r="Y42" s="52">
        <v>0</v>
      </c>
      <c r="Z42" s="52"/>
      <c r="AA42" s="84">
        <v>14</v>
      </c>
      <c r="AB42" s="84"/>
      <c r="AC42" s="91">
        <v>81954</v>
      </c>
      <c r="AD42" s="3" t="s">
        <v>963</v>
      </c>
    </row>
    <row r="43" spans="1:30" x14ac:dyDescent="0.4">
      <c r="A43" s="14" t="s">
        <v>466</v>
      </c>
      <c r="B43" s="15" t="s">
        <v>8460</v>
      </c>
      <c r="C43" s="15"/>
      <c r="D43" s="86">
        <v>3.8890443323005144</v>
      </c>
      <c r="E43" s="82"/>
      <c r="F43" s="15"/>
      <c r="G43" s="15"/>
      <c r="H43" s="16"/>
      <c r="I43" s="67"/>
      <c r="J43" s="67"/>
      <c r="K43" s="16"/>
      <c r="L43" s="87"/>
      <c r="M43" s="88">
        <v>8584.3427734375</v>
      </c>
      <c r="N43" s="88">
        <v>8253.1552734375</v>
      </c>
      <c r="O43" s="78"/>
      <c r="P43" s="89"/>
      <c r="Q43" s="89"/>
      <c r="R43" s="90"/>
      <c r="S43" s="51">
        <v>6</v>
      </c>
      <c r="T43" s="51">
        <v>3</v>
      </c>
      <c r="U43" s="52">
        <v>2007</v>
      </c>
      <c r="V43" s="52">
        <v>3.39E-4</v>
      </c>
      <c r="W43" s="52">
        <v>0</v>
      </c>
      <c r="X43" s="52">
        <v>2.0164249999999999</v>
      </c>
      <c r="Y43" s="52">
        <v>0.1</v>
      </c>
      <c r="Z43" s="52"/>
      <c r="AA43" s="84">
        <v>15</v>
      </c>
      <c r="AB43" s="84"/>
      <c r="AC43" s="91">
        <v>319234</v>
      </c>
      <c r="AD43" s="3" t="s">
        <v>963</v>
      </c>
    </row>
    <row r="44" spans="1:30" x14ac:dyDescent="0.4">
      <c r="A44" s="14" t="s">
        <v>499</v>
      </c>
      <c r="B44" s="15" t="s">
        <v>8460</v>
      </c>
      <c r="C44" s="15"/>
      <c r="D44" s="86">
        <v>3.8362651591987249</v>
      </c>
      <c r="E44" s="82"/>
      <c r="F44" s="15"/>
      <c r="G44" s="15"/>
      <c r="H44" s="16"/>
      <c r="I44" s="67"/>
      <c r="J44" s="67"/>
      <c r="K44" s="16"/>
      <c r="L44" s="87"/>
      <c r="M44" s="88">
        <v>1012.1434936523438</v>
      </c>
      <c r="N44" s="88">
        <v>7362.2783203125</v>
      </c>
      <c r="O44" s="78"/>
      <c r="P44" s="89"/>
      <c r="Q44" s="89"/>
      <c r="R44" s="90"/>
      <c r="S44" s="51">
        <v>6</v>
      </c>
      <c r="T44" s="51">
        <v>7</v>
      </c>
      <c r="U44" s="52">
        <v>7184.1445219999996</v>
      </c>
      <c r="V44" s="52">
        <v>4.5600000000000003E-4</v>
      </c>
      <c r="W44" s="52">
        <v>0</v>
      </c>
      <c r="X44" s="52">
        <v>2.01315</v>
      </c>
      <c r="Y44" s="52">
        <v>0.10606060606060606</v>
      </c>
      <c r="Z44" s="52"/>
      <c r="AA44" s="84">
        <v>16</v>
      </c>
      <c r="AB44" s="84"/>
      <c r="AC44" s="91">
        <v>313402</v>
      </c>
      <c r="AD44" s="3" t="s">
        <v>935</v>
      </c>
    </row>
    <row r="45" spans="1:30" x14ac:dyDescent="0.4">
      <c r="A45" s="14" t="s">
        <v>294</v>
      </c>
      <c r="B45" s="122" t="s">
        <v>8460</v>
      </c>
      <c r="C45" s="122"/>
      <c r="D45" s="123">
        <v>4.9658227229035825</v>
      </c>
      <c r="E45" s="124"/>
      <c r="F45" s="122"/>
      <c r="G45" s="122"/>
      <c r="H45" s="125"/>
      <c r="I45" s="126"/>
      <c r="J45" s="126"/>
      <c r="K45" s="125"/>
      <c r="L45" s="127"/>
      <c r="M45" s="128">
        <v>3692.974609375</v>
      </c>
      <c r="N45" s="128">
        <v>5238.08056640625</v>
      </c>
      <c r="O45" s="129"/>
      <c r="P45" s="130"/>
      <c r="Q45" s="130"/>
      <c r="R45" s="118"/>
      <c r="S45" s="51">
        <v>6</v>
      </c>
      <c r="T45" s="51">
        <v>8</v>
      </c>
      <c r="U45" s="52">
        <v>15369.814171</v>
      </c>
      <c r="V45" s="52">
        <v>4.8200000000000001E-4</v>
      </c>
      <c r="W45" s="52">
        <v>0</v>
      </c>
      <c r="X45" s="52">
        <v>1.992318</v>
      </c>
      <c r="Y45" s="52">
        <v>7.1428571428571425E-2</v>
      </c>
      <c r="Z45" s="119"/>
      <c r="AA45" s="131">
        <v>17</v>
      </c>
      <c r="AB45" s="131"/>
      <c r="AC45" s="91">
        <v>438216</v>
      </c>
      <c r="AD45" s="3" t="s">
        <v>963</v>
      </c>
    </row>
    <row r="46" spans="1:30" x14ac:dyDescent="0.4">
      <c r="A46" s="14" t="s">
        <v>202</v>
      </c>
      <c r="B46" s="15" t="s">
        <v>8460</v>
      </c>
      <c r="C46" s="15"/>
      <c r="D46" s="86">
        <v>12.874761902367744</v>
      </c>
      <c r="E46" s="82"/>
      <c r="F46" s="15"/>
      <c r="G46" s="15"/>
      <c r="H46" s="16"/>
      <c r="I46" s="67"/>
      <c r="J46" s="67"/>
      <c r="K46" s="16"/>
      <c r="L46" s="87"/>
      <c r="M46" s="88">
        <v>9799.9462890625</v>
      </c>
      <c r="N46" s="88">
        <v>5077.5380859375</v>
      </c>
      <c r="O46" s="78"/>
      <c r="P46" s="89"/>
      <c r="Q46" s="89"/>
      <c r="R46" s="90"/>
      <c r="S46" s="51">
        <v>8</v>
      </c>
      <c r="T46" s="51">
        <v>1</v>
      </c>
      <c r="U46" s="52">
        <v>23202.528639</v>
      </c>
      <c r="V46" s="52">
        <v>4.6099999999999998E-4</v>
      </c>
      <c r="W46" s="52">
        <v>0</v>
      </c>
      <c r="X46" s="52">
        <v>1.979535</v>
      </c>
      <c r="Y46" s="52">
        <v>8.9285714285714288E-2</v>
      </c>
      <c r="Z46" s="52"/>
      <c r="AA46" s="84">
        <v>18</v>
      </c>
      <c r="AB46" s="84"/>
      <c r="AC46" s="91">
        <v>1312139</v>
      </c>
      <c r="AD46" s="3" t="s">
        <v>924</v>
      </c>
    </row>
    <row r="47" spans="1:30" x14ac:dyDescent="0.4">
      <c r="A47" s="14" t="s">
        <v>285</v>
      </c>
      <c r="B47" s="15" t="s">
        <v>8461</v>
      </c>
      <c r="C47" s="15"/>
      <c r="D47" s="86">
        <v>5.2519542585618932</v>
      </c>
      <c r="E47" s="82"/>
      <c r="F47" s="15"/>
      <c r="G47" s="15"/>
      <c r="H47" s="16"/>
      <c r="I47" s="67"/>
      <c r="J47" s="67"/>
      <c r="K47" s="16"/>
      <c r="L47" s="87"/>
      <c r="M47" s="88">
        <v>3407.92431640625</v>
      </c>
      <c r="N47" s="88">
        <v>1521.833740234375</v>
      </c>
      <c r="O47" s="78"/>
      <c r="P47" s="89"/>
      <c r="Q47" s="89"/>
      <c r="R47" s="90"/>
      <c r="S47" s="51">
        <v>8</v>
      </c>
      <c r="T47" s="51">
        <v>2</v>
      </c>
      <c r="U47" s="52">
        <v>2976.8327210000002</v>
      </c>
      <c r="V47" s="52">
        <v>4.0900000000000002E-4</v>
      </c>
      <c r="W47" s="52">
        <v>0</v>
      </c>
      <c r="X47" s="52">
        <v>1.9548129999999999</v>
      </c>
      <c r="Y47" s="52">
        <v>0.2361111111111111</v>
      </c>
      <c r="Z47" s="52"/>
      <c r="AA47" s="84">
        <v>19</v>
      </c>
      <c r="AB47" s="84"/>
      <c r="AC47" s="91">
        <v>469833</v>
      </c>
      <c r="AD47" s="3" t="s">
        <v>928</v>
      </c>
    </row>
    <row r="48" spans="1:30" x14ac:dyDescent="0.4">
      <c r="A48" s="14" t="s">
        <v>226</v>
      </c>
      <c r="B48" s="15" t="s">
        <v>8461</v>
      </c>
      <c r="C48" s="15"/>
      <c r="D48" s="86">
        <v>7.8296087095032911</v>
      </c>
      <c r="E48" s="82"/>
      <c r="F48" s="15"/>
      <c r="G48" s="15"/>
      <c r="H48" s="16"/>
      <c r="I48" s="67"/>
      <c r="J48" s="67"/>
      <c r="K48" s="16"/>
      <c r="L48" s="87"/>
      <c r="M48" s="88">
        <v>3063.6484375</v>
      </c>
      <c r="N48" s="88">
        <v>9405.8759765625</v>
      </c>
      <c r="O48" s="78"/>
      <c r="P48" s="89"/>
      <c r="Q48" s="89"/>
      <c r="R48" s="90"/>
      <c r="S48" s="51">
        <v>8</v>
      </c>
      <c r="T48" s="51">
        <v>3</v>
      </c>
      <c r="U48" s="52">
        <v>11376.461493999999</v>
      </c>
      <c r="V48" s="52">
        <v>4.6799999999999999E-4</v>
      </c>
      <c r="W48" s="52">
        <v>0</v>
      </c>
      <c r="X48" s="52">
        <v>1.931343</v>
      </c>
      <c r="Y48" s="52">
        <v>0.16071428571428573</v>
      </c>
      <c r="Z48" s="52"/>
      <c r="AA48" s="84">
        <v>20</v>
      </c>
      <c r="AB48" s="84"/>
      <c r="AC48" s="91">
        <v>754659</v>
      </c>
      <c r="AD48" s="3" t="s">
        <v>928</v>
      </c>
    </row>
    <row r="49" spans="1:30" x14ac:dyDescent="0.4">
      <c r="A49" s="14" t="s">
        <v>335</v>
      </c>
      <c r="B49" s="15" t="s">
        <v>8461</v>
      </c>
      <c r="C49" s="15"/>
      <c r="D49" s="86">
        <v>9.0810325875066216</v>
      </c>
      <c r="E49" s="82"/>
      <c r="F49" s="15"/>
      <c r="G49" s="15"/>
      <c r="H49" s="16"/>
      <c r="I49" s="67"/>
      <c r="J49" s="67"/>
      <c r="K49" s="16"/>
      <c r="L49" s="87"/>
      <c r="M49" s="88">
        <v>6322.7900390625</v>
      </c>
      <c r="N49" s="88">
        <v>3021.396728515625</v>
      </c>
      <c r="O49" s="78"/>
      <c r="P49" s="89"/>
      <c r="Q49" s="89"/>
      <c r="R49" s="90"/>
      <c r="S49" s="51">
        <v>5</v>
      </c>
      <c r="T49" s="51">
        <v>5</v>
      </c>
      <c r="U49" s="52">
        <v>20700.936455999999</v>
      </c>
      <c r="V49" s="52">
        <v>4.0999999999999999E-4</v>
      </c>
      <c r="W49" s="52">
        <v>0</v>
      </c>
      <c r="X49" s="52">
        <v>1.9194979999999999</v>
      </c>
      <c r="Y49" s="52">
        <v>0.19444444444444445</v>
      </c>
      <c r="Z49" s="52"/>
      <c r="AA49" s="84">
        <v>21</v>
      </c>
      <c r="AB49" s="84"/>
      <c r="AC49" s="91">
        <v>892939</v>
      </c>
      <c r="AD49" s="3" t="s">
        <v>924</v>
      </c>
    </row>
    <row r="50" spans="1:30" x14ac:dyDescent="0.4">
      <c r="A50" s="14" t="s">
        <v>224</v>
      </c>
      <c r="B50" s="15" t="s">
        <v>8462</v>
      </c>
      <c r="C50" s="15"/>
      <c r="D50" s="86">
        <v>8.0177657376170259</v>
      </c>
      <c r="E50" s="82"/>
      <c r="F50" s="15"/>
      <c r="G50" s="15"/>
      <c r="H50" s="16"/>
      <c r="I50" s="67"/>
      <c r="J50" s="67"/>
      <c r="K50" s="16"/>
      <c r="L50" s="87"/>
      <c r="M50" s="88">
        <v>9178.73046875</v>
      </c>
      <c r="N50" s="88">
        <v>7502.33935546875</v>
      </c>
      <c r="O50" s="78"/>
      <c r="P50" s="89"/>
      <c r="Q50" s="89"/>
      <c r="R50" s="90"/>
      <c r="S50" s="51">
        <v>7</v>
      </c>
      <c r="T50" s="51">
        <v>1</v>
      </c>
      <c r="U50" s="52">
        <v>14445.706115999999</v>
      </c>
      <c r="V50" s="52">
        <v>3.6499999999999998E-4</v>
      </c>
      <c r="W50" s="52">
        <v>0</v>
      </c>
      <c r="X50" s="52">
        <v>1.9089210000000001</v>
      </c>
      <c r="Y50" s="52">
        <v>0.11904761904761904</v>
      </c>
      <c r="Z50" s="52"/>
      <c r="AA50" s="84">
        <v>22</v>
      </c>
      <c r="AB50" s="84"/>
      <c r="AC50" s="91">
        <v>775450</v>
      </c>
      <c r="AD50" s="3" t="s">
        <v>963</v>
      </c>
    </row>
    <row r="51" spans="1:30" x14ac:dyDescent="0.4">
      <c r="A51" s="14" t="s">
        <v>333</v>
      </c>
      <c r="B51" s="15" t="s">
        <v>8461</v>
      </c>
      <c r="C51" s="15"/>
      <c r="D51" s="86">
        <v>9.3867029151276835</v>
      </c>
      <c r="E51" s="82"/>
      <c r="F51" s="15"/>
      <c r="G51" s="15"/>
      <c r="H51" s="16"/>
      <c r="I51" s="67"/>
      <c r="J51" s="67"/>
      <c r="K51" s="16"/>
      <c r="L51" s="87"/>
      <c r="M51" s="88">
        <v>8942.44921875</v>
      </c>
      <c r="N51" s="88">
        <v>2466.744873046875</v>
      </c>
      <c r="O51" s="78"/>
      <c r="P51" s="89"/>
      <c r="Q51" s="89"/>
      <c r="R51" s="90"/>
      <c r="S51" s="51">
        <v>4</v>
      </c>
      <c r="T51" s="51">
        <v>4</v>
      </c>
      <c r="U51" s="52">
        <v>47294.959697999999</v>
      </c>
      <c r="V51" s="52">
        <v>5.2400000000000005E-4</v>
      </c>
      <c r="W51" s="52">
        <v>0</v>
      </c>
      <c r="X51" s="52">
        <v>1.908021</v>
      </c>
      <c r="Y51" s="52">
        <v>1.7857142857142856E-2</v>
      </c>
      <c r="Z51" s="52"/>
      <c r="AA51" s="84">
        <v>23</v>
      </c>
      <c r="AB51" s="84"/>
      <c r="AC51" s="91">
        <v>926715</v>
      </c>
      <c r="AD51" s="3" t="s">
        <v>963</v>
      </c>
    </row>
    <row r="52" spans="1:30" x14ac:dyDescent="0.4">
      <c r="A52" s="14" t="s">
        <v>731</v>
      </c>
      <c r="B52" s="15" t="s">
        <v>8461</v>
      </c>
      <c r="C52" s="15"/>
      <c r="D52" s="86">
        <v>3.6212388984136576</v>
      </c>
      <c r="E52" s="82"/>
      <c r="F52" s="15"/>
      <c r="G52" s="15"/>
      <c r="H52" s="16"/>
      <c r="I52" s="67"/>
      <c r="J52" s="67"/>
      <c r="K52" s="16"/>
      <c r="L52" s="87"/>
      <c r="M52" s="88">
        <v>3610.22509765625</v>
      </c>
      <c r="N52" s="88">
        <v>3666.0068359375</v>
      </c>
      <c r="O52" s="78"/>
      <c r="P52" s="89"/>
      <c r="Q52" s="89"/>
      <c r="R52" s="118"/>
      <c r="S52" s="51">
        <v>6</v>
      </c>
      <c r="T52" s="51">
        <v>4</v>
      </c>
      <c r="U52" s="52">
        <v>18.666667</v>
      </c>
      <c r="V52" s="52">
        <v>0.16666700000000001</v>
      </c>
      <c r="W52" s="52">
        <v>0</v>
      </c>
      <c r="X52" s="52">
        <v>1.8998930000000001</v>
      </c>
      <c r="Y52" s="52">
        <v>0.23333333333333334</v>
      </c>
      <c r="Z52" s="119"/>
      <c r="AA52" s="84">
        <v>24</v>
      </c>
      <c r="AB52" s="84"/>
      <c r="AC52" s="91">
        <v>289642</v>
      </c>
      <c r="AD52" s="3" t="s">
        <v>963</v>
      </c>
    </row>
    <row r="53" spans="1:30" x14ac:dyDescent="0.4">
      <c r="A53" s="14" t="s">
        <v>340</v>
      </c>
      <c r="B53" s="15" t="s">
        <v>8461</v>
      </c>
      <c r="C53" s="15"/>
      <c r="D53" s="86">
        <v>3.8283464732480965</v>
      </c>
      <c r="E53" s="82"/>
      <c r="F53" s="15"/>
      <c r="G53" s="15"/>
      <c r="H53" s="16"/>
      <c r="I53" s="67"/>
      <c r="J53" s="67"/>
      <c r="K53" s="16"/>
      <c r="L53" s="87"/>
      <c r="M53" s="88">
        <v>4553.1474609375</v>
      </c>
      <c r="N53" s="88">
        <v>9745.0517578125</v>
      </c>
      <c r="O53" s="78"/>
      <c r="P53" s="89"/>
      <c r="Q53" s="89"/>
      <c r="R53" s="90"/>
      <c r="S53" s="51">
        <v>7</v>
      </c>
      <c r="T53" s="51">
        <v>3</v>
      </c>
      <c r="U53" s="52">
        <v>9987.6810060000007</v>
      </c>
      <c r="V53" s="52">
        <v>4.06E-4</v>
      </c>
      <c r="W53" s="52">
        <v>0</v>
      </c>
      <c r="X53" s="52">
        <v>1.8836729999999999</v>
      </c>
      <c r="Y53" s="52">
        <v>0.19047619047619047</v>
      </c>
      <c r="Z53" s="52"/>
      <c r="AA53" s="84">
        <v>25</v>
      </c>
      <c r="AB53" s="84"/>
      <c r="AC53" s="91">
        <v>312527</v>
      </c>
      <c r="AD53" s="3" t="s">
        <v>963</v>
      </c>
    </row>
    <row r="54" spans="1:30" x14ac:dyDescent="0.4">
      <c r="A54" s="14" t="s">
        <v>713</v>
      </c>
      <c r="B54" s="122" t="s">
        <v>8461</v>
      </c>
      <c r="C54" s="122"/>
      <c r="D54" s="123">
        <v>1.0481546605066223</v>
      </c>
      <c r="E54" s="124"/>
      <c r="F54" s="122"/>
      <c r="G54" s="122"/>
      <c r="H54" s="125"/>
      <c r="I54" s="126"/>
      <c r="J54" s="126"/>
      <c r="K54" s="125"/>
      <c r="L54" s="127"/>
      <c r="M54" s="128">
        <v>6483.85400390625</v>
      </c>
      <c r="N54" s="128">
        <v>9651.8935546875</v>
      </c>
      <c r="O54" s="129"/>
      <c r="P54" s="130"/>
      <c r="Q54" s="130"/>
      <c r="R54" s="118"/>
      <c r="S54" s="51">
        <v>1</v>
      </c>
      <c r="T54" s="51">
        <v>6</v>
      </c>
      <c r="U54" s="52">
        <v>1506.440239</v>
      </c>
      <c r="V54" s="52">
        <v>3.8099999999999999E-4</v>
      </c>
      <c r="W54" s="52">
        <v>0</v>
      </c>
      <c r="X54" s="52">
        <v>1.8404879999999999</v>
      </c>
      <c r="Y54" s="52">
        <v>4.7619047619047616E-2</v>
      </c>
      <c r="Z54" s="119"/>
      <c r="AA54" s="131">
        <v>26</v>
      </c>
      <c r="AB54" s="131"/>
      <c r="AC54" s="91">
        <v>5321</v>
      </c>
      <c r="AD54" s="3" t="s">
        <v>935</v>
      </c>
    </row>
    <row r="55" spans="1:30" x14ac:dyDescent="0.4">
      <c r="A55" s="14" t="s">
        <v>613</v>
      </c>
      <c r="B55" s="15" t="s">
        <v>8463</v>
      </c>
      <c r="C55" s="15"/>
      <c r="D55" s="86">
        <v>1.5978924640162571</v>
      </c>
      <c r="E55" s="82"/>
      <c r="F55" s="15"/>
      <c r="G55" s="15"/>
      <c r="H55" s="16"/>
      <c r="I55" s="67"/>
      <c r="J55" s="67"/>
      <c r="K55" s="16"/>
      <c r="L55" s="87"/>
      <c r="M55" s="88">
        <v>7499.9931640625</v>
      </c>
      <c r="N55" s="88">
        <v>1043.0447998046875</v>
      </c>
      <c r="O55" s="78"/>
      <c r="P55" s="89"/>
      <c r="Q55" s="89"/>
      <c r="R55" s="118"/>
      <c r="S55" s="51">
        <v>2</v>
      </c>
      <c r="T55" s="51">
        <v>6</v>
      </c>
      <c r="U55" s="52">
        <v>23655.755249999998</v>
      </c>
      <c r="V55" s="52">
        <v>4.0700000000000003E-4</v>
      </c>
      <c r="W55" s="52">
        <v>0</v>
      </c>
      <c r="X55" s="52">
        <v>1.8204880000000001</v>
      </c>
      <c r="Y55" s="52">
        <v>0.25</v>
      </c>
      <c r="Z55" s="119"/>
      <c r="AA55" s="84">
        <v>27</v>
      </c>
      <c r="AB55" s="84"/>
      <c r="AC55" s="91">
        <v>66066</v>
      </c>
      <c r="AD55" s="3" t="s">
        <v>924</v>
      </c>
    </row>
    <row r="56" spans="1:30" x14ac:dyDescent="0.4">
      <c r="A56" s="14" t="s">
        <v>290</v>
      </c>
      <c r="B56" s="15" t="s">
        <v>8463</v>
      </c>
      <c r="C56" s="15"/>
      <c r="D56" s="86">
        <v>2.1813864944925712</v>
      </c>
      <c r="E56" s="82"/>
      <c r="F56" s="15"/>
      <c r="G56" s="15"/>
      <c r="H56" s="16"/>
      <c r="I56" s="67"/>
      <c r="J56" s="67"/>
      <c r="K56" s="16"/>
      <c r="L56" s="87"/>
      <c r="M56" s="88">
        <v>4465.1669921875</v>
      </c>
      <c r="N56" s="88">
        <v>359.32550048828125</v>
      </c>
      <c r="O56" s="78"/>
      <c r="P56" s="89"/>
      <c r="Q56" s="89"/>
      <c r="R56" s="90"/>
      <c r="S56" s="51">
        <v>6</v>
      </c>
      <c r="T56" s="51">
        <v>3</v>
      </c>
      <c r="U56" s="52">
        <v>3271.811929</v>
      </c>
      <c r="V56" s="52">
        <v>4.1800000000000002E-4</v>
      </c>
      <c r="W56" s="52">
        <v>0</v>
      </c>
      <c r="X56" s="52">
        <v>1.8142780000000001</v>
      </c>
      <c r="Y56" s="52">
        <v>9.5238095238095233E-2</v>
      </c>
      <c r="Z56" s="52"/>
      <c r="AA56" s="84">
        <v>28</v>
      </c>
      <c r="AB56" s="84"/>
      <c r="AC56" s="91">
        <v>130541</v>
      </c>
      <c r="AD56" s="3" t="s">
        <v>928</v>
      </c>
    </row>
    <row r="57" spans="1:30" x14ac:dyDescent="0.4">
      <c r="A57" s="14" t="s">
        <v>673</v>
      </c>
      <c r="B57" s="15" t="s">
        <v>8463</v>
      </c>
      <c r="C57" s="15"/>
      <c r="D57" s="86">
        <v>1.2050622913774767</v>
      </c>
      <c r="E57" s="82"/>
      <c r="F57" s="15"/>
      <c r="G57" s="15"/>
      <c r="H57" s="16"/>
      <c r="I57" s="67"/>
      <c r="J57" s="67"/>
      <c r="K57" s="16"/>
      <c r="L57" s="87"/>
      <c r="M57" s="88">
        <v>4316.224609375</v>
      </c>
      <c r="N57" s="88">
        <v>4073.0146484375</v>
      </c>
      <c r="O57" s="78"/>
      <c r="P57" s="89"/>
      <c r="Q57" s="89"/>
      <c r="R57" s="118"/>
      <c r="S57" s="51">
        <v>2</v>
      </c>
      <c r="T57" s="51">
        <v>5</v>
      </c>
      <c r="U57" s="52">
        <v>5689.9367540000003</v>
      </c>
      <c r="V57" s="52">
        <v>4.2700000000000002E-4</v>
      </c>
      <c r="W57" s="52">
        <v>0</v>
      </c>
      <c r="X57" s="52">
        <v>1.796459</v>
      </c>
      <c r="Y57" s="52">
        <v>4.7619047619047616E-2</v>
      </c>
      <c r="Z57" s="119"/>
      <c r="AA57" s="84">
        <v>29</v>
      </c>
      <c r="AB57" s="84"/>
      <c r="AC57" s="91">
        <v>22659</v>
      </c>
      <c r="AD57" s="3" t="s">
        <v>924</v>
      </c>
    </row>
    <row r="58" spans="1:30" x14ac:dyDescent="0.4">
      <c r="A58" s="14" t="s">
        <v>275</v>
      </c>
      <c r="B58" s="15" t="s">
        <v>8463</v>
      </c>
      <c r="C58" s="15"/>
      <c r="D58" s="86">
        <v>5.6715269648967963</v>
      </c>
      <c r="E58" s="82"/>
      <c r="F58" s="15"/>
      <c r="G58" s="15"/>
      <c r="H58" s="16"/>
      <c r="I58" s="67"/>
      <c r="J58" s="67"/>
      <c r="K58" s="16"/>
      <c r="L58" s="87"/>
      <c r="M58" s="88">
        <v>3248.988037109375</v>
      </c>
      <c r="N58" s="88">
        <v>9034.5771484375</v>
      </c>
      <c r="O58" s="78"/>
      <c r="P58" s="89"/>
      <c r="Q58" s="89"/>
      <c r="R58" s="90"/>
      <c r="S58" s="51">
        <v>5</v>
      </c>
      <c r="T58" s="51">
        <v>1</v>
      </c>
      <c r="U58" s="52">
        <v>2938.0975229999999</v>
      </c>
      <c r="V58" s="52">
        <v>3.5799999999999997E-4</v>
      </c>
      <c r="W58" s="52">
        <v>0</v>
      </c>
      <c r="X58" s="52">
        <v>1.749654</v>
      </c>
      <c r="Y58" s="52">
        <v>0.1</v>
      </c>
      <c r="Z58" s="52"/>
      <c r="AA58" s="84">
        <v>30</v>
      </c>
      <c r="AB58" s="84"/>
      <c r="AC58" s="91">
        <v>516195</v>
      </c>
      <c r="AD58" s="3" t="s">
        <v>1334</v>
      </c>
    </row>
    <row r="59" spans="1:30" x14ac:dyDescent="0.4">
      <c r="A59" s="14" t="s">
        <v>589</v>
      </c>
      <c r="B59" s="15" t="s">
        <v>8463</v>
      </c>
      <c r="C59" s="15"/>
      <c r="D59" s="86">
        <v>1.9781160886216367</v>
      </c>
      <c r="E59" s="82"/>
      <c r="F59" s="15"/>
      <c r="G59" s="15"/>
      <c r="H59" s="16"/>
      <c r="I59" s="67"/>
      <c r="J59" s="67"/>
      <c r="K59" s="16"/>
      <c r="L59" s="87"/>
      <c r="M59" s="88">
        <v>1334.2674560546875</v>
      </c>
      <c r="N59" s="88">
        <v>7321.27294921875</v>
      </c>
      <c r="O59" s="78"/>
      <c r="P59" s="89"/>
      <c r="Q59" s="89"/>
      <c r="R59" s="118"/>
      <c r="S59" s="51">
        <v>2</v>
      </c>
      <c r="T59" s="51">
        <v>5</v>
      </c>
      <c r="U59" s="52">
        <v>6817.6513260000002</v>
      </c>
      <c r="V59" s="52">
        <v>3.8299999999999999E-4</v>
      </c>
      <c r="W59" s="52">
        <v>0</v>
      </c>
      <c r="X59" s="52">
        <v>1.7231939999999999</v>
      </c>
      <c r="Y59" s="52">
        <v>0.1</v>
      </c>
      <c r="Z59" s="119"/>
      <c r="AA59" s="84">
        <v>31</v>
      </c>
      <c r="AB59" s="84"/>
      <c r="AC59" s="91">
        <v>108080</v>
      </c>
      <c r="AD59" s="3" t="s">
        <v>963</v>
      </c>
    </row>
    <row r="60" spans="1:30" x14ac:dyDescent="0.4">
      <c r="A60" s="14" t="s">
        <v>451</v>
      </c>
      <c r="B60" s="15" t="s">
        <v>8464</v>
      </c>
      <c r="C60" s="15"/>
      <c r="D60" s="86">
        <v>1.9976820303647898</v>
      </c>
      <c r="E60" s="82"/>
      <c r="F60" s="15"/>
      <c r="G60" s="15"/>
      <c r="H60" s="16"/>
      <c r="I60" s="67"/>
      <c r="J60" s="67"/>
      <c r="K60" s="16"/>
      <c r="L60" s="87"/>
      <c r="M60" s="88">
        <v>1205.5010986328125</v>
      </c>
      <c r="N60" s="88">
        <v>7755.2490234375</v>
      </c>
      <c r="O60" s="78"/>
      <c r="P60" s="89"/>
      <c r="Q60" s="89"/>
      <c r="R60" s="90"/>
      <c r="S60" s="51">
        <v>5</v>
      </c>
      <c r="T60" s="51">
        <v>7</v>
      </c>
      <c r="U60" s="52">
        <v>4371.29486</v>
      </c>
      <c r="V60" s="52">
        <v>4.1599999999999997E-4</v>
      </c>
      <c r="W60" s="52">
        <v>0</v>
      </c>
      <c r="X60" s="52">
        <v>1.719222</v>
      </c>
      <c r="Y60" s="52">
        <v>0.11904761904761904</v>
      </c>
      <c r="Z60" s="52"/>
      <c r="AA60" s="84">
        <v>32</v>
      </c>
      <c r="AB60" s="84"/>
      <c r="AC60" s="91">
        <v>110242</v>
      </c>
      <c r="AD60" s="3" t="s">
        <v>928</v>
      </c>
    </row>
    <row r="61" spans="1:30" x14ac:dyDescent="0.4">
      <c r="A61" s="14" t="s">
        <v>183</v>
      </c>
      <c r="B61" s="15" t="s">
        <v>8463</v>
      </c>
      <c r="C61" s="15"/>
      <c r="D61" s="86">
        <v>17.723323535340192</v>
      </c>
      <c r="E61" s="82"/>
      <c r="F61" s="15"/>
      <c r="G61" s="15"/>
      <c r="H61" s="16"/>
      <c r="I61" s="67"/>
      <c r="J61" s="67"/>
      <c r="K61" s="16"/>
      <c r="L61" s="87"/>
      <c r="M61" s="88">
        <v>8195.2626953125</v>
      </c>
      <c r="N61" s="88">
        <v>8613.2470703125</v>
      </c>
      <c r="O61" s="78"/>
      <c r="P61" s="89"/>
      <c r="Q61" s="89"/>
      <c r="R61" s="90"/>
      <c r="S61" s="51">
        <v>6</v>
      </c>
      <c r="T61" s="51">
        <v>1</v>
      </c>
      <c r="U61" s="52">
        <v>27150.663530000002</v>
      </c>
      <c r="V61" s="52">
        <v>4.9100000000000001E-4</v>
      </c>
      <c r="W61" s="52">
        <v>0</v>
      </c>
      <c r="X61" s="52">
        <v>1.710512</v>
      </c>
      <c r="Y61" s="52">
        <v>6.6666666666666666E-2</v>
      </c>
      <c r="Z61" s="52"/>
      <c r="AA61" s="84">
        <v>33</v>
      </c>
      <c r="AB61" s="84"/>
      <c r="AC61" s="91">
        <v>1847896</v>
      </c>
      <c r="AD61" s="3" t="s">
        <v>935</v>
      </c>
    </row>
    <row r="62" spans="1:30" x14ac:dyDescent="0.4">
      <c r="A62" s="14" t="s">
        <v>432</v>
      </c>
      <c r="B62" s="15" t="s">
        <v>8463</v>
      </c>
      <c r="C62" s="15"/>
      <c r="D62" s="86">
        <v>1.9763875526026995</v>
      </c>
      <c r="E62" s="82"/>
      <c r="F62" s="15"/>
      <c r="G62" s="15"/>
      <c r="H62" s="16"/>
      <c r="I62" s="67"/>
      <c r="J62" s="67"/>
      <c r="K62" s="16"/>
      <c r="L62" s="87"/>
      <c r="M62" s="88">
        <v>9790.9716796875</v>
      </c>
      <c r="N62" s="88">
        <v>4497.8544921875</v>
      </c>
      <c r="O62" s="78"/>
      <c r="P62" s="89"/>
      <c r="Q62" s="89"/>
      <c r="R62" s="90"/>
      <c r="S62" s="51">
        <v>4</v>
      </c>
      <c r="T62" s="51">
        <v>8</v>
      </c>
      <c r="U62" s="52">
        <v>1328.059139</v>
      </c>
      <c r="V62" s="52">
        <v>4.4299999999999998E-4</v>
      </c>
      <c r="W62" s="52">
        <v>0</v>
      </c>
      <c r="X62" s="52">
        <v>1.699346</v>
      </c>
      <c r="Y62" s="52">
        <v>0.16666666666666666</v>
      </c>
      <c r="Z62" s="52"/>
      <c r="AA62" s="84">
        <v>34</v>
      </c>
      <c r="AB62" s="84"/>
      <c r="AC62" s="91">
        <v>107889</v>
      </c>
      <c r="AD62" s="3" t="s">
        <v>928</v>
      </c>
    </row>
    <row r="63" spans="1:30" x14ac:dyDescent="0.4">
      <c r="A63" s="14" t="s">
        <v>654</v>
      </c>
      <c r="B63" s="15" t="s">
        <v>8465</v>
      </c>
      <c r="C63" s="15"/>
      <c r="D63" s="86">
        <v>1.3067110692031447</v>
      </c>
      <c r="E63" s="82"/>
      <c r="F63" s="15"/>
      <c r="G63" s="15"/>
      <c r="H63" s="16"/>
      <c r="I63" s="67"/>
      <c r="J63" s="67"/>
      <c r="K63" s="16"/>
      <c r="L63" s="87"/>
      <c r="M63" s="88">
        <v>5651.5205078125</v>
      </c>
      <c r="N63" s="88">
        <v>217.03680419921875</v>
      </c>
      <c r="O63" s="78"/>
      <c r="P63" s="89"/>
      <c r="Q63" s="89"/>
      <c r="R63" s="118"/>
      <c r="S63" s="51">
        <v>4</v>
      </c>
      <c r="T63" s="51">
        <v>7</v>
      </c>
      <c r="U63" s="52">
        <v>1300.6625280000001</v>
      </c>
      <c r="V63" s="52">
        <v>4.1399999999999998E-4</v>
      </c>
      <c r="W63" s="52">
        <v>0</v>
      </c>
      <c r="X63" s="52">
        <v>1.690736</v>
      </c>
      <c r="Y63" s="52">
        <v>0.1</v>
      </c>
      <c r="Z63" s="119"/>
      <c r="AA63" s="84">
        <v>35</v>
      </c>
      <c r="AB63" s="84"/>
      <c r="AC63" s="91">
        <v>33891</v>
      </c>
      <c r="AD63" s="3" t="s">
        <v>1334</v>
      </c>
    </row>
    <row r="64" spans="1:30" x14ac:dyDescent="0.4">
      <c r="A64" s="14" t="s">
        <v>235</v>
      </c>
      <c r="B64" s="15" t="s">
        <v>8465</v>
      </c>
      <c r="C64" s="15"/>
      <c r="D64" s="86">
        <v>7.4916029934232631</v>
      </c>
      <c r="E64" s="82"/>
      <c r="F64" s="15"/>
      <c r="G64" s="15"/>
      <c r="H64" s="16"/>
      <c r="I64" s="67"/>
      <c r="J64" s="67"/>
      <c r="K64" s="16"/>
      <c r="L64" s="87"/>
      <c r="M64" s="88">
        <v>5502.89990234375</v>
      </c>
      <c r="N64" s="88">
        <v>4334.83935546875</v>
      </c>
      <c r="O64" s="78"/>
      <c r="P64" s="89"/>
      <c r="Q64" s="89"/>
      <c r="R64" s="90"/>
      <c r="S64" s="51">
        <v>8</v>
      </c>
      <c r="T64" s="51">
        <v>9</v>
      </c>
      <c r="U64" s="52">
        <v>751.43643899999995</v>
      </c>
      <c r="V64" s="52">
        <v>4.1800000000000002E-4</v>
      </c>
      <c r="W64" s="52">
        <v>0</v>
      </c>
      <c r="X64" s="52">
        <v>1.6873910000000001</v>
      </c>
      <c r="Y64" s="52">
        <v>0.42727272727272725</v>
      </c>
      <c r="Z64" s="52"/>
      <c r="AA64" s="84">
        <v>36</v>
      </c>
      <c r="AB64" s="84"/>
      <c r="AC64" s="91">
        <v>717310</v>
      </c>
      <c r="AD64" s="3" t="s">
        <v>1278</v>
      </c>
    </row>
    <row r="65" spans="1:30" x14ac:dyDescent="0.4">
      <c r="A65" s="14" t="s">
        <v>283</v>
      </c>
      <c r="B65" s="15" t="s">
        <v>8465</v>
      </c>
      <c r="C65" s="15"/>
      <c r="D65" s="86">
        <v>5.2605607389493763</v>
      </c>
      <c r="E65" s="82"/>
      <c r="F65" s="15"/>
      <c r="G65" s="15"/>
      <c r="H65" s="16"/>
      <c r="I65" s="67"/>
      <c r="J65" s="67"/>
      <c r="K65" s="16"/>
      <c r="L65" s="87"/>
      <c r="M65" s="88">
        <v>7134.888671875</v>
      </c>
      <c r="N65" s="88">
        <v>5387.8779296875</v>
      </c>
      <c r="O65" s="78"/>
      <c r="P65" s="89"/>
      <c r="Q65" s="89"/>
      <c r="R65" s="90"/>
      <c r="S65" s="51">
        <v>6</v>
      </c>
      <c r="T65" s="51">
        <v>5</v>
      </c>
      <c r="U65" s="52">
        <v>5570</v>
      </c>
      <c r="V65" s="52">
        <v>2.5799999999999998E-4</v>
      </c>
      <c r="W65" s="52">
        <v>0</v>
      </c>
      <c r="X65" s="52">
        <v>1.682318</v>
      </c>
      <c r="Y65" s="52">
        <v>0.16666666666666666</v>
      </c>
      <c r="Z65" s="52"/>
      <c r="AA65" s="84">
        <v>37</v>
      </c>
      <c r="AB65" s="84"/>
      <c r="AC65" s="91">
        <v>470784</v>
      </c>
      <c r="AD65" s="3" t="s">
        <v>963</v>
      </c>
    </row>
    <row r="66" spans="1:30" x14ac:dyDescent="0.4">
      <c r="A66" s="14" t="s">
        <v>193</v>
      </c>
      <c r="B66" s="15" t="s">
        <v>8465</v>
      </c>
      <c r="C66" s="15"/>
      <c r="D66" s="86">
        <v>2.4319427678972585</v>
      </c>
      <c r="E66" s="82"/>
      <c r="F66" s="15"/>
      <c r="G66" s="15"/>
      <c r="H66" s="16"/>
      <c r="I66" s="67"/>
      <c r="J66" s="67"/>
      <c r="K66" s="16"/>
      <c r="L66" s="87"/>
      <c r="M66" s="88">
        <v>3456.1962890625</v>
      </c>
      <c r="N66" s="88">
        <v>209.20890808105469</v>
      </c>
      <c r="O66" s="78"/>
      <c r="P66" s="89"/>
      <c r="Q66" s="89"/>
      <c r="R66" s="90"/>
      <c r="S66" s="51">
        <v>5</v>
      </c>
      <c r="T66" s="51">
        <v>2</v>
      </c>
      <c r="U66" s="52">
        <v>3561.0759269999999</v>
      </c>
      <c r="V66" s="52">
        <v>4.37E-4</v>
      </c>
      <c r="W66" s="52">
        <v>0</v>
      </c>
      <c r="X66" s="52">
        <v>1.672291</v>
      </c>
      <c r="Y66" s="52">
        <v>0.1</v>
      </c>
      <c r="Z66" s="52"/>
      <c r="AA66" s="84">
        <v>38</v>
      </c>
      <c r="AB66" s="84"/>
      <c r="AC66" s="91">
        <v>158227</v>
      </c>
      <c r="AD66" s="3" t="s">
        <v>919</v>
      </c>
    </row>
    <row r="67" spans="1:30" x14ac:dyDescent="0.4">
      <c r="A67" s="14" t="s">
        <v>542</v>
      </c>
      <c r="B67" s="15" t="s">
        <v>8465</v>
      </c>
      <c r="C67" s="15"/>
      <c r="D67" s="86">
        <v>2.956729923217313</v>
      </c>
      <c r="E67" s="82"/>
      <c r="F67" s="15"/>
      <c r="G67" s="15"/>
      <c r="H67" s="16"/>
      <c r="I67" s="67"/>
      <c r="J67" s="67"/>
      <c r="K67" s="16"/>
      <c r="L67" s="87"/>
      <c r="M67" s="88">
        <v>1041.2357177734375</v>
      </c>
      <c r="N67" s="88">
        <v>2906.423583984375</v>
      </c>
      <c r="O67" s="78"/>
      <c r="P67" s="89"/>
      <c r="Q67" s="89"/>
      <c r="R67" s="118"/>
      <c r="S67" s="51">
        <v>2</v>
      </c>
      <c r="T67" s="51">
        <v>5</v>
      </c>
      <c r="U67" s="52">
        <v>30573.005788999999</v>
      </c>
      <c r="V67" s="52">
        <v>5.1199999999999998E-4</v>
      </c>
      <c r="W67" s="52">
        <v>0</v>
      </c>
      <c r="X67" s="52">
        <v>1.6539779999999999</v>
      </c>
      <c r="Y67" s="52">
        <v>4.7619047619047616E-2</v>
      </c>
      <c r="Z67" s="119"/>
      <c r="AA67" s="84">
        <v>39</v>
      </c>
      <c r="AB67" s="84"/>
      <c r="AC67" s="91">
        <v>216215</v>
      </c>
      <c r="AD67" s="3" t="s">
        <v>963</v>
      </c>
    </row>
    <row r="68" spans="1:30" x14ac:dyDescent="0.4">
      <c r="A68" s="14" t="s">
        <v>394</v>
      </c>
      <c r="B68" s="15" t="s">
        <v>8465</v>
      </c>
      <c r="C68" s="15"/>
      <c r="D68" s="86">
        <v>3.3223198161859311</v>
      </c>
      <c r="E68" s="82"/>
      <c r="F68" s="15"/>
      <c r="G68" s="15"/>
      <c r="H68" s="16"/>
      <c r="I68" s="67"/>
      <c r="J68" s="67"/>
      <c r="K68" s="16"/>
      <c r="L68" s="87"/>
      <c r="M68" s="88">
        <v>3815.111572265625</v>
      </c>
      <c r="N68" s="88">
        <v>557.1922607421875</v>
      </c>
      <c r="O68" s="78"/>
      <c r="P68" s="89"/>
      <c r="Q68" s="89"/>
      <c r="R68" s="90"/>
      <c r="S68" s="51">
        <v>6</v>
      </c>
      <c r="T68" s="51">
        <v>6</v>
      </c>
      <c r="U68" s="52">
        <v>2094.6077270000001</v>
      </c>
      <c r="V68" s="52">
        <v>4.4499999999999997E-4</v>
      </c>
      <c r="W68" s="52">
        <v>0</v>
      </c>
      <c r="X68" s="52">
        <v>1.638552</v>
      </c>
      <c r="Y68" s="52">
        <v>0.16666666666666666</v>
      </c>
      <c r="Z68" s="52"/>
      <c r="AA68" s="84">
        <v>40</v>
      </c>
      <c r="AB68" s="84"/>
      <c r="AC68" s="91">
        <v>256612</v>
      </c>
      <c r="AD68" s="3" t="s">
        <v>935</v>
      </c>
    </row>
    <row r="69" spans="1:30" x14ac:dyDescent="0.4">
      <c r="A69" s="14" t="s">
        <v>685</v>
      </c>
      <c r="B69" s="15" t="s">
        <v>8466</v>
      </c>
      <c r="C69" s="15"/>
      <c r="D69" s="86">
        <v>1.145160825883522</v>
      </c>
      <c r="E69" s="82"/>
      <c r="F69" s="15"/>
      <c r="G69" s="15"/>
      <c r="H69" s="16"/>
      <c r="I69" s="67"/>
      <c r="J69" s="67"/>
      <c r="K69" s="16"/>
      <c r="L69" s="87"/>
      <c r="M69" s="88">
        <v>4487.39013671875</v>
      </c>
      <c r="N69" s="88">
        <v>9829.908203125</v>
      </c>
      <c r="O69" s="78"/>
      <c r="P69" s="89"/>
      <c r="Q69" s="89"/>
      <c r="R69" s="118"/>
      <c r="S69" s="51">
        <v>4</v>
      </c>
      <c r="T69" s="51">
        <v>2</v>
      </c>
      <c r="U69" s="52">
        <v>8743.8853670000008</v>
      </c>
      <c r="V69" s="52">
        <v>2.92E-4</v>
      </c>
      <c r="W69" s="52">
        <v>0</v>
      </c>
      <c r="X69" s="52">
        <v>1.63039</v>
      </c>
      <c r="Y69" s="52">
        <v>0.15</v>
      </c>
      <c r="Z69" s="119"/>
      <c r="AA69" s="84">
        <v>41</v>
      </c>
      <c r="AB69" s="84"/>
      <c r="AC69" s="91">
        <v>16040</v>
      </c>
      <c r="AD69" s="3" t="s">
        <v>852</v>
      </c>
    </row>
    <row r="70" spans="1:30" x14ac:dyDescent="0.4">
      <c r="A70" s="14" t="s">
        <v>561</v>
      </c>
      <c r="B70" s="15" t="s">
        <v>8465</v>
      </c>
      <c r="C70" s="15"/>
      <c r="D70" s="86">
        <v>1.3856716805394123</v>
      </c>
      <c r="E70" s="82"/>
      <c r="F70" s="15"/>
      <c r="G70" s="15"/>
      <c r="H70" s="16"/>
      <c r="I70" s="67"/>
      <c r="J70" s="67"/>
      <c r="K70" s="16"/>
      <c r="L70" s="87"/>
      <c r="M70" s="88">
        <v>7741.01904296875</v>
      </c>
      <c r="N70" s="88">
        <v>995.52423095703125</v>
      </c>
      <c r="O70" s="78"/>
      <c r="P70" s="89"/>
      <c r="Q70" s="89"/>
      <c r="R70" s="118"/>
      <c r="S70" s="51">
        <v>5</v>
      </c>
      <c r="T70" s="51">
        <v>1</v>
      </c>
      <c r="U70" s="52">
        <v>4198.2579519999999</v>
      </c>
      <c r="V70" s="52">
        <v>3.9800000000000002E-4</v>
      </c>
      <c r="W70" s="52">
        <v>0</v>
      </c>
      <c r="X70" s="52">
        <v>1.627006</v>
      </c>
      <c r="Y70" s="52">
        <v>3.3333333333333333E-2</v>
      </c>
      <c r="Z70" s="119"/>
      <c r="AA70" s="84">
        <v>42</v>
      </c>
      <c r="AB70" s="84"/>
      <c r="AC70" s="91">
        <v>42616</v>
      </c>
      <c r="AD70" s="3" t="s">
        <v>1334</v>
      </c>
    </row>
    <row r="71" spans="1:30" x14ac:dyDescent="0.4">
      <c r="A71" s="14" t="s">
        <v>243</v>
      </c>
      <c r="B71" s="15" t="s">
        <v>8465</v>
      </c>
      <c r="C71" s="15"/>
      <c r="D71" s="86">
        <v>5.8189593224072986</v>
      </c>
      <c r="E71" s="82"/>
      <c r="F71" s="15"/>
      <c r="G71" s="15"/>
      <c r="H71" s="16"/>
      <c r="I71" s="67"/>
      <c r="J71" s="67"/>
      <c r="K71" s="16"/>
      <c r="L71" s="87"/>
      <c r="M71" s="88">
        <v>2492.961669921875</v>
      </c>
      <c r="N71" s="88">
        <v>8975.9560546875</v>
      </c>
      <c r="O71" s="78"/>
      <c r="P71" s="89"/>
      <c r="Q71" s="89"/>
      <c r="R71" s="90"/>
      <c r="S71" s="51">
        <v>6</v>
      </c>
      <c r="T71" s="51">
        <v>2</v>
      </c>
      <c r="U71" s="52">
        <v>2813.673499</v>
      </c>
      <c r="V71" s="52">
        <v>2.63E-4</v>
      </c>
      <c r="W71" s="52">
        <v>0</v>
      </c>
      <c r="X71" s="52">
        <v>1.6217980000000001</v>
      </c>
      <c r="Y71" s="52">
        <v>0.26666666666666666</v>
      </c>
      <c r="Z71" s="52"/>
      <c r="AA71" s="84">
        <v>43</v>
      </c>
      <c r="AB71" s="84"/>
      <c r="AC71" s="91">
        <v>532486</v>
      </c>
      <c r="AD71" s="3" t="s">
        <v>852</v>
      </c>
    </row>
    <row r="72" spans="1:30" x14ac:dyDescent="0.4">
      <c r="A72" s="14" t="s">
        <v>653</v>
      </c>
      <c r="B72" s="15" t="s">
        <v>8465</v>
      </c>
      <c r="C72" s="15"/>
      <c r="D72" s="86">
        <v>1.3087835024405092</v>
      </c>
      <c r="E72" s="82"/>
      <c r="F72" s="15"/>
      <c r="G72" s="15"/>
      <c r="H72" s="16"/>
      <c r="I72" s="67"/>
      <c r="J72" s="67"/>
      <c r="K72" s="16"/>
      <c r="L72" s="87"/>
      <c r="M72" s="88">
        <v>9609.8818359375</v>
      </c>
      <c r="N72" s="88">
        <v>3733.997802734375</v>
      </c>
      <c r="O72" s="78"/>
      <c r="P72" s="89"/>
      <c r="Q72" s="89"/>
      <c r="R72" s="118"/>
      <c r="S72" s="51">
        <v>0</v>
      </c>
      <c r="T72" s="51">
        <v>7</v>
      </c>
      <c r="U72" s="52">
        <v>16464.720023999998</v>
      </c>
      <c r="V72" s="52">
        <v>4.6000000000000001E-4</v>
      </c>
      <c r="W72" s="52">
        <v>0</v>
      </c>
      <c r="X72" s="52">
        <v>1.6166959999999999</v>
      </c>
      <c r="Y72" s="52">
        <v>4.7619047619047616E-2</v>
      </c>
      <c r="Z72" s="119"/>
      <c r="AA72" s="84">
        <v>44</v>
      </c>
      <c r="AB72" s="84"/>
      <c r="AC72" s="91">
        <v>34120</v>
      </c>
      <c r="AD72" s="3" t="s">
        <v>963</v>
      </c>
    </row>
    <row r="73" spans="1:30" x14ac:dyDescent="0.4">
      <c r="A73" s="14" t="s">
        <v>547</v>
      </c>
      <c r="B73" s="15" t="s">
        <v>8466</v>
      </c>
      <c r="C73" s="15"/>
      <c r="D73" s="86">
        <v>2.5752574087134339</v>
      </c>
      <c r="E73" s="82"/>
      <c r="F73" s="15"/>
      <c r="G73" s="15"/>
      <c r="H73" s="16"/>
      <c r="I73" s="67"/>
      <c r="J73" s="67"/>
      <c r="K73" s="16"/>
      <c r="L73" s="87"/>
      <c r="M73" s="88">
        <v>6035.17333984375</v>
      </c>
      <c r="N73" s="88">
        <v>4587.94189453125</v>
      </c>
      <c r="O73" s="78"/>
      <c r="P73" s="89"/>
      <c r="Q73" s="89"/>
      <c r="R73" s="118"/>
      <c r="S73" s="51">
        <v>8</v>
      </c>
      <c r="T73" s="51">
        <v>4</v>
      </c>
      <c r="U73" s="52">
        <v>792.122165</v>
      </c>
      <c r="V73" s="52">
        <v>3.9300000000000001E-4</v>
      </c>
      <c r="W73" s="52">
        <v>0</v>
      </c>
      <c r="X73" s="52">
        <v>1.6024879999999999</v>
      </c>
      <c r="Y73" s="52">
        <v>0.30555555555555558</v>
      </c>
      <c r="Z73" s="119"/>
      <c r="AA73" s="84">
        <v>45</v>
      </c>
      <c r="AB73" s="84"/>
      <c r="AC73" s="91">
        <v>174063</v>
      </c>
      <c r="AD73" s="3" t="s">
        <v>935</v>
      </c>
    </row>
    <row r="74" spans="1:30" x14ac:dyDescent="0.4">
      <c r="A74" s="14" t="s">
        <v>492</v>
      </c>
      <c r="B74" s="15" t="s">
        <v>8465</v>
      </c>
      <c r="C74" s="15"/>
      <c r="D74" s="86">
        <v>3.894990134208586</v>
      </c>
      <c r="E74" s="82"/>
      <c r="F74" s="15"/>
      <c r="G74" s="15"/>
      <c r="H74" s="16"/>
      <c r="I74" s="67"/>
      <c r="J74" s="67"/>
      <c r="K74" s="16"/>
      <c r="L74" s="87"/>
      <c r="M74" s="88">
        <v>2887.095703125</v>
      </c>
      <c r="N74" s="88">
        <v>9600.6767578125</v>
      </c>
      <c r="O74" s="78"/>
      <c r="P74" s="89"/>
      <c r="Q74" s="89"/>
      <c r="R74" s="90"/>
      <c r="S74" s="51">
        <v>4</v>
      </c>
      <c r="T74" s="51">
        <v>5</v>
      </c>
      <c r="U74" s="52">
        <v>1090.1926800000001</v>
      </c>
      <c r="V74" s="52">
        <v>4.17E-4</v>
      </c>
      <c r="W74" s="52">
        <v>0</v>
      </c>
      <c r="X74" s="52">
        <v>1.6018019999999999</v>
      </c>
      <c r="Y74" s="52">
        <v>0.15277777777777779</v>
      </c>
      <c r="Z74" s="52"/>
      <c r="AA74" s="84">
        <v>46</v>
      </c>
      <c r="AB74" s="84"/>
      <c r="AC74" s="91">
        <v>319891</v>
      </c>
      <c r="AD74" s="3" t="s">
        <v>935</v>
      </c>
    </row>
    <row r="75" spans="1:30" x14ac:dyDescent="0.4">
      <c r="A75" s="14" t="s">
        <v>479</v>
      </c>
      <c r="B75" s="15" t="s">
        <v>8465</v>
      </c>
      <c r="C75" s="15"/>
      <c r="D75" s="86">
        <v>3.9660049098138228</v>
      </c>
      <c r="E75" s="82"/>
      <c r="F75" s="15"/>
      <c r="G75" s="15"/>
      <c r="H75" s="16"/>
      <c r="I75" s="67"/>
      <c r="J75" s="67"/>
      <c r="K75" s="16"/>
      <c r="L75" s="87"/>
      <c r="M75" s="88">
        <v>5955.35302734375</v>
      </c>
      <c r="N75" s="88">
        <v>9662.1318359375</v>
      </c>
      <c r="O75" s="78"/>
      <c r="P75" s="89"/>
      <c r="Q75" s="89"/>
      <c r="R75" s="90"/>
      <c r="S75" s="51">
        <v>5</v>
      </c>
      <c r="T75" s="51">
        <v>3</v>
      </c>
      <c r="U75" s="52">
        <v>2267.1247450000001</v>
      </c>
      <c r="V75" s="52">
        <v>4.3399999999999998E-4</v>
      </c>
      <c r="W75" s="52">
        <v>0</v>
      </c>
      <c r="X75" s="52">
        <v>1.585528</v>
      </c>
      <c r="Y75" s="52">
        <v>0</v>
      </c>
      <c r="Z75" s="52"/>
      <c r="AA75" s="84">
        <v>47</v>
      </c>
      <c r="AB75" s="84"/>
      <c r="AC75" s="91">
        <v>327738</v>
      </c>
      <c r="AD75" s="3" t="s">
        <v>963</v>
      </c>
    </row>
    <row r="76" spans="1:30" x14ac:dyDescent="0.4">
      <c r="A76" s="14" t="s">
        <v>543</v>
      </c>
      <c r="B76" s="15" t="s">
        <v>8465</v>
      </c>
      <c r="C76" s="15"/>
      <c r="D76" s="86">
        <v>2.8849911534680186</v>
      </c>
      <c r="E76" s="82"/>
      <c r="F76" s="15"/>
      <c r="G76" s="15"/>
      <c r="H76" s="16"/>
      <c r="I76" s="67"/>
      <c r="J76" s="67"/>
      <c r="K76" s="16"/>
      <c r="L76" s="87"/>
      <c r="M76" s="88">
        <v>5557.69482421875</v>
      </c>
      <c r="N76" s="88">
        <v>297.41610717773438</v>
      </c>
      <c r="O76" s="78"/>
      <c r="P76" s="89"/>
      <c r="Q76" s="89"/>
      <c r="R76" s="118"/>
      <c r="S76" s="51">
        <v>6</v>
      </c>
      <c r="T76" s="51">
        <v>7</v>
      </c>
      <c r="U76" s="52">
        <v>3221.282451</v>
      </c>
      <c r="V76" s="52">
        <v>4.7600000000000002E-4</v>
      </c>
      <c r="W76" s="52">
        <v>0</v>
      </c>
      <c r="X76" s="52">
        <v>1.575966</v>
      </c>
      <c r="Y76" s="52">
        <v>0.43055555555555558</v>
      </c>
      <c r="Z76" s="119"/>
      <c r="AA76" s="84">
        <v>48</v>
      </c>
      <c r="AB76" s="84"/>
      <c r="AC76" s="91">
        <v>208288</v>
      </c>
      <c r="AD76" s="3" t="s">
        <v>963</v>
      </c>
    </row>
    <row r="77" spans="1:30" x14ac:dyDescent="0.4">
      <c r="A77" s="14" t="s">
        <v>601</v>
      </c>
      <c r="B77" s="15" t="s">
        <v>8465</v>
      </c>
      <c r="C77" s="15"/>
      <c r="D77" s="86">
        <v>2.7665819112074201</v>
      </c>
      <c r="E77" s="82"/>
      <c r="F77" s="15"/>
      <c r="G77" s="15"/>
      <c r="H77" s="16"/>
      <c r="I77" s="67"/>
      <c r="J77" s="67"/>
      <c r="K77" s="16"/>
      <c r="L77" s="87"/>
      <c r="M77" s="88">
        <v>6176.7607421875</v>
      </c>
      <c r="N77" s="88">
        <v>231.99070739746094</v>
      </c>
      <c r="O77" s="78"/>
      <c r="P77" s="89"/>
      <c r="Q77" s="89"/>
      <c r="R77" s="118"/>
      <c r="S77" s="51">
        <v>4</v>
      </c>
      <c r="T77" s="51">
        <v>1</v>
      </c>
      <c r="U77" s="52">
        <v>4889.2289000000001</v>
      </c>
      <c r="V77" s="52">
        <v>3.9399999999999998E-4</v>
      </c>
      <c r="W77" s="52">
        <v>0</v>
      </c>
      <c r="X77" s="52">
        <v>1.5664419999999999</v>
      </c>
      <c r="Y77" s="52">
        <v>0</v>
      </c>
      <c r="Z77" s="119"/>
      <c r="AA77" s="84">
        <v>49</v>
      </c>
      <c r="AB77" s="84"/>
      <c r="AC77" s="91">
        <v>195204</v>
      </c>
      <c r="AD77" s="3" t="s">
        <v>963</v>
      </c>
    </row>
    <row r="78" spans="1:30" x14ac:dyDescent="0.4">
      <c r="A78" s="14" t="s">
        <v>386</v>
      </c>
      <c r="B78" s="15" t="s">
        <v>8465</v>
      </c>
      <c r="C78" s="15"/>
      <c r="D78" s="86">
        <v>3.3179849012483871</v>
      </c>
      <c r="E78" s="82"/>
      <c r="F78" s="15"/>
      <c r="G78" s="15"/>
      <c r="H78" s="16"/>
      <c r="I78" s="67"/>
      <c r="J78" s="67"/>
      <c r="K78" s="16"/>
      <c r="L78" s="87"/>
      <c r="M78" s="88">
        <v>7689.38232421875</v>
      </c>
      <c r="N78" s="88">
        <v>504.202880859375</v>
      </c>
      <c r="O78" s="78"/>
      <c r="P78" s="89"/>
      <c r="Q78" s="89"/>
      <c r="R78" s="90"/>
      <c r="S78" s="51">
        <v>4</v>
      </c>
      <c r="T78" s="51">
        <v>4</v>
      </c>
      <c r="U78" s="52">
        <v>5995.0886399999999</v>
      </c>
      <c r="V78" s="52">
        <v>3.6699999999999998E-4</v>
      </c>
      <c r="W78" s="52">
        <v>0</v>
      </c>
      <c r="X78" s="52">
        <v>1.5656239999999999</v>
      </c>
      <c r="Y78" s="52">
        <v>0.19047619047619047</v>
      </c>
      <c r="Z78" s="52"/>
      <c r="AA78" s="84">
        <v>50</v>
      </c>
      <c r="AB78" s="84"/>
      <c r="AC78" s="91">
        <v>256133</v>
      </c>
      <c r="AD78" s="3" t="s">
        <v>924</v>
      </c>
    </row>
    <row r="79" spans="1:30" x14ac:dyDescent="0.4">
      <c r="A79" s="14" t="s">
        <v>525</v>
      </c>
      <c r="B79" s="15" t="s">
        <v>8465</v>
      </c>
      <c r="C79" s="15"/>
      <c r="D79" s="86">
        <v>2.7267803331378611</v>
      </c>
      <c r="E79" s="82"/>
      <c r="F79" s="15"/>
      <c r="G79" s="15"/>
      <c r="H79" s="16"/>
      <c r="I79" s="67"/>
      <c r="J79" s="67"/>
      <c r="K79" s="16"/>
      <c r="L79" s="87"/>
      <c r="M79" s="88">
        <v>6281.0146484375</v>
      </c>
      <c r="N79" s="88">
        <v>9486.6298828125</v>
      </c>
      <c r="O79" s="78"/>
      <c r="P79" s="89"/>
      <c r="Q79" s="89"/>
      <c r="R79" s="118"/>
      <c r="S79" s="51">
        <v>2</v>
      </c>
      <c r="T79" s="51">
        <v>4</v>
      </c>
      <c r="U79" s="52">
        <v>7229.3276459999997</v>
      </c>
      <c r="V79" s="52">
        <v>4.2400000000000001E-4</v>
      </c>
      <c r="W79" s="52">
        <v>0</v>
      </c>
      <c r="X79" s="52">
        <v>1.5612429999999999</v>
      </c>
      <c r="Y79" s="52">
        <v>6.6666666666666666E-2</v>
      </c>
      <c r="Z79" s="119"/>
      <c r="AA79" s="84">
        <v>51</v>
      </c>
      <c r="AB79" s="84"/>
      <c r="AC79" s="91">
        <v>190806</v>
      </c>
      <c r="AD79" s="3" t="s">
        <v>1278</v>
      </c>
    </row>
    <row r="80" spans="1:30" x14ac:dyDescent="0.4">
      <c r="A80" s="14" t="s">
        <v>792</v>
      </c>
      <c r="B80" s="15" t="s">
        <v>8467</v>
      </c>
      <c r="C80" s="15"/>
      <c r="D80" s="86">
        <v>1.2268454651868055</v>
      </c>
      <c r="E80" s="82"/>
      <c r="F80" s="15"/>
      <c r="G80" s="15"/>
      <c r="H80" s="16"/>
      <c r="I80" s="67"/>
      <c r="J80" s="67"/>
      <c r="K80" s="16"/>
      <c r="L80" s="87"/>
      <c r="M80" s="88">
        <v>3714.19287109375</v>
      </c>
      <c r="N80" s="88">
        <v>9441.876953125</v>
      </c>
      <c r="O80" s="78"/>
      <c r="P80" s="89"/>
      <c r="Q80" s="89"/>
      <c r="R80" s="118"/>
      <c r="S80" s="51">
        <v>2</v>
      </c>
      <c r="T80" s="51">
        <v>4</v>
      </c>
      <c r="U80" s="52">
        <v>9580.6152120000006</v>
      </c>
      <c r="V80" s="52">
        <v>3.6000000000000002E-4</v>
      </c>
      <c r="W80" s="52">
        <v>0</v>
      </c>
      <c r="X80" s="52">
        <v>1.555204</v>
      </c>
      <c r="Y80" s="52">
        <v>0.1</v>
      </c>
      <c r="Z80" s="119"/>
      <c r="AA80" s="84">
        <v>52</v>
      </c>
      <c r="AB80" s="84"/>
      <c r="AC80" s="91">
        <v>25066</v>
      </c>
      <c r="AD80" s="3" t="s">
        <v>928</v>
      </c>
    </row>
    <row r="81" spans="1:30" x14ac:dyDescent="0.4">
      <c r="A81" s="14" t="s">
        <v>648</v>
      </c>
      <c r="B81" s="15" t="s">
        <v>8467</v>
      </c>
      <c r="C81" s="15"/>
      <c r="D81" s="86">
        <v>1.3222135938127753</v>
      </c>
      <c r="E81" s="82"/>
      <c r="F81" s="15"/>
      <c r="G81" s="15"/>
      <c r="H81" s="16"/>
      <c r="I81" s="67"/>
      <c r="J81" s="67"/>
      <c r="K81" s="16"/>
      <c r="L81" s="87"/>
      <c r="M81" s="88">
        <v>2937.54296875</v>
      </c>
      <c r="N81" s="88">
        <v>2335.9892578125</v>
      </c>
      <c r="O81" s="78"/>
      <c r="P81" s="89"/>
      <c r="Q81" s="89"/>
      <c r="R81" s="118"/>
      <c r="S81" s="51">
        <v>4</v>
      </c>
      <c r="T81" s="51">
        <v>4</v>
      </c>
      <c r="U81" s="52">
        <v>3352.8978809999999</v>
      </c>
      <c r="V81" s="52">
        <v>4.15E-4</v>
      </c>
      <c r="W81" s="52">
        <v>0</v>
      </c>
      <c r="X81" s="52">
        <v>1.540978</v>
      </c>
      <c r="Y81" s="52">
        <v>0.2</v>
      </c>
      <c r="Z81" s="119"/>
      <c r="AA81" s="84">
        <v>53</v>
      </c>
      <c r="AB81" s="84"/>
      <c r="AC81" s="91">
        <v>35604</v>
      </c>
      <c r="AD81" s="3" t="s">
        <v>935</v>
      </c>
    </row>
    <row r="82" spans="1:30" x14ac:dyDescent="0.4">
      <c r="A82" s="14" t="s">
        <v>348</v>
      </c>
      <c r="B82" s="15" t="s">
        <v>8468</v>
      </c>
      <c r="C82" s="15"/>
      <c r="D82" s="86">
        <v>6.546582487111853</v>
      </c>
      <c r="E82" s="82"/>
      <c r="F82" s="15"/>
      <c r="G82" s="15"/>
      <c r="H82" s="16"/>
      <c r="I82" s="67"/>
      <c r="J82" s="67"/>
      <c r="K82" s="16"/>
      <c r="L82" s="87"/>
      <c r="M82" s="88">
        <v>7190.61328125</v>
      </c>
      <c r="N82" s="88">
        <v>3886.860595703125</v>
      </c>
      <c r="O82" s="78"/>
      <c r="P82" s="89"/>
      <c r="Q82" s="89"/>
      <c r="R82" s="90"/>
      <c r="S82" s="51">
        <v>5</v>
      </c>
      <c r="T82" s="51">
        <v>2</v>
      </c>
      <c r="U82" s="52">
        <v>9896.0817009999992</v>
      </c>
      <c r="V82" s="52">
        <v>4.6999999999999999E-4</v>
      </c>
      <c r="W82" s="52">
        <v>0</v>
      </c>
      <c r="X82" s="52">
        <v>1.528883</v>
      </c>
      <c r="Y82" s="52">
        <v>6.6666666666666666E-2</v>
      </c>
      <c r="Z82" s="52"/>
      <c r="AA82" s="84">
        <v>54</v>
      </c>
      <c r="AB82" s="84"/>
      <c r="AC82" s="91">
        <v>612887</v>
      </c>
      <c r="AD82" s="3" t="s">
        <v>900</v>
      </c>
    </row>
    <row r="83" spans="1:30" x14ac:dyDescent="0.4">
      <c r="A83" s="14" t="s">
        <v>236</v>
      </c>
      <c r="B83" s="15" t="s">
        <v>8467</v>
      </c>
      <c r="C83" s="15"/>
      <c r="D83" s="86">
        <v>12.427568819437049</v>
      </c>
      <c r="E83" s="82"/>
      <c r="F83" s="15"/>
      <c r="G83" s="15"/>
      <c r="H83" s="16"/>
      <c r="I83" s="67"/>
      <c r="J83" s="67"/>
      <c r="K83" s="16"/>
      <c r="L83" s="87"/>
      <c r="M83" s="88">
        <v>9802.0361328125</v>
      </c>
      <c r="N83" s="88">
        <v>5993.1923828125</v>
      </c>
      <c r="O83" s="78"/>
      <c r="P83" s="89"/>
      <c r="Q83" s="89"/>
      <c r="R83" s="90"/>
      <c r="S83" s="51">
        <v>8</v>
      </c>
      <c r="T83" s="51">
        <v>9</v>
      </c>
      <c r="U83" s="52">
        <v>840.62409000000002</v>
      </c>
      <c r="V83" s="52">
        <v>4.1399999999999998E-4</v>
      </c>
      <c r="W83" s="52">
        <v>0</v>
      </c>
      <c r="X83" s="52">
        <v>1.5191680000000001</v>
      </c>
      <c r="Y83" s="52">
        <v>0.44444444444444442</v>
      </c>
      <c r="Z83" s="52"/>
      <c r="AA83" s="84">
        <v>55</v>
      </c>
      <c r="AB83" s="84"/>
      <c r="AC83" s="91">
        <v>1262725</v>
      </c>
      <c r="AD83" s="3" t="s">
        <v>963</v>
      </c>
    </row>
    <row r="84" spans="1:30" x14ac:dyDescent="0.4">
      <c r="A84" s="14" t="s">
        <v>376</v>
      </c>
      <c r="B84" s="15" t="s">
        <v>8468</v>
      </c>
      <c r="C84" s="15"/>
      <c r="D84" s="86">
        <v>3.4469825578658262</v>
      </c>
      <c r="E84" s="82"/>
      <c r="F84" s="15"/>
      <c r="G84" s="15"/>
      <c r="H84" s="16"/>
      <c r="I84" s="67"/>
      <c r="J84" s="67"/>
      <c r="K84" s="16"/>
      <c r="L84" s="87"/>
      <c r="M84" s="88">
        <v>1599.6566162109375</v>
      </c>
      <c r="N84" s="88">
        <v>3551.108642578125</v>
      </c>
      <c r="O84" s="78"/>
      <c r="P84" s="89"/>
      <c r="Q84" s="89"/>
      <c r="R84" s="90"/>
      <c r="S84" s="51">
        <v>4</v>
      </c>
      <c r="T84" s="51">
        <v>2</v>
      </c>
      <c r="U84" s="52">
        <v>7529.7733609999996</v>
      </c>
      <c r="V84" s="52">
        <v>4.2099999999999999E-4</v>
      </c>
      <c r="W84" s="52">
        <v>0</v>
      </c>
      <c r="X84" s="52">
        <v>1.5160199999999999</v>
      </c>
      <c r="Y84" s="52">
        <v>0</v>
      </c>
      <c r="Z84" s="52"/>
      <c r="AA84" s="84">
        <v>56</v>
      </c>
      <c r="AB84" s="84"/>
      <c r="AC84" s="91">
        <v>270387</v>
      </c>
      <c r="AD84" s="3" t="s">
        <v>852</v>
      </c>
    </row>
    <row r="85" spans="1:30" x14ac:dyDescent="0.4">
      <c r="A85" s="14" t="s">
        <v>387</v>
      </c>
      <c r="B85" s="15" t="s">
        <v>8468</v>
      </c>
      <c r="C85" s="15"/>
      <c r="D85" s="86">
        <v>3.9658872607654136</v>
      </c>
      <c r="E85" s="82"/>
      <c r="F85" s="15"/>
      <c r="G85" s="15"/>
      <c r="H85" s="16"/>
      <c r="I85" s="67"/>
      <c r="J85" s="67"/>
      <c r="K85" s="16"/>
      <c r="L85" s="87"/>
      <c r="M85" s="88">
        <v>8005.3388671875</v>
      </c>
      <c r="N85" s="88">
        <v>6129.755859375</v>
      </c>
      <c r="O85" s="78"/>
      <c r="P85" s="89"/>
      <c r="Q85" s="89"/>
      <c r="R85" s="90"/>
      <c r="S85" s="51">
        <v>9</v>
      </c>
      <c r="T85" s="51">
        <v>9</v>
      </c>
      <c r="U85" s="52">
        <v>323.88006899999999</v>
      </c>
      <c r="V85" s="52">
        <v>4.2000000000000002E-4</v>
      </c>
      <c r="W85" s="52">
        <v>0</v>
      </c>
      <c r="X85" s="52">
        <v>1.496847</v>
      </c>
      <c r="Y85" s="52">
        <v>0.46666666666666667</v>
      </c>
      <c r="Z85" s="52"/>
      <c r="AA85" s="84">
        <v>57</v>
      </c>
      <c r="AB85" s="84"/>
      <c r="AC85" s="91">
        <v>327725</v>
      </c>
      <c r="AD85" s="3" t="s">
        <v>935</v>
      </c>
    </row>
    <row r="86" spans="1:30" x14ac:dyDescent="0.4">
      <c r="A86" s="14" t="s">
        <v>204</v>
      </c>
      <c r="B86" s="15" t="s">
        <v>8467</v>
      </c>
      <c r="C86" s="15"/>
      <c r="D86" s="86">
        <v>12.250778499385016</v>
      </c>
      <c r="E86" s="82"/>
      <c r="F86" s="15"/>
      <c r="G86" s="15"/>
      <c r="H86" s="16"/>
      <c r="I86" s="67"/>
      <c r="J86" s="67"/>
      <c r="K86" s="16"/>
      <c r="L86" s="87"/>
      <c r="M86" s="88">
        <v>1130.21337890625</v>
      </c>
      <c r="N86" s="88">
        <v>8007.240234375</v>
      </c>
      <c r="O86" s="78"/>
      <c r="P86" s="89"/>
      <c r="Q86" s="89"/>
      <c r="R86" s="90"/>
      <c r="S86" s="51">
        <v>6</v>
      </c>
      <c r="T86" s="51">
        <v>3</v>
      </c>
      <c r="U86" s="52">
        <v>4860.6396610000002</v>
      </c>
      <c r="V86" s="52">
        <v>4.44E-4</v>
      </c>
      <c r="W86" s="52">
        <v>0</v>
      </c>
      <c r="X86" s="52">
        <v>1.496672</v>
      </c>
      <c r="Y86" s="52">
        <v>0.3</v>
      </c>
      <c r="Z86" s="52"/>
      <c r="AA86" s="84">
        <v>58</v>
      </c>
      <c r="AB86" s="84"/>
      <c r="AC86" s="91">
        <v>1243190</v>
      </c>
      <c r="AD86" s="3" t="s">
        <v>852</v>
      </c>
    </row>
    <row r="87" spans="1:30" ht="34.799999999999997" x14ac:dyDescent="0.4">
      <c r="A87" s="50" t="s">
        <v>171</v>
      </c>
      <c r="B87" s="53" t="s">
        <v>8468</v>
      </c>
      <c r="C87" s="53"/>
      <c r="D87" s="54">
        <v>26.366836223291859</v>
      </c>
      <c r="E87" s="55"/>
      <c r="F87" s="53"/>
      <c r="G87" s="53"/>
      <c r="H87" s="57"/>
      <c r="I87" s="56"/>
      <c r="J87" s="56"/>
      <c r="K87" s="57"/>
      <c r="L87" s="59"/>
      <c r="M87" s="60">
        <v>2855.31591796875</v>
      </c>
      <c r="N87" s="60">
        <v>9386.1982421875</v>
      </c>
      <c r="O87" s="58"/>
      <c r="P87" s="61"/>
      <c r="Q87" s="61"/>
      <c r="R87" s="51"/>
      <c r="S87" s="51">
        <v>4</v>
      </c>
      <c r="T87" s="51">
        <v>2</v>
      </c>
      <c r="U87" s="52">
        <v>2404</v>
      </c>
      <c r="V87" s="52">
        <v>3.4499999999999998E-4</v>
      </c>
      <c r="W87" s="52">
        <v>0</v>
      </c>
      <c r="X87" s="52">
        <v>1.49539</v>
      </c>
      <c r="Y87" s="52">
        <v>0.16666666666666666</v>
      </c>
      <c r="Z87" s="52"/>
      <c r="AA87" s="62">
        <v>59</v>
      </c>
      <c r="AB87" s="62"/>
      <c r="AC87" s="63">
        <v>2802988</v>
      </c>
      <c r="AD87" s="63" t="s">
        <v>919</v>
      </c>
    </row>
    <row r="88" spans="1:30" x14ac:dyDescent="0.4">
      <c r="A88" s="14" t="s">
        <v>369</v>
      </c>
      <c r="B88" s="15" t="s">
        <v>8467</v>
      </c>
      <c r="C88" s="15"/>
      <c r="D88" s="86">
        <v>1.6619659457653426</v>
      </c>
      <c r="E88" s="82"/>
      <c r="F88" s="15"/>
      <c r="G88" s="15"/>
      <c r="H88" s="16"/>
      <c r="I88" s="67"/>
      <c r="J88" s="67"/>
      <c r="K88" s="16"/>
      <c r="L88" s="87"/>
      <c r="M88" s="88">
        <v>5524.58740234375</v>
      </c>
      <c r="N88" s="88">
        <v>1027.9891357421875</v>
      </c>
      <c r="O88" s="78"/>
      <c r="P88" s="89"/>
      <c r="Q88" s="89"/>
      <c r="R88" s="90"/>
      <c r="S88" s="51">
        <v>7</v>
      </c>
      <c r="T88" s="51">
        <v>8</v>
      </c>
      <c r="U88" s="52">
        <v>699.45085900000004</v>
      </c>
      <c r="V88" s="52">
        <v>4.6000000000000001E-4</v>
      </c>
      <c r="W88" s="52">
        <v>0</v>
      </c>
      <c r="X88" s="52">
        <v>1.4795419999999999</v>
      </c>
      <c r="Y88" s="52">
        <v>0.55555555555555558</v>
      </c>
      <c r="Z88" s="52"/>
      <c r="AA88" s="84">
        <v>60</v>
      </c>
      <c r="AB88" s="84"/>
      <c r="AC88" s="91">
        <v>73146</v>
      </c>
      <c r="AD88" s="3" t="s">
        <v>963</v>
      </c>
    </row>
    <row r="89" spans="1:30" x14ac:dyDescent="0.4">
      <c r="A89" s="14" t="s">
        <v>393</v>
      </c>
      <c r="B89" s="15" t="s">
        <v>8467</v>
      </c>
      <c r="C89" s="15"/>
      <c r="D89" s="86">
        <v>3.7143988449002521</v>
      </c>
      <c r="E89" s="82"/>
      <c r="F89" s="15"/>
      <c r="G89" s="15"/>
      <c r="H89" s="16"/>
      <c r="I89" s="67"/>
      <c r="J89" s="67"/>
      <c r="K89" s="16"/>
      <c r="L89" s="87"/>
      <c r="M89" s="88">
        <v>896.56597900390625</v>
      </c>
      <c r="N89" s="88">
        <v>7783.046875</v>
      </c>
      <c r="O89" s="78"/>
      <c r="P89" s="89"/>
      <c r="Q89" s="89"/>
      <c r="R89" s="90"/>
      <c r="S89" s="51">
        <v>5</v>
      </c>
      <c r="T89" s="51">
        <v>4</v>
      </c>
      <c r="U89" s="52">
        <v>4434.6025209999998</v>
      </c>
      <c r="V89" s="52">
        <v>4.3100000000000001E-4</v>
      </c>
      <c r="W89" s="52">
        <v>0</v>
      </c>
      <c r="X89" s="52">
        <v>1.478513</v>
      </c>
      <c r="Y89" s="52">
        <v>0.19047619047619047</v>
      </c>
      <c r="Z89" s="52"/>
      <c r="AA89" s="84">
        <v>61</v>
      </c>
      <c r="AB89" s="84"/>
      <c r="AC89" s="91">
        <v>299936</v>
      </c>
      <c r="AD89" s="3" t="s">
        <v>935</v>
      </c>
    </row>
    <row r="90" spans="1:30" x14ac:dyDescent="0.4">
      <c r="A90" s="14" t="s">
        <v>785</v>
      </c>
      <c r="B90" s="15" t="s">
        <v>8467</v>
      </c>
      <c r="C90" s="15"/>
      <c r="D90" s="86">
        <v>1.2742942314029717</v>
      </c>
      <c r="E90" s="82"/>
      <c r="F90" s="15"/>
      <c r="G90" s="15"/>
      <c r="H90" s="16"/>
      <c r="I90" s="67"/>
      <c r="J90" s="67"/>
      <c r="K90" s="16"/>
      <c r="L90" s="87"/>
      <c r="M90" s="88">
        <v>9611.744140625</v>
      </c>
      <c r="N90" s="88">
        <v>5868.39892578125</v>
      </c>
      <c r="O90" s="78"/>
      <c r="P90" s="89"/>
      <c r="Q90" s="89"/>
      <c r="R90" s="118"/>
      <c r="S90" s="51">
        <v>2</v>
      </c>
      <c r="T90" s="51">
        <v>6</v>
      </c>
      <c r="U90" s="52">
        <v>1739.2036619999999</v>
      </c>
      <c r="V90" s="52">
        <v>4.08E-4</v>
      </c>
      <c r="W90" s="52">
        <v>0</v>
      </c>
      <c r="X90" s="52">
        <v>1.4756279999999999</v>
      </c>
      <c r="Y90" s="52">
        <v>0.33333333333333331</v>
      </c>
      <c r="Z90" s="119"/>
      <c r="AA90" s="84">
        <v>62</v>
      </c>
      <c r="AB90" s="84"/>
      <c r="AC90" s="91">
        <v>30309</v>
      </c>
      <c r="AD90" s="3" t="s">
        <v>928</v>
      </c>
    </row>
    <row r="91" spans="1:30" x14ac:dyDescent="0.4">
      <c r="A91" s="14" t="s">
        <v>270</v>
      </c>
      <c r="B91" s="15" t="s">
        <v>8467</v>
      </c>
      <c r="C91" s="15"/>
      <c r="D91" s="86">
        <v>5.9619753156390507</v>
      </c>
      <c r="E91" s="82"/>
      <c r="F91" s="15"/>
      <c r="G91" s="15"/>
      <c r="H91" s="16"/>
      <c r="I91" s="67"/>
      <c r="J91" s="67"/>
      <c r="K91" s="16"/>
      <c r="L91" s="87"/>
      <c r="M91" s="88">
        <v>6608.43408203125</v>
      </c>
      <c r="N91" s="88">
        <v>7613.318359375</v>
      </c>
      <c r="O91" s="78"/>
      <c r="P91" s="89"/>
      <c r="Q91" s="89"/>
      <c r="R91" s="90"/>
      <c r="S91" s="51">
        <v>3</v>
      </c>
      <c r="T91" s="51">
        <v>3</v>
      </c>
      <c r="U91" s="52">
        <v>4</v>
      </c>
      <c r="V91" s="52">
        <v>0.33333299999999999</v>
      </c>
      <c r="W91" s="52">
        <v>0</v>
      </c>
      <c r="X91" s="52">
        <v>1.466942</v>
      </c>
      <c r="Y91" s="52">
        <v>0.33333333333333331</v>
      </c>
      <c r="Z91" s="52"/>
      <c r="AA91" s="84">
        <v>63</v>
      </c>
      <c r="AB91" s="84"/>
      <c r="AC91" s="91">
        <v>548289</v>
      </c>
      <c r="AD91" s="3" t="s">
        <v>928</v>
      </c>
    </row>
    <row r="92" spans="1:30" x14ac:dyDescent="0.4">
      <c r="A92" s="14" t="s">
        <v>610</v>
      </c>
      <c r="B92" s="15" t="s">
        <v>8468</v>
      </c>
      <c r="C92" s="15"/>
      <c r="D92" s="86">
        <v>1.6145986288903831</v>
      </c>
      <c r="E92" s="82"/>
      <c r="F92" s="15"/>
      <c r="G92" s="15"/>
      <c r="H92" s="16"/>
      <c r="I92" s="67"/>
      <c r="J92" s="67"/>
      <c r="K92" s="16"/>
      <c r="L92" s="87"/>
      <c r="M92" s="88">
        <v>2438.8408203125</v>
      </c>
      <c r="N92" s="88">
        <v>3373.55029296875</v>
      </c>
      <c r="O92" s="78"/>
      <c r="P92" s="89"/>
      <c r="Q92" s="89"/>
      <c r="R92" s="118"/>
      <c r="S92" s="51">
        <v>5</v>
      </c>
      <c r="T92" s="51">
        <v>6</v>
      </c>
      <c r="U92" s="52">
        <v>1422.2718689999999</v>
      </c>
      <c r="V92" s="52">
        <v>3.6000000000000002E-4</v>
      </c>
      <c r="W92" s="52">
        <v>0</v>
      </c>
      <c r="X92" s="52">
        <v>1.4657750000000001</v>
      </c>
      <c r="Y92" s="52">
        <v>0.33333333333333331</v>
      </c>
      <c r="Z92" s="119"/>
      <c r="AA92" s="84">
        <v>64</v>
      </c>
      <c r="AB92" s="84"/>
      <c r="AC92" s="91">
        <v>67912</v>
      </c>
      <c r="AD92" s="3" t="s">
        <v>852</v>
      </c>
    </row>
    <row r="93" spans="1:30" x14ac:dyDescent="0.4">
      <c r="A93" s="14" t="s">
        <v>179</v>
      </c>
      <c r="B93" s="15" t="s">
        <v>8468</v>
      </c>
      <c r="C93" s="15"/>
      <c r="D93" s="86">
        <v>21.4173317067842</v>
      </c>
      <c r="E93" s="82"/>
      <c r="F93" s="15"/>
      <c r="G93" s="15"/>
      <c r="H93" s="16"/>
      <c r="I93" s="67"/>
      <c r="J93" s="67"/>
      <c r="K93" s="16"/>
      <c r="L93" s="87"/>
      <c r="M93" s="88">
        <v>1297.495361328125</v>
      </c>
      <c r="N93" s="88">
        <v>2535.77734375</v>
      </c>
      <c r="O93" s="78"/>
      <c r="P93" s="89"/>
      <c r="Q93" s="89"/>
      <c r="R93" s="90"/>
      <c r="S93" s="51">
        <v>6</v>
      </c>
      <c r="T93" s="51">
        <v>2</v>
      </c>
      <c r="U93" s="52">
        <v>7128</v>
      </c>
      <c r="V93" s="52">
        <v>3.59E-4</v>
      </c>
      <c r="W93" s="52">
        <v>0</v>
      </c>
      <c r="X93" s="52">
        <v>1.464051</v>
      </c>
      <c r="Y93" s="52">
        <v>0.2</v>
      </c>
      <c r="Z93" s="52"/>
      <c r="AA93" s="84">
        <v>65</v>
      </c>
      <c r="AB93" s="84"/>
      <c r="AC93" s="91">
        <v>2256077</v>
      </c>
      <c r="AD93" s="3" t="s">
        <v>963</v>
      </c>
    </row>
    <row r="94" spans="1:30" x14ac:dyDescent="0.4">
      <c r="A94" s="14" t="s">
        <v>754</v>
      </c>
      <c r="B94" s="15" t="s">
        <v>8468</v>
      </c>
      <c r="C94" s="15"/>
      <c r="D94" s="86">
        <v>1.6247254969803868</v>
      </c>
      <c r="E94" s="82"/>
      <c r="F94" s="15"/>
      <c r="G94" s="15"/>
      <c r="H94" s="16"/>
      <c r="I94" s="67"/>
      <c r="J94" s="67"/>
      <c r="K94" s="16"/>
      <c r="L94" s="87"/>
      <c r="M94" s="88">
        <v>3324.7353515625</v>
      </c>
      <c r="N94" s="88">
        <v>9677.92578125</v>
      </c>
      <c r="O94" s="78"/>
      <c r="P94" s="89"/>
      <c r="Q94" s="89"/>
      <c r="R94" s="118"/>
      <c r="S94" s="51">
        <v>3</v>
      </c>
      <c r="T94" s="51">
        <v>1</v>
      </c>
      <c r="U94" s="52">
        <v>1606</v>
      </c>
      <c r="V94" s="52">
        <v>2.9999999999999997E-4</v>
      </c>
      <c r="W94" s="52">
        <v>0</v>
      </c>
      <c r="X94" s="52">
        <v>1.4624299999999999</v>
      </c>
      <c r="Y94" s="52">
        <v>0</v>
      </c>
      <c r="Z94" s="119"/>
      <c r="AA94" s="84">
        <v>66</v>
      </c>
      <c r="AB94" s="84"/>
      <c r="AC94" s="91">
        <v>69031</v>
      </c>
      <c r="AD94" s="3" t="s">
        <v>935</v>
      </c>
    </row>
    <row r="95" spans="1:30" x14ac:dyDescent="0.4">
      <c r="A95" s="14" t="s">
        <v>173</v>
      </c>
      <c r="B95" s="15" t="s">
        <v>8467</v>
      </c>
      <c r="C95" s="15"/>
      <c r="D95" s="86">
        <v>25.762427811979087</v>
      </c>
      <c r="E95" s="82"/>
      <c r="F95" s="15"/>
      <c r="G95" s="15"/>
      <c r="H95" s="16"/>
      <c r="I95" s="67"/>
      <c r="J95" s="67"/>
      <c r="K95" s="16"/>
      <c r="L95" s="87"/>
      <c r="M95" s="88">
        <v>5516.947265625</v>
      </c>
      <c r="N95" s="88">
        <v>5377.86572265625</v>
      </c>
      <c r="O95" s="78"/>
      <c r="P95" s="89"/>
      <c r="Q95" s="89"/>
      <c r="R95" s="90"/>
      <c r="S95" s="51">
        <v>4</v>
      </c>
      <c r="T95" s="51">
        <v>2</v>
      </c>
      <c r="U95" s="52">
        <v>1807.0577089999999</v>
      </c>
      <c r="V95" s="52">
        <v>3.1700000000000001E-4</v>
      </c>
      <c r="W95" s="52">
        <v>0</v>
      </c>
      <c r="X95" s="52">
        <v>1.4617869999999999</v>
      </c>
      <c r="Y95" s="52">
        <v>8.3333333333333329E-2</v>
      </c>
      <c r="Z95" s="52"/>
      <c r="AA95" s="84">
        <v>67</v>
      </c>
      <c r="AB95" s="84"/>
      <c r="AC95" s="91">
        <v>2736202</v>
      </c>
      <c r="AD95" s="3" t="s">
        <v>928</v>
      </c>
    </row>
    <row r="96" spans="1:30" x14ac:dyDescent="0.4">
      <c r="A96" s="14" t="s">
        <v>217</v>
      </c>
      <c r="B96" s="15" t="s">
        <v>8468</v>
      </c>
      <c r="C96" s="15"/>
      <c r="D96" s="86">
        <v>100</v>
      </c>
      <c r="E96" s="82"/>
      <c r="F96" s="15"/>
      <c r="G96" s="15"/>
      <c r="H96" s="16"/>
      <c r="I96" s="67"/>
      <c r="J96" s="67"/>
      <c r="K96" s="16"/>
      <c r="L96" s="87"/>
      <c r="M96" s="88">
        <v>5983.5166015625</v>
      </c>
      <c r="N96" s="88">
        <v>592.533203125</v>
      </c>
      <c r="O96" s="78"/>
      <c r="P96" s="89"/>
      <c r="Q96" s="89"/>
      <c r="R96" s="90"/>
      <c r="S96" s="51">
        <v>2</v>
      </c>
      <c r="T96" s="51">
        <v>1</v>
      </c>
      <c r="U96" s="52">
        <v>2</v>
      </c>
      <c r="V96" s="52">
        <v>0.5</v>
      </c>
      <c r="W96" s="52">
        <v>0</v>
      </c>
      <c r="X96" s="52">
        <v>1.4594579999999999</v>
      </c>
      <c r="Y96" s="52">
        <v>0</v>
      </c>
      <c r="Z96" s="52"/>
      <c r="AA96" s="84">
        <v>68</v>
      </c>
      <c r="AB96" s="84"/>
      <c r="AC96" s="91">
        <v>10939315</v>
      </c>
      <c r="AD96" s="3" t="s">
        <v>852</v>
      </c>
    </row>
    <row r="97" spans="1:30" x14ac:dyDescent="0.4">
      <c r="A97" s="14" t="s">
        <v>201</v>
      </c>
      <c r="B97" s="15" t="s">
        <v>8468</v>
      </c>
      <c r="C97" s="15"/>
      <c r="D97" s="86">
        <v>2.8649093658972249</v>
      </c>
      <c r="E97" s="82"/>
      <c r="F97" s="15"/>
      <c r="G97" s="15"/>
      <c r="H97" s="16"/>
      <c r="I97" s="67"/>
      <c r="J97" s="67"/>
      <c r="K97" s="16"/>
      <c r="L97" s="87"/>
      <c r="M97" s="88">
        <v>8779.6201171875</v>
      </c>
      <c r="N97" s="88">
        <v>8509.4296875</v>
      </c>
      <c r="O97" s="78"/>
      <c r="P97" s="89"/>
      <c r="Q97" s="89"/>
      <c r="R97" s="90"/>
      <c r="S97" s="51">
        <v>2</v>
      </c>
      <c r="T97" s="51">
        <v>2</v>
      </c>
      <c r="U97" s="52">
        <v>2</v>
      </c>
      <c r="V97" s="52">
        <v>0.5</v>
      </c>
      <c r="W97" s="52">
        <v>0</v>
      </c>
      <c r="X97" s="52">
        <v>1.4594579999999999</v>
      </c>
      <c r="Y97" s="52">
        <v>0</v>
      </c>
      <c r="Z97" s="52"/>
      <c r="AA97" s="84">
        <v>69</v>
      </c>
      <c r="AB97" s="84"/>
      <c r="AC97" s="91">
        <v>206069</v>
      </c>
      <c r="AD97" s="3" t="s">
        <v>852</v>
      </c>
    </row>
    <row r="98" spans="1:30" x14ac:dyDescent="0.4">
      <c r="A98" s="14" t="s">
        <v>297</v>
      </c>
      <c r="B98" s="15" t="s">
        <v>8467</v>
      </c>
      <c r="C98" s="15"/>
      <c r="D98" s="86">
        <v>4.7997837158908032</v>
      </c>
      <c r="E98" s="82"/>
      <c r="F98" s="15"/>
      <c r="G98" s="15"/>
      <c r="H98" s="16"/>
      <c r="I98" s="67"/>
      <c r="J98" s="67"/>
      <c r="K98" s="16"/>
      <c r="L98" s="87"/>
      <c r="M98" s="88">
        <v>5177.89794921875</v>
      </c>
      <c r="N98" s="88">
        <v>326.99734497070313</v>
      </c>
      <c r="O98" s="78"/>
      <c r="P98" s="89"/>
      <c r="Q98" s="89"/>
      <c r="R98" s="90"/>
      <c r="S98" s="51">
        <v>2</v>
      </c>
      <c r="T98" s="51">
        <v>1</v>
      </c>
      <c r="U98" s="52">
        <v>2</v>
      </c>
      <c r="V98" s="52">
        <v>0.5</v>
      </c>
      <c r="W98" s="52">
        <v>0</v>
      </c>
      <c r="X98" s="52">
        <v>1.4594579999999999</v>
      </c>
      <c r="Y98" s="52">
        <v>0</v>
      </c>
      <c r="Z98" s="52"/>
      <c r="AA98" s="84">
        <v>70</v>
      </c>
      <c r="AB98" s="84"/>
      <c r="AC98" s="91">
        <v>419869</v>
      </c>
      <c r="AD98" s="3" t="s">
        <v>963</v>
      </c>
    </row>
    <row r="99" spans="1:30" x14ac:dyDescent="0.4">
      <c r="A99" s="14" t="s">
        <v>761</v>
      </c>
      <c r="B99" s="15" t="s">
        <v>8468</v>
      </c>
      <c r="C99" s="15"/>
      <c r="D99" s="86">
        <v>1.2343478545046012</v>
      </c>
      <c r="E99" s="82"/>
      <c r="F99" s="15"/>
      <c r="G99" s="15"/>
      <c r="H99" s="16"/>
      <c r="I99" s="67"/>
      <c r="J99" s="67"/>
      <c r="K99" s="16"/>
      <c r="L99" s="87"/>
      <c r="M99" s="88">
        <v>7673.1923828125</v>
      </c>
      <c r="N99" s="88">
        <v>907.2379150390625</v>
      </c>
      <c r="O99" s="78"/>
      <c r="P99" s="89"/>
      <c r="Q99" s="89"/>
      <c r="R99" s="118"/>
      <c r="S99" s="51">
        <v>2</v>
      </c>
      <c r="T99" s="51">
        <v>2</v>
      </c>
      <c r="U99" s="52">
        <v>2</v>
      </c>
      <c r="V99" s="52">
        <v>0.5</v>
      </c>
      <c r="W99" s="52">
        <v>0</v>
      </c>
      <c r="X99" s="52">
        <v>1.4594579999999999</v>
      </c>
      <c r="Y99" s="52">
        <v>0</v>
      </c>
      <c r="Z99" s="119"/>
      <c r="AA99" s="84">
        <v>71</v>
      </c>
      <c r="AB99" s="84"/>
      <c r="AC99" s="91">
        <v>25895</v>
      </c>
      <c r="AD99" s="3" t="s">
        <v>900</v>
      </c>
    </row>
    <row r="100" spans="1:30" x14ac:dyDescent="0.4">
      <c r="A100" s="14" t="s">
        <v>418</v>
      </c>
      <c r="B100" s="15" t="s">
        <v>8467</v>
      </c>
      <c r="C100" s="15"/>
      <c r="D100" s="86">
        <v>9.2934343695194812</v>
      </c>
      <c r="E100" s="82"/>
      <c r="F100" s="15"/>
      <c r="G100" s="15"/>
      <c r="H100" s="16"/>
      <c r="I100" s="67"/>
      <c r="J100" s="67"/>
      <c r="K100" s="16"/>
      <c r="L100" s="87"/>
      <c r="M100" s="88">
        <v>378.62078857421875</v>
      </c>
      <c r="N100" s="88">
        <v>3228.00439453125</v>
      </c>
      <c r="O100" s="78"/>
      <c r="P100" s="89"/>
      <c r="Q100" s="89"/>
      <c r="R100" s="90"/>
      <c r="S100" s="51">
        <v>2</v>
      </c>
      <c r="T100" s="51">
        <v>2</v>
      </c>
      <c r="U100" s="52">
        <v>2</v>
      </c>
      <c r="V100" s="52">
        <v>0.5</v>
      </c>
      <c r="W100" s="52">
        <v>0</v>
      </c>
      <c r="X100" s="52">
        <v>1.4594579999999999</v>
      </c>
      <c r="Y100" s="52">
        <v>0</v>
      </c>
      <c r="Z100" s="52"/>
      <c r="AA100" s="84">
        <v>72</v>
      </c>
      <c r="AB100" s="84"/>
      <c r="AC100" s="91">
        <v>916409</v>
      </c>
      <c r="AD100" s="3" t="s">
        <v>928</v>
      </c>
    </row>
    <row r="101" spans="1:30" x14ac:dyDescent="0.4">
      <c r="A101" s="14" t="s">
        <v>286</v>
      </c>
      <c r="B101" s="15" t="s">
        <v>8468</v>
      </c>
      <c r="C101" s="15"/>
      <c r="D101" s="86">
        <v>5.1469932075271627</v>
      </c>
      <c r="E101" s="82"/>
      <c r="F101" s="15"/>
      <c r="G101" s="15"/>
      <c r="H101" s="16"/>
      <c r="I101" s="67"/>
      <c r="J101" s="67"/>
      <c r="K101" s="16"/>
      <c r="L101" s="87"/>
      <c r="M101" s="88">
        <v>8666.375</v>
      </c>
      <c r="N101" s="88">
        <v>8008.30224609375</v>
      </c>
      <c r="O101" s="78"/>
      <c r="P101" s="89"/>
      <c r="Q101" s="89"/>
      <c r="R101" s="90"/>
      <c r="S101" s="51">
        <v>2</v>
      </c>
      <c r="T101" s="51">
        <v>2</v>
      </c>
      <c r="U101" s="52">
        <v>2</v>
      </c>
      <c r="V101" s="52">
        <v>0.5</v>
      </c>
      <c r="W101" s="52">
        <v>0</v>
      </c>
      <c r="X101" s="52">
        <v>1.4594579999999999</v>
      </c>
      <c r="Y101" s="52">
        <v>0</v>
      </c>
      <c r="Z101" s="52"/>
      <c r="AA101" s="84">
        <v>73</v>
      </c>
      <c r="AB101" s="84"/>
      <c r="AC101" s="91">
        <v>458235</v>
      </c>
      <c r="AD101" s="3" t="s">
        <v>1278</v>
      </c>
    </row>
    <row r="102" spans="1:30" x14ac:dyDescent="0.4">
      <c r="A102" s="14" t="s">
        <v>707</v>
      </c>
      <c r="B102" s="15" t="s">
        <v>8468</v>
      </c>
      <c r="C102" s="15"/>
      <c r="D102" s="86">
        <v>1.0502451935975881</v>
      </c>
      <c r="E102" s="82"/>
      <c r="F102" s="15"/>
      <c r="G102" s="15"/>
      <c r="H102" s="16"/>
      <c r="I102" s="67"/>
      <c r="J102" s="67"/>
      <c r="K102" s="16"/>
      <c r="L102" s="87"/>
      <c r="M102" s="88">
        <v>2743.360595703125</v>
      </c>
      <c r="N102" s="88">
        <v>1343.090087890625</v>
      </c>
      <c r="O102" s="78"/>
      <c r="P102" s="89"/>
      <c r="Q102" s="89"/>
      <c r="R102" s="118"/>
      <c r="S102" s="51">
        <v>2</v>
      </c>
      <c r="T102" s="51">
        <v>2</v>
      </c>
      <c r="U102" s="52">
        <v>2</v>
      </c>
      <c r="V102" s="52">
        <v>0.5</v>
      </c>
      <c r="W102" s="52">
        <v>0</v>
      </c>
      <c r="X102" s="52">
        <v>1.4594579999999999</v>
      </c>
      <c r="Y102" s="52">
        <v>0</v>
      </c>
      <c r="Z102" s="119"/>
      <c r="AA102" s="84">
        <v>74</v>
      </c>
      <c r="AB102" s="84"/>
      <c r="AC102" s="91">
        <v>5552</v>
      </c>
      <c r="AD102" s="3" t="s">
        <v>935</v>
      </c>
    </row>
    <row r="103" spans="1:30" x14ac:dyDescent="0.4">
      <c r="A103" s="14" t="s">
        <v>403</v>
      </c>
      <c r="B103" s="15" t="s">
        <v>8468</v>
      </c>
      <c r="C103" s="15"/>
      <c r="D103" s="86">
        <v>5.1404048608162398</v>
      </c>
      <c r="E103" s="82"/>
      <c r="F103" s="15"/>
      <c r="G103" s="15"/>
      <c r="H103" s="16"/>
      <c r="I103" s="67"/>
      <c r="J103" s="67"/>
      <c r="K103" s="16"/>
      <c r="L103" s="87"/>
      <c r="M103" s="88">
        <v>1058.2254638671875</v>
      </c>
      <c r="N103" s="88">
        <v>1937.10791015625</v>
      </c>
      <c r="O103" s="78"/>
      <c r="P103" s="89"/>
      <c r="Q103" s="89"/>
      <c r="R103" s="90"/>
      <c r="S103" s="51">
        <v>2</v>
      </c>
      <c r="T103" s="51">
        <v>2</v>
      </c>
      <c r="U103" s="52">
        <v>2</v>
      </c>
      <c r="V103" s="52">
        <v>0.5</v>
      </c>
      <c r="W103" s="52">
        <v>0</v>
      </c>
      <c r="X103" s="52">
        <v>1.4594579999999999</v>
      </c>
      <c r="Y103" s="52">
        <v>0</v>
      </c>
      <c r="Z103" s="52"/>
      <c r="AA103" s="84">
        <v>75</v>
      </c>
      <c r="AB103" s="84"/>
      <c r="AC103" s="91">
        <v>457507</v>
      </c>
      <c r="AD103" s="3" t="s">
        <v>843</v>
      </c>
    </row>
    <row r="104" spans="1:30" x14ac:dyDescent="0.4">
      <c r="A104" s="14" t="s">
        <v>594</v>
      </c>
      <c r="B104" s="15" t="s">
        <v>8468</v>
      </c>
      <c r="C104" s="15"/>
      <c r="D104" s="86">
        <v>1.8448378166274579</v>
      </c>
      <c r="E104" s="82"/>
      <c r="F104" s="15"/>
      <c r="G104" s="15"/>
      <c r="H104" s="16"/>
      <c r="I104" s="67"/>
      <c r="J104" s="67"/>
      <c r="K104" s="16"/>
      <c r="L104" s="87"/>
      <c r="M104" s="88">
        <v>1566.87353515625</v>
      </c>
      <c r="N104" s="88">
        <v>4157.49609375</v>
      </c>
      <c r="O104" s="78"/>
      <c r="P104" s="89"/>
      <c r="Q104" s="89"/>
      <c r="R104" s="118"/>
      <c r="S104" s="51">
        <v>2</v>
      </c>
      <c r="T104" s="51">
        <v>1</v>
      </c>
      <c r="U104" s="52">
        <v>2</v>
      </c>
      <c r="V104" s="52">
        <v>0.5</v>
      </c>
      <c r="W104" s="52">
        <v>0</v>
      </c>
      <c r="X104" s="52">
        <v>1.4594579999999999</v>
      </c>
      <c r="Y104" s="52">
        <v>0</v>
      </c>
      <c r="Z104" s="119"/>
      <c r="AA104" s="84">
        <v>76</v>
      </c>
      <c r="AB104" s="84"/>
      <c r="AC104" s="91">
        <v>93353</v>
      </c>
      <c r="AD104" s="3" t="s">
        <v>935</v>
      </c>
    </row>
    <row r="105" spans="1:30" x14ac:dyDescent="0.4">
      <c r="A105" s="14" t="s">
        <v>524</v>
      </c>
      <c r="B105" s="15" t="s">
        <v>8468</v>
      </c>
      <c r="C105" s="15"/>
      <c r="D105" s="86">
        <v>2.7017120358998712</v>
      </c>
      <c r="E105" s="82"/>
      <c r="F105" s="15"/>
      <c r="G105" s="15"/>
      <c r="H105" s="16"/>
      <c r="I105" s="67"/>
      <c r="J105" s="67"/>
      <c r="K105" s="16"/>
      <c r="L105" s="87"/>
      <c r="M105" s="88">
        <v>5355.6181640625</v>
      </c>
      <c r="N105" s="88">
        <v>1520.312255859375</v>
      </c>
      <c r="O105" s="78"/>
      <c r="P105" s="89"/>
      <c r="Q105" s="89"/>
      <c r="R105" s="118"/>
      <c r="S105" s="51">
        <v>3</v>
      </c>
      <c r="T105" s="51">
        <v>3</v>
      </c>
      <c r="U105" s="52">
        <v>2404</v>
      </c>
      <c r="V105" s="52">
        <v>2.8899999999999998E-4</v>
      </c>
      <c r="W105" s="52">
        <v>0</v>
      </c>
      <c r="X105" s="52">
        <v>1.458979</v>
      </c>
      <c r="Y105" s="52">
        <v>0.16666666666666666</v>
      </c>
      <c r="Z105" s="119"/>
      <c r="AA105" s="84">
        <v>77</v>
      </c>
      <c r="AB105" s="84"/>
      <c r="AC105" s="91">
        <v>188036</v>
      </c>
      <c r="AD105" s="3" t="s">
        <v>900</v>
      </c>
    </row>
    <row r="106" spans="1:30" x14ac:dyDescent="0.4">
      <c r="A106" s="14" t="s">
        <v>464</v>
      </c>
      <c r="B106" s="15" t="s">
        <v>8467</v>
      </c>
      <c r="C106" s="15"/>
      <c r="D106" s="86">
        <v>1.3331006557540395</v>
      </c>
      <c r="E106" s="82"/>
      <c r="F106" s="15"/>
      <c r="G106" s="15"/>
      <c r="H106" s="16"/>
      <c r="I106" s="67"/>
      <c r="J106" s="67"/>
      <c r="K106" s="16"/>
      <c r="L106" s="87"/>
      <c r="M106" s="88">
        <v>6896.2626953125</v>
      </c>
      <c r="N106" s="88">
        <v>9368.4990234375</v>
      </c>
      <c r="O106" s="78"/>
      <c r="P106" s="89"/>
      <c r="Q106" s="89"/>
      <c r="R106" s="90"/>
      <c r="S106" s="51">
        <v>3</v>
      </c>
      <c r="T106" s="51">
        <v>4</v>
      </c>
      <c r="U106" s="52">
        <v>3200</v>
      </c>
      <c r="V106" s="52">
        <v>3.19E-4</v>
      </c>
      <c r="W106" s="52">
        <v>0</v>
      </c>
      <c r="X106" s="52">
        <v>1.4475720000000001</v>
      </c>
      <c r="Y106" s="52">
        <v>0.16666666666666666</v>
      </c>
      <c r="Z106" s="52"/>
      <c r="AA106" s="84">
        <v>78</v>
      </c>
      <c r="AB106" s="84"/>
      <c r="AC106" s="91">
        <v>36807</v>
      </c>
      <c r="AD106" s="3" t="s">
        <v>843</v>
      </c>
    </row>
    <row r="107" spans="1:30" x14ac:dyDescent="0.4">
      <c r="A107" s="14" t="s">
        <v>327</v>
      </c>
      <c r="B107" s="15" t="s">
        <v>8468</v>
      </c>
      <c r="C107" s="15"/>
      <c r="D107" s="86">
        <v>2.8687736846411314</v>
      </c>
      <c r="E107" s="82"/>
      <c r="F107" s="15"/>
      <c r="G107" s="15"/>
      <c r="H107" s="16"/>
      <c r="I107" s="67"/>
      <c r="J107" s="67"/>
      <c r="K107" s="16"/>
      <c r="L107" s="87"/>
      <c r="M107" s="88">
        <v>9632.544921875</v>
      </c>
      <c r="N107" s="88">
        <v>5787.0673828125</v>
      </c>
      <c r="O107" s="78"/>
      <c r="P107" s="89"/>
      <c r="Q107" s="89"/>
      <c r="R107" s="90"/>
      <c r="S107" s="51">
        <v>8</v>
      </c>
      <c r="T107" s="51">
        <v>6</v>
      </c>
      <c r="U107" s="52">
        <v>3088.2701860000002</v>
      </c>
      <c r="V107" s="52">
        <v>4.4900000000000002E-4</v>
      </c>
      <c r="W107" s="52">
        <v>0</v>
      </c>
      <c r="X107" s="52">
        <v>1.441913</v>
      </c>
      <c r="Y107" s="52">
        <v>0.16071428571428573</v>
      </c>
      <c r="Z107" s="52"/>
      <c r="AA107" s="84">
        <v>79</v>
      </c>
      <c r="AB107" s="84"/>
      <c r="AC107" s="91">
        <v>206496</v>
      </c>
      <c r="AD107" s="3" t="s">
        <v>963</v>
      </c>
    </row>
    <row r="108" spans="1:30" x14ac:dyDescent="0.4">
      <c r="A108" s="14" t="s">
        <v>223</v>
      </c>
      <c r="B108" s="15" t="s">
        <v>8468</v>
      </c>
      <c r="C108" s="15"/>
      <c r="D108" s="86">
        <v>6.4256935649078573</v>
      </c>
      <c r="E108" s="82"/>
      <c r="F108" s="15"/>
      <c r="G108" s="15"/>
      <c r="H108" s="16"/>
      <c r="I108" s="67"/>
      <c r="J108" s="67"/>
      <c r="K108" s="16"/>
      <c r="L108" s="87"/>
      <c r="M108" s="88">
        <v>1712.8233642578125</v>
      </c>
      <c r="N108" s="88">
        <v>8997.533203125</v>
      </c>
      <c r="O108" s="78"/>
      <c r="P108" s="89"/>
      <c r="Q108" s="89"/>
      <c r="R108" s="90"/>
      <c r="S108" s="51">
        <v>3</v>
      </c>
      <c r="T108" s="51">
        <v>2</v>
      </c>
      <c r="U108" s="52">
        <v>1531.0672</v>
      </c>
      <c r="V108" s="52">
        <v>3.86E-4</v>
      </c>
      <c r="W108" s="52">
        <v>0</v>
      </c>
      <c r="X108" s="52">
        <v>1.429389</v>
      </c>
      <c r="Y108" s="52">
        <v>0.15</v>
      </c>
      <c r="Z108" s="52"/>
      <c r="AA108" s="84">
        <v>80</v>
      </c>
      <c r="AB108" s="84"/>
      <c r="AC108" s="91">
        <v>599529</v>
      </c>
      <c r="AD108" s="3" t="s">
        <v>852</v>
      </c>
    </row>
    <row r="109" spans="1:30" x14ac:dyDescent="0.4">
      <c r="A109" s="14" t="s">
        <v>738</v>
      </c>
      <c r="B109" s="15" t="s">
        <v>8468</v>
      </c>
      <c r="C109" s="15"/>
      <c r="D109" s="86">
        <v>2.8876427820206292</v>
      </c>
      <c r="E109" s="82"/>
      <c r="F109" s="15"/>
      <c r="G109" s="15"/>
      <c r="H109" s="16"/>
      <c r="I109" s="67"/>
      <c r="J109" s="67"/>
      <c r="K109" s="16"/>
      <c r="L109" s="87"/>
      <c r="M109" s="88">
        <v>3404.722412109375</v>
      </c>
      <c r="N109" s="88">
        <v>520.35595703125</v>
      </c>
      <c r="O109" s="78"/>
      <c r="P109" s="89"/>
      <c r="Q109" s="89"/>
      <c r="R109" s="118"/>
      <c r="S109" s="51">
        <v>1</v>
      </c>
      <c r="T109" s="51">
        <v>4</v>
      </c>
      <c r="U109" s="52">
        <v>884.58586000000003</v>
      </c>
      <c r="V109" s="52">
        <v>3.9300000000000001E-4</v>
      </c>
      <c r="W109" s="52">
        <v>0</v>
      </c>
      <c r="X109" s="52">
        <v>1.4276690000000001</v>
      </c>
      <c r="Y109" s="52">
        <v>0.2</v>
      </c>
      <c r="Z109" s="119"/>
      <c r="AA109" s="84">
        <v>81</v>
      </c>
      <c r="AB109" s="84"/>
      <c r="AC109" s="91">
        <v>208581</v>
      </c>
      <c r="AD109" s="3" t="s">
        <v>928</v>
      </c>
    </row>
    <row r="110" spans="1:30" x14ac:dyDescent="0.4">
      <c r="A110" s="14" t="s">
        <v>375</v>
      </c>
      <c r="B110" s="15" t="s">
        <v>8468</v>
      </c>
      <c r="C110" s="15"/>
      <c r="D110" s="86">
        <v>2.9703048134183905</v>
      </c>
      <c r="E110" s="82"/>
      <c r="F110" s="15"/>
      <c r="G110" s="15"/>
      <c r="H110" s="16"/>
      <c r="I110" s="67"/>
      <c r="J110" s="67"/>
      <c r="K110" s="16"/>
      <c r="L110" s="87"/>
      <c r="M110" s="88">
        <v>4771.1484375</v>
      </c>
      <c r="N110" s="88">
        <v>6372.80712890625</v>
      </c>
      <c r="O110" s="78"/>
      <c r="P110" s="89"/>
      <c r="Q110" s="89"/>
      <c r="R110" s="90"/>
      <c r="S110" s="51">
        <v>4</v>
      </c>
      <c r="T110" s="51">
        <v>7</v>
      </c>
      <c r="U110" s="52">
        <v>1170.111803</v>
      </c>
      <c r="V110" s="52">
        <v>3.9899999999999999E-4</v>
      </c>
      <c r="W110" s="52">
        <v>0</v>
      </c>
      <c r="X110" s="52">
        <v>1.4263650000000001</v>
      </c>
      <c r="Y110" s="52">
        <v>0.16666666666666666</v>
      </c>
      <c r="Z110" s="52"/>
      <c r="AA110" s="84">
        <v>82</v>
      </c>
      <c r="AB110" s="84"/>
      <c r="AC110" s="91">
        <v>217715</v>
      </c>
      <c r="AD110" s="3" t="s">
        <v>935</v>
      </c>
    </row>
    <row r="111" spans="1:30" x14ac:dyDescent="0.4">
      <c r="A111" s="14" t="s">
        <v>480</v>
      </c>
      <c r="B111" s="15" t="s">
        <v>8467</v>
      </c>
      <c r="C111" s="15"/>
      <c r="D111" s="86">
        <v>3.7393947427238361</v>
      </c>
      <c r="E111" s="82"/>
      <c r="F111" s="15"/>
      <c r="G111" s="15"/>
      <c r="H111" s="16"/>
      <c r="I111" s="67"/>
      <c r="J111" s="67"/>
      <c r="K111" s="16"/>
      <c r="L111" s="87"/>
      <c r="M111" s="88">
        <v>6676.5615234375</v>
      </c>
      <c r="N111" s="88">
        <v>6698.73779296875</v>
      </c>
      <c r="O111" s="78"/>
      <c r="P111" s="89"/>
      <c r="Q111" s="89"/>
      <c r="R111" s="90"/>
      <c r="S111" s="51">
        <v>7</v>
      </c>
      <c r="T111" s="51">
        <v>8</v>
      </c>
      <c r="U111" s="52">
        <v>1277.5708930000001</v>
      </c>
      <c r="V111" s="52">
        <v>4.2099999999999999E-4</v>
      </c>
      <c r="W111" s="52">
        <v>0</v>
      </c>
      <c r="X111" s="52">
        <v>1.425786</v>
      </c>
      <c r="Y111" s="52">
        <v>0.44444444444444442</v>
      </c>
      <c r="Z111" s="52"/>
      <c r="AA111" s="84">
        <v>83</v>
      </c>
      <c r="AB111" s="84"/>
      <c r="AC111" s="91">
        <v>302698</v>
      </c>
      <c r="AD111" s="3" t="s">
        <v>963</v>
      </c>
    </row>
    <row r="112" spans="1:30" x14ac:dyDescent="0.4">
      <c r="A112" s="14" t="s">
        <v>664</v>
      </c>
      <c r="B112" s="15" t="s">
        <v>8467</v>
      </c>
      <c r="C112" s="15"/>
      <c r="D112" s="86">
        <v>1.2588822060613485</v>
      </c>
      <c r="E112" s="82"/>
      <c r="F112" s="15"/>
      <c r="G112" s="15"/>
      <c r="H112" s="16"/>
      <c r="I112" s="67"/>
      <c r="J112" s="67"/>
      <c r="K112" s="16"/>
      <c r="L112" s="87"/>
      <c r="M112" s="88">
        <v>7440.60595703125</v>
      </c>
      <c r="N112" s="88">
        <v>547.2503662109375</v>
      </c>
      <c r="O112" s="78"/>
      <c r="P112" s="89"/>
      <c r="Q112" s="89"/>
      <c r="R112" s="118"/>
      <c r="S112" s="51">
        <v>3</v>
      </c>
      <c r="T112" s="51">
        <v>2</v>
      </c>
      <c r="U112" s="52">
        <v>4321.3964960000003</v>
      </c>
      <c r="V112" s="52">
        <v>3.3199999999999999E-4</v>
      </c>
      <c r="W112" s="52">
        <v>0</v>
      </c>
      <c r="X112" s="52">
        <v>1.425414</v>
      </c>
      <c r="Y112" s="52">
        <v>0</v>
      </c>
      <c r="Z112" s="119"/>
      <c r="AA112" s="84">
        <v>84</v>
      </c>
      <c r="AB112" s="84"/>
      <c r="AC112" s="91">
        <v>28606</v>
      </c>
      <c r="AD112" s="3" t="s">
        <v>852</v>
      </c>
    </row>
    <row r="113" spans="1:30" x14ac:dyDescent="0.4">
      <c r="A113" s="14" t="s">
        <v>608</v>
      </c>
      <c r="B113" s="15" t="s">
        <v>8467</v>
      </c>
      <c r="C113" s="15"/>
      <c r="D113" s="86">
        <v>1.6386714341802937</v>
      </c>
      <c r="E113" s="82"/>
      <c r="F113" s="15"/>
      <c r="G113" s="15"/>
      <c r="H113" s="16"/>
      <c r="I113" s="67"/>
      <c r="J113" s="67"/>
      <c r="K113" s="16"/>
      <c r="L113" s="87"/>
      <c r="M113" s="88">
        <v>9611.455078125</v>
      </c>
      <c r="N113" s="88">
        <v>3202.61083984375</v>
      </c>
      <c r="O113" s="78"/>
      <c r="P113" s="89"/>
      <c r="Q113" s="89"/>
      <c r="R113" s="118"/>
      <c r="S113" s="51">
        <v>5</v>
      </c>
      <c r="T113" s="51">
        <v>3</v>
      </c>
      <c r="U113" s="52">
        <v>6740.2938059999997</v>
      </c>
      <c r="V113" s="52">
        <v>3.8299999999999999E-4</v>
      </c>
      <c r="W113" s="52">
        <v>0</v>
      </c>
      <c r="X113" s="52">
        <v>1.4172450000000001</v>
      </c>
      <c r="Y113" s="52">
        <v>0.3</v>
      </c>
      <c r="Z113" s="119"/>
      <c r="AA113" s="84">
        <v>85</v>
      </c>
      <c r="AB113" s="84"/>
      <c r="AC113" s="91">
        <v>70572</v>
      </c>
      <c r="AD113" s="3" t="s">
        <v>963</v>
      </c>
    </row>
    <row r="114" spans="1:30" x14ac:dyDescent="0.4">
      <c r="A114" s="14" t="s">
        <v>577</v>
      </c>
      <c r="B114" s="15" t="s">
        <v>8468</v>
      </c>
      <c r="C114" s="15"/>
      <c r="D114" s="86">
        <v>2.1529425745579132</v>
      </c>
      <c r="E114" s="82"/>
      <c r="F114" s="15"/>
      <c r="G114" s="15"/>
      <c r="H114" s="16"/>
      <c r="I114" s="67"/>
      <c r="J114" s="67"/>
      <c r="K114" s="16"/>
      <c r="L114" s="87"/>
      <c r="M114" s="88">
        <v>399.47637939453125</v>
      </c>
      <c r="N114" s="88">
        <v>5335.9794921875</v>
      </c>
      <c r="O114" s="78"/>
      <c r="P114" s="89"/>
      <c r="Q114" s="89"/>
      <c r="R114" s="118"/>
      <c r="S114" s="51">
        <v>3</v>
      </c>
      <c r="T114" s="51">
        <v>3</v>
      </c>
      <c r="U114" s="52">
        <v>8</v>
      </c>
      <c r="V114" s="52">
        <v>0.2</v>
      </c>
      <c r="W114" s="52">
        <v>0</v>
      </c>
      <c r="X114" s="52">
        <v>1.417014</v>
      </c>
      <c r="Y114" s="52">
        <v>0.33333333333333331</v>
      </c>
      <c r="Z114" s="119"/>
      <c r="AA114" s="84">
        <v>86</v>
      </c>
      <c r="AB114" s="84"/>
      <c r="AC114" s="91">
        <v>127398</v>
      </c>
      <c r="AD114" s="3" t="s">
        <v>1278</v>
      </c>
    </row>
    <row r="115" spans="1:30" x14ac:dyDescent="0.4">
      <c r="A115" s="14" t="s">
        <v>690</v>
      </c>
      <c r="B115" s="15" t="s">
        <v>8469</v>
      </c>
      <c r="C115" s="15"/>
      <c r="D115" s="86">
        <v>1</v>
      </c>
      <c r="E115" s="82"/>
      <c r="F115" s="15"/>
      <c r="G115" s="15"/>
      <c r="H115" s="16"/>
      <c r="I115" s="67"/>
      <c r="J115" s="67"/>
      <c r="K115" s="16"/>
      <c r="L115" s="87"/>
      <c r="M115" s="88">
        <v>113.02061462402344</v>
      </c>
      <c r="N115" s="88">
        <v>5105.9150390625</v>
      </c>
      <c r="O115" s="78"/>
      <c r="P115" s="89"/>
      <c r="Q115" s="89"/>
      <c r="R115" s="118"/>
      <c r="S115" s="51">
        <v>4</v>
      </c>
      <c r="T115" s="51">
        <v>3</v>
      </c>
      <c r="U115" s="52">
        <v>4106.1750929999998</v>
      </c>
      <c r="V115" s="52">
        <v>3.88E-4</v>
      </c>
      <c r="W115" s="52">
        <v>0</v>
      </c>
      <c r="X115" s="52">
        <v>1.414339</v>
      </c>
      <c r="Y115" s="52">
        <v>0.1</v>
      </c>
      <c r="Z115" s="119"/>
      <c r="AA115" s="84">
        <v>87</v>
      </c>
      <c r="AB115" s="84"/>
      <c r="AC115" s="91">
        <v>0</v>
      </c>
      <c r="AD115" s="3" t="s">
        <v>935</v>
      </c>
    </row>
    <row r="116" spans="1:30" x14ac:dyDescent="0.4">
      <c r="A116" s="14" t="s">
        <v>273</v>
      </c>
      <c r="B116" s="15" t="s">
        <v>8470</v>
      </c>
      <c r="C116" s="15"/>
      <c r="D116" s="86">
        <v>5.7000070845386572</v>
      </c>
      <c r="E116" s="82"/>
      <c r="F116" s="15"/>
      <c r="G116" s="15"/>
      <c r="H116" s="16"/>
      <c r="I116" s="67"/>
      <c r="J116" s="67"/>
      <c r="K116" s="16"/>
      <c r="L116" s="87"/>
      <c r="M116" s="88">
        <v>9079.0029296875</v>
      </c>
      <c r="N116" s="88">
        <v>6518.79736328125</v>
      </c>
      <c r="O116" s="78"/>
      <c r="P116" s="89"/>
      <c r="Q116" s="89"/>
      <c r="R116" s="90"/>
      <c r="S116" s="51">
        <v>6</v>
      </c>
      <c r="T116" s="51">
        <v>2</v>
      </c>
      <c r="U116" s="52">
        <v>5416.9935750000004</v>
      </c>
      <c r="V116" s="52">
        <v>4.4000000000000002E-4</v>
      </c>
      <c r="W116" s="52">
        <v>0</v>
      </c>
      <c r="X116" s="52">
        <v>1.412701</v>
      </c>
      <c r="Y116" s="52">
        <v>0.23333333333333334</v>
      </c>
      <c r="Z116" s="52"/>
      <c r="AA116" s="84">
        <v>88</v>
      </c>
      <c r="AB116" s="84"/>
      <c r="AC116" s="91">
        <v>519342</v>
      </c>
      <c r="AD116" s="3" t="s">
        <v>935</v>
      </c>
    </row>
    <row r="117" spans="1:30" x14ac:dyDescent="0.4">
      <c r="A117" s="14" t="s">
        <v>370</v>
      </c>
      <c r="B117" s="15" t="s">
        <v>8469</v>
      </c>
      <c r="C117" s="15"/>
      <c r="D117" s="86">
        <v>4.7192936669252141</v>
      </c>
      <c r="E117" s="82"/>
      <c r="F117" s="15"/>
      <c r="G117" s="15"/>
      <c r="H117" s="16"/>
      <c r="I117" s="67"/>
      <c r="J117" s="67"/>
      <c r="K117" s="16"/>
      <c r="L117" s="87"/>
      <c r="M117" s="88">
        <v>7060.0869140625</v>
      </c>
      <c r="N117" s="88">
        <v>9380.3056640625</v>
      </c>
      <c r="O117" s="78"/>
      <c r="P117" s="89"/>
      <c r="Q117" s="89"/>
      <c r="R117" s="90"/>
      <c r="S117" s="51">
        <v>7</v>
      </c>
      <c r="T117" s="51">
        <v>8</v>
      </c>
      <c r="U117" s="52">
        <v>8699.4702010000001</v>
      </c>
      <c r="V117" s="52">
        <v>4.5100000000000001E-4</v>
      </c>
      <c r="W117" s="52">
        <v>0</v>
      </c>
      <c r="X117" s="52">
        <v>1.4096919999999999</v>
      </c>
      <c r="Y117" s="52">
        <v>0.51388888888888884</v>
      </c>
      <c r="Z117" s="52"/>
      <c r="AA117" s="84">
        <v>89</v>
      </c>
      <c r="AB117" s="84"/>
      <c r="AC117" s="91">
        <v>410975</v>
      </c>
      <c r="AD117" s="3" t="s">
        <v>963</v>
      </c>
    </row>
    <row r="118" spans="1:30" x14ac:dyDescent="0.4">
      <c r="A118" s="14" t="s">
        <v>625</v>
      </c>
      <c r="B118" s="15" t="s">
        <v>8470</v>
      </c>
      <c r="C118" s="15"/>
      <c r="D118" s="86">
        <v>1.5029587318767217</v>
      </c>
      <c r="E118" s="82"/>
      <c r="F118" s="15"/>
      <c r="G118" s="15"/>
      <c r="H118" s="16"/>
      <c r="I118" s="67"/>
      <c r="J118" s="67"/>
      <c r="K118" s="16"/>
      <c r="L118" s="87"/>
      <c r="M118" s="88">
        <v>1090.9339599609375</v>
      </c>
      <c r="N118" s="88">
        <v>7210.900390625</v>
      </c>
      <c r="O118" s="78"/>
      <c r="P118" s="89"/>
      <c r="Q118" s="89"/>
      <c r="R118" s="118"/>
      <c r="S118" s="51">
        <v>1</v>
      </c>
      <c r="T118" s="51">
        <v>4</v>
      </c>
      <c r="U118" s="52">
        <v>4191.6190479999996</v>
      </c>
      <c r="V118" s="52">
        <v>3.2699999999999998E-4</v>
      </c>
      <c r="W118" s="52">
        <v>0</v>
      </c>
      <c r="X118" s="52">
        <v>1.399427</v>
      </c>
      <c r="Y118" s="52">
        <v>0.15</v>
      </c>
      <c r="Z118" s="119"/>
      <c r="AA118" s="84">
        <v>90</v>
      </c>
      <c r="AB118" s="84"/>
      <c r="AC118" s="91">
        <v>55576</v>
      </c>
      <c r="AD118" s="3" t="s">
        <v>1278</v>
      </c>
    </row>
    <row r="119" spans="1:30" x14ac:dyDescent="0.4">
      <c r="A119" s="14" t="s">
        <v>734</v>
      </c>
      <c r="B119" s="15" t="s">
        <v>8470</v>
      </c>
      <c r="C119" s="15"/>
      <c r="D119" s="86">
        <v>1</v>
      </c>
      <c r="E119" s="82"/>
      <c r="F119" s="15"/>
      <c r="G119" s="15"/>
      <c r="H119" s="16"/>
      <c r="I119" s="67"/>
      <c r="J119" s="67"/>
      <c r="K119" s="16"/>
      <c r="L119" s="87"/>
      <c r="M119" s="88">
        <v>9211.6181640625</v>
      </c>
      <c r="N119" s="88">
        <v>2104.898681640625</v>
      </c>
      <c r="O119" s="78"/>
      <c r="P119" s="89"/>
      <c r="Q119" s="89"/>
      <c r="R119" s="118"/>
      <c r="S119" s="51">
        <v>3</v>
      </c>
      <c r="T119" s="51">
        <v>3</v>
      </c>
      <c r="U119" s="52">
        <v>3984</v>
      </c>
      <c r="V119" s="52">
        <v>3.6600000000000001E-4</v>
      </c>
      <c r="W119" s="52">
        <v>0</v>
      </c>
      <c r="X119" s="52">
        <v>1.396806</v>
      </c>
      <c r="Y119" s="52">
        <v>0.16666666666666666</v>
      </c>
      <c r="Z119" s="119"/>
      <c r="AA119" s="84">
        <v>91</v>
      </c>
      <c r="AB119" s="84"/>
      <c r="AC119" s="91">
        <v>0</v>
      </c>
      <c r="AD119" s="3" t="s">
        <v>928</v>
      </c>
    </row>
    <row r="120" spans="1:30" x14ac:dyDescent="0.4">
      <c r="A120" s="14" t="s">
        <v>232</v>
      </c>
      <c r="B120" s="15" t="s">
        <v>8469</v>
      </c>
      <c r="C120" s="15"/>
      <c r="D120" s="86">
        <v>2.1064169008754203</v>
      </c>
      <c r="E120" s="82"/>
      <c r="F120" s="15"/>
      <c r="G120" s="15"/>
      <c r="H120" s="16"/>
      <c r="I120" s="67"/>
      <c r="J120" s="67"/>
      <c r="K120" s="16"/>
      <c r="L120" s="87"/>
      <c r="M120" s="88">
        <v>602.17852783203125</v>
      </c>
      <c r="N120" s="88">
        <v>7350.6845703125</v>
      </c>
      <c r="O120" s="78"/>
      <c r="P120" s="89"/>
      <c r="Q120" s="89"/>
      <c r="R120" s="90"/>
      <c r="S120" s="51">
        <v>2</v>
      </c>
      <c r="T120" s="51">
        <v>4</v>
      </c>
      <c r="U120" s="52">
        <v>1415.505296</v>
      </c>
      <c r="V120" s="52">
        <v>4.0499999999999998E-4</v>
      </c>
      <c r="W120" s="52">
        <v>0</v>
      </c>
      <c r="X120" s="52">
        <v>1.3957839999999999</v>
      </c>
      <c r="Y120" s="52">
        <v>0.2</v>
      </c>
      <c r="Z120" s="52"/>
      <c r="AA120" s="84">
        <v>92</v>
      </c>
      <c r="AB120" s="84"/>
      <c r="AC120" s="91">
        <v>122257</v>
      </c>
      <c r="AD120" s="3" t="s">
        <v>843</v>
      </c>
    </row>
    <row r="121" spans="1:30" x14ac:dyDescent="0.4">
      <c r="A121" s="14" t="s">
        <v>389</v>
      </c>
      <c r="B121" s="15" t="s">
        <v>8470</v>
      </c>
      <c r="C121" s="15"/>
      <c r="D121" s="86">
        <v>7.0556046699450556</v>
      </c>
      <c r="E121" s="82"/>
      <c r="F121" s="15"/>
      <c r="G121" s="15"/>
      <c r="H121" s="16"/>
      <c r="I121" s="67"/>
      <c r="J121" s="67"/>
      <c r="K121" s="16"/>
      <c r="L121" s="87"/>
      <c r="M121" s="88">
        <v>386.31103515625</v>
      </c>
      <c r="N121" s="88">
        <v>3774.42626953125</v>
      </c>
      <c r="O121" s="78"/>
      <c r="P121" s="89"/>
      <c r="Q121" s="89"/>
      <c r="R121" s="90"/>
      <c r="S121" s="51">
        <v>7</v>
      </c>
      <c r="T121" s="51">
        <v>1</v>
      </c>
      <c r="U121" s="52">
        <v>2580.9611530000002</v>
      </c>
      <c r="V121" s="52">
        <v>4.2400000000000001E-4</v>
      </c>
      <c r="W121" s="52">
        <v>0</v>
      </c>
      <c r="X121" s="52">
        <v>1.387599</v>
      </c>
      <c r="Y121" s="52">
        <v>0.19047619047619047</v>
      </c>
      <c r="Z121" s="52"/>
      <c r="AA121" s="84">
        <v>93</v>
      </c>
      <c r="AB121" s="84"/>
      <c r="AC121" s="91">
        <v>669133</v>
      </c>
      <c r="AD121" s="3" t="s">
        <v>963</v>
      </c>
    </row>
    <row r="122" spans="1:30" x14ac:dyDescent="0.4">
      <c r="A122" s="14" t="s">
        <v>371</v>
      </c>
      <c r="B122" s="15" t="s">
        <v>8470</v>
      </c>
      <c r="C122" s="15"/>
      <c r="D122" s="86">
        <v>2.933725009289887</v>
      </c>
      <c r="E122" s="82"/>
      <c r="F122" s="15"/>
      <c r="G122" s="15"/>
      <c r="H122" s="16"/>
      <c r="I122" s="67"/>
      <c r="J122" s="67"/>
      <c r="K122" s="16"/>
      <c r="L122" s="87"/>
      <c r="M122" s="88">
        <v>6805.51611328125</v>
      </c>
      <c r="N122" s="88">
        <v>4942.98583984375</v>
      </c>
      <c r="O122" s="78"/>
      <c r="P122" s="89"/>
      <c r="Q122" s="89"/>
      <c r="R122" s="90"/>
      <c r="S122" s="51">
        <v>7</v>
      </c>
      <c r="T122" s="51">
        <v>9</v>
      </c>
      <c r="U122" s="52">
        <v>530.92688199999998</v>
      </c>
      <c r="V122" s="52">
        <v>4.1599999999999997E-4</v>
      </c>
      <c r="W122" s="52">
        <v>0</v>
      </c>
      <c r="X122" s="52">
        <v>1.384709</v>
      </c>
      <c r="Y122" s="52">
        <v>0.54166666666666663</v>
      </c>
      <c r="Z122" s="52"/>
      <c r="AA122" s="84">
        <v>94</v>
      </c>
      <c r="AB122" s="84"/>
      <c r="AC122" s="91">
        <v>213673</v>
      </c>
      <c r="AD122" s="3" t="s">
        <v>963</v>
      </c>
    </row>
    <row r="123" spans="1:30" x14ac:dyDescent="0.4">
      <c r="A123" s="14" t="s">
        <v>407</v>
      </c>
      <c r="B123" s="15" t="s">
        <v>8470</v>
      </c>
      <c r="C123" s="15"/>
      <c r="D123" s="86">
        <v>1.4883340501667608</v>
      </c>
      <c r="E123" s="82"/>
      <c r="F123" s="15"/>
      <c r="G123" s="15"/>
      <c r="H123" s="16"/>
      <c r="I123" s="67"/>
      <c r="J123" s="67"/>
      <c r="K123" s="16"/>
      <c r="L123" s="87"/>
      <c r="M123" s="88">
        <v>149.41612243652344</v>
      </c>
      <c r="N123" s="88">
        <v>6017.45751953125</v>
      </c>
      <c r="O123" s="78"/>
      <c r="P123" s="89"/>
      <c r="Q123" s="89"/>
      <c r="R123" s="90"/>
      <c r="S123" s="51">
        <v>4</v>
      </c>
      <c r="T123" s="51">
        <v>4</v>
      </c>
      <c r="U123" s="52">
        <v>1708.591662</v>
      </c>
      <c r="V123" s="52">
        <v>4.0499999999999998E-4</v>
      </c>
      <c r="W123" s="52">
        <v>0</v>
      </c>
      <c r="X123" s="52">
        <v>1.374708</v>
      </c>
      <c r="Y123" s="52">
        <v>0.05</v>
      </c>
      <c r="Z123" s="52"/>
      <c r="AA123" s="84">
        <v>95</v>
      </c>
      <c r="AB123" s="84"/>
      <c r="AC123" s="91">
        <v>53960</v>
      </c>
      <c r="AD123" s="3" t="s">
        <v>935</v>
      </c>
    </row>
    <row r="124" spans="1:30" x14ac:dyDescent="0.4">
      <c r="A124" s="14" t="s">
        <v>715</v>
      </c>
      <c r="B124" s="15" t="s">
        <v>8470</v>
      </c>
      <c r="C124" s="15"/>
      <c r="D124" s="86">
        <v>2.7404185728265436</v>
      </c>
      <c r="E124" s="82"/>
      <c r="F124" s="15"/>
      <c r="G124" s="15"/>
      <c r="H124" s="16"/>
      <c r="I124" s="67"/>
      <c r="J124" s="67"/>
      <c r="K124" s="16"/>
      <c r="L124" s="87"/>
      <c r="M124" s="88">
        <v>3961.2724609375</v>
      </c>
      <c r="N124" s="88">
        <v>9533.7470703125</v>
      </c>
      <c r="O124" s="78"/>
      <c r="P124" s="89"/>
      <c r="Q124" s="89"/>
      <c r="R124" s="118"/>
      <c r="S124" s="51">
        <v>5</v>
      </c>
      <c r="T124" s="51">
        <v>5</v>
      </c>
      <c r="U124" s="52">
        <v>1021.670057</v>
      </c>
      <c r="V124" s="52">
        <v>3.5799999999999997E-4</v>
      </c>
      <c r="W124" s="52">
        <v>0</v>
      </c>
      <c r="X124" s="52">
        <v>1.3637410000000001</v>
      </c>
      <c r="Y124" s="52">
        <v>0.36666666666666664</v>
      </c>
      <c r="Z124" s="119"/>
      <c r="AA124" s="84">
        <v>96</v>
      </c>
      <c r="AB124" s="84"/>
      <c r="AC124" s="91">
        <v>192313</v>
      </c>
      <c r="AD124" s="3" t="s">
        <v>963</v>
      </c>
    </row>
    <row r="125" spans="1:30" x14ac:dyDescent="0.4">
      <c r="A125" s="14" t="s">
        <v>190</v>
      </c>
      <c r="B125" s="15" t="s">
        <v>8469</v>
      </c>
      <c r="C125" s="15"/>
      <c r="D125" s="86">
        <v>9.1831067118919236</v>
      </c>
      <c r="E125" s="82"/>
      <c r="F125" s="15"/>
      <c r="G125" s="15"/>
      <c r="H125" s="16"/>
      <c r="I125" s="67"/>
      <c r="J125" s="67"/>
      <c r="K125" s="16"/>
      <c r="L125" s="87"/>
      <c r="M125" s="88">
        <v>9467.693359375</v>
      </c>
      <c r="N125" s="88">
        <v>2503.156005859375</v>
      </c>
      <c r="O125" s="78"/>
      <c r="P125" s="89"/>
      <c r="Q125" s="89"/>
      <c r="R125" s="90"/>
      <c r="S125" s="51">
        <v>4</v>
      </c>
      <c r="T125" s="51">
        <v>3</v>
      </c>
      <c r="U125" s="52">
        <v>804</v>
      </c>
      <c r="V125" s="52">
        <v>2.8499999999999999E-4</v>
      </c>
      <c r="W125" s="52">
        <v>0</v>
      </c>
      <c r="X125" s="52">
        <v>1.363299</v>
      </c>
      <c r="Y125" s="52">
        <v>0.41666666666666669</v>
      </c>
      <c r="Z125" s="52"/>
      <c r="AA125" s="84">
        <v>97</v>
      </c>
      <c r="AB125" s="84"/>
      <c r="AC125" s="91">
        <v>904218</v>
      </c>
      <c r="AD125" s="3" t="s">
        <v>852</v>
      </c>
    </row>
    <row r="126" spans="1:30" x14ac:dyDescent="0.4">
      <c r="A126" s="14" t="s">
        <v>355</v>
      </c>
      <c r="B126" s="15" t="s">
        <v>8469</v>
      </c>
      <c r="C126" s="15"/>
      <c r="D126" s="86">
        <v>6.0785202729787011</v>
      </c>
      <c r="E126" s="82"/>
      <c r="F126" s="15"/>
      <c r="G126" s="15"/>
      <c r="H126" s="16"/>
      <c r="I126" s="67"/>
      <c r="J126" s="67"/>
      <c r="K126" s="16"/>
      <c r="L126" s="87"/>
      <c r="M126" s="88">
        <v>527.730224609375</v>
      </c>
      <c r="N126" s="88">
        <v>4128.3271484375</v>
      </c>
      <c r="O126" s="78"/>
      <c r="P126" s="89"/>
      <c r="Q126" s="89"/>
      <c r="R126" s="90"/>
      <c r="S126" s="51">
        <v>3</v>
      </c>
      <c r="T126" s="51">
        <v>3</v>
      </c>
      <c r="U126" s="52">
        <v>6195.3772609999996</v>
      </c>
      <c r="V126" s="52">
        <v>3.9599999999999998E-4</v>
      </c>
      <c r="W126" s="52">
        <v>0</v>
      </c>
      <c r="X126" s="52">
        <v>1.3565670000000001</v>
      </c>
      <c r="Y126" s="52">
        <v>0.2</v>
      </c>
      <c r="Z126" s="52"/>
      <c r="AA126" s="84">
        <v>98</v>
      </c>
      <c r="AB126" s="84"/>
      <c r="AC126" s="91">
        <v>561167</v>
      </c>
      <c r="AD126" s="3" t="s">
        <v>1334</v>
      </c>
    </row>
    <row r="127" spans="1:30" x14ac:dyDescent="0.4">
      <c r="A127" s="14" t="s">
        <v>602</v>
      </c>
      <c r="B127" s="15" t="s">
        <v>8470</v>
      </c>
      <c r="C127" s="15"/>
      <c r="D127" s="86">
        <v>1.7358495481664071</v>
      </c>
      <c r="E127" s="82"/>
      <c r="F127" s="15"/>
      <c r="G127" s="15"/>
      <c r="H127" s="16"/>
      <c r="I127" s="67"/>
      <c r="J127" s="67"/>
      <c r="K127" s="16"/>
      <c r="L127" s="87"/>
      <c r="M127" s="88">
        <v>9598.1640625</v>
      </c>
      <c r="N127" s="88">
        <v>6490.04833984375</v>
      </c>
      <c r="O127" s="78"/>
      <c r="P127" s="89"/>
      <c r="Q127" s="89"/>
      <c r="R127" s="118"/>
      <c r="S127" s="51">
        <v>0</v>
      </c>
      <c r="T127" s="51">
        <v>6</v>
      </c>
      <c r="U127" s="52">
        <v>11231.048454</v>
      </c>
      <c r="V127" s="52">
        <v>4.6000000000000001E-4</v>
      </c>
      <c r="W127" s="52">
        <v>0</v>
      </c>
      <c r="X127" s="52">
        <v>1.3539600000000001</v>
      </c>
      <c r="Y127" s="52">
        <v>6.6666666666666666E-2</v>
      </c>
      <c r="Z127" s="119"/>
      <c r="AA127" s="84">
        <v>99</v>
      </c>
      <c r="AB127" s="84"/>
      <c r="AC127" s="91">
        <v>81310</v>
      </c>
      <c r="AD127" s="3" t="s">
        <v>963</v>
      </c>
    </row>
    <row r="128" spans="1:30" x14ac:dyDescent="0.4">
      <c r="A128" s="14" t="s">
        <v>336</v>
      </c>
      <c r="B128" s="15" t="s">
        <v>8469</v>
      </c>
      <c r="C128" s="15"/>
      <c r="D128" s="86">
        <v>1</v>
      </c>
      <c r="E128" s="82"/>
      <c r="F128" s="15"/>
      <c r="G128" s="15"/>
      <c r="H128" s="16"/>
      <c r="I128" s="67"/>
      <c r="J128" s="67"/>
      <c r="K128" s="16"/>
      <c r="L128" s="87"/>
      <c r="M128" s="88">
        <v>6279.46923828125</v>
      </c>
      <c r="N128" s="88">
        <v>7490.0830078125</v>
      </c>
      <c r="O128" s="78"/>
      <c r="P128" s="89"/>
      <c r="Q128" s="89"/>
      <c r="R128" s="90"/>
      <c r="S128" s="51">
        <v>6</v>
      </c>
      <c r="T128" s="51">
        <v>6</v>
      </c>
      <c r="U128" s="52">
        <v>804</v>
      </c>
      <c r="V128" s="52">
        <v>2.14E-4</v>
      </c>
      <c r="W128" s="52">
        <v>0</v>
      </c>
      <c r="X128" s="52">
        <v>1.3400609999999999</v>
      </c>
      <c r="Y128" s="52">
        <v>0.6333333333333333</v>
      </c>
      <c r="Z128" s="52"/>
      <c r="AA128" s="84">
        <v>100</v>
      </c>
      <c r="AB128" s="84"/>
      <c r="AC128" s="91">
        <v>0</v>
      </c>
      <c r="AD128" s="3" t="s">
        <v>935</v>
      </c>
    </row>
    <row r="129" spans="1:30" x14ac:dyDescent="0.4">
      <c r="A129" s="14" t="s">
        <v>260</v>
      </c>
      <c r="B129" s="15" t="s">
        <v>8470</v>
      </c>
      <c r="C129" s="15"/>
      <c r="D129" s="86">
        <v>4.4915432090583369</v>
      </c>
      <c r="E129" s="82"/>
      <c r="F129" s="15"/>
      <c r="G129" s="15"/>
      <c r="H129" s="16"/>
      <c r="I129" s="67"/>
      <c r="J129" s="67"/>
      <c r="K129" s="16"/>
      <c r="L129" s="87"/>
      <c r="M129" s="88">
        <v>684.39794921875</v>
      </c>
      <c r="N129" s="88">
        <v>3431.458984375</v>
      </c>
      <c r="O129" s="78"/>
      <c r="P129" s="89"/>
      <c r="Q129" s="89"/>
      <c r="R129" s="90"/>
      <c r="S129" s="51">
        <v>4</v>
      </c>
      <c r="T129" s="51">
        <v>2</v>
      </c>
      <c r="U129" s="52">
        <v>7612.4066810000004</v>
      </c>
      <c r="V129" s="52">
        <v>4.5399999999999998E-4</v>
      </c>
      <c r="W129" s="52">
        <v>0</v>
      </c>
      <c r="X129" s="52">
        <v>1.333434</v>
      </c>
      <c r="Y129" s="52">
        <v>0.1</v>
      </c>
      <c r="Z129" s="52"/>
      <c r="AA129" s="84">
        <v>101</v>
      </c>
      <c r="AB129" s="84"/>
      <c r="AC129" s="91">
        <v>385809</v>
      </c>
      <c r="AD129" s="3" t="s">
        <v>852</v>
      </c>
    </row>
    <row r="130" spans="1:30" x14ac:dyDescent="0.4">
      <c r="A130" s="14" t="s">
        <v>496</v>
      </c>
      <c r="B130" s="15" t="s">
        <v>8470</v>
      </c>
      <c r="C130" s="15"/>
      <c r="D130" s="86">
        <v>5.7208943155947152</v>
      </c>
      <c r="E130" s="82"/>
      <c r="F130" s="15"/>
      <c r="G130" s="15"/>
      <c r="H130" s="16"/>
      <c r="I130" s="67"/>
      <c r="J130" s="67"/>
      <c r="K130" s="16"/>
      <c r="L130" s="87"/>
      <c r="M130" s="88">
        <v>9839.712890625</v>
      </c>
      <c r="N130" s="88">
        <v>4435.72314453125</v>
      </c>
      <c r="O130" s="78"/>
      <c r="P130" s="89"/>
      <c r="Q130" s="89"/>
      <c r="R130" s="90"/>
      <c r="S130" s="51">
        <v>4</v>
      </c>
      <c r="T130" s="51">
        <v>1</v>
      </c>
      <c r="U130" s="52">
        <v>4629.470037</v>
      </c>
      <c r="V130" s="52">
        <v>3.8999999999999999E-4</v>
      </c>
      <c r="W130" s="52">
        <v>0</v>
      </c>
      <c r="X130" s="52">
        <v>1.3321559999999999</v>
      </c>
      <c r="Y130" s="52">
        <v>0</v>
      </c>
      <c r="Z130" s="52"/>
      <c r="AA130" s="84">
        <v>102</v>
      </c>
      <c r="AB130" s="84"/>
      <c r="AC130" s="91">
        <v>521650</v>
      </c>
      <c r="AD130" s="3" t="s">
        <v>935</v>
      </c>
    </row>
    <row r="131" spans="1:30" x14ac:dyDescent="0.4">
      <c r="A131" s="14" t="s">
        <v>368</v>
      </c>
      <c r="B131" s="15" t="s">
        <v>8470</v>
      </c>
      <c r="C131" s="15"/>
      <c r="D131" s="86">
        <v>4.9869362021296579</v>
      </c>
      <c r="E131" s="82"/>
      <c r="F131" s="15"/>
      <c r="G131" s="15"/>
      <c r="H131" s="16"/>
      <c r="I131" s="67"/>
      <c r="J131" s="67"/>
      <c r="K131" s="16"/>
      <c r="L131" s="87"/>
      <c r="M131" s="88">
        <v>6620.8818359375</v>
      </c>
      <c r="N131" s="88">
        <v>5896.55810546875</v>
      </c>
      <c r="O131" s="78"/>
      <c r="P131" s="89"/>
      <c r="Q131" s="89"/>
      <c r="R131" s="90"/>
      <c r="S131" s="51">
        <v>8</v>
      </c>
      <c r="T131" s="51">
        <v>5</v>
      </c>
      <c r="U131" s="52">
        <v>1013.394467</v>
      </c>
      <c r="V131" s="52">
        <v>4.5399999999999998E-4</v>
      </c>
      <c r="W131" s="52">
        <v>0</v>
      </c>
      <c r="X131" s="52">
        <v>1.3316319999999999</v>
      </c>
      <c r="Y131" s="52">
        <v>0.5535714285714286</v>
      </c>
      <c r="Z131" s="52"/>
      <c r="AA131" s="84">
        <v>103</v>
      </c>
      <c r="AB131" s="84"/>
      <c r="AC131" s="91">
        <v>440549</v>
      </c>
      <c r="AD131" s="3" t="s">
        <v>963</v>
      </c>
    </row>
    <row r="132" spans="1:30" x14ac:dyDescent="0.4">
      <c r="A132" s="14" t="s">
        <v>500</v>
      </c>
      <c r="B132" s="15" t="s">
        <v>8470</v>
      </c>
      <c r="C132" s="15"/>
      <c r="D132" s="86">
        <v>1.7681034872841672</v>
      </c>
      <c r="E132" s="82"/>
      <c r="F132" s="15"/>
      <c r="G132" s="15"/>
      <c r="H132" s="16"/>
      <c r="I132" s="67"/>
      <c r="J132" s="67"/>
      <c r="K132" s="16"/>
      <c r="L132" s="87"/>
      <c r="M132" s="88">
        <v>522.05072021484375</v>
      </c>
      <c r="N132" s="88">
        <v>5816.10302734375</v>
      </c>
      <c r="O132" s="78"/>
      <c r="P132" s="89"/>
      <c r="Q132" s="89"/>
      <c r="R132" s="90"/>
      <c r="S132" s="51">
        <v>5</v>
      </c>
      <c r="T132" s="51">
        <v>4</v>
      </c>
      <c r="U132" s="52">
        <v>2691.6386120000002</v>
      </c>
      <c r="V132" s="52">
        <v>4.1899999999999999E-4</v>
      </c>
      <c r="W132" s="52">
        <v>0</v>
      </c>
      <c r="X132" s="52">
        <v>1.3278669999999999</v>
      </c>
      <c r="Y132" s="52">
        <v>7.1428571428571425E-2</v>
      </c>
      <c r="Z132" s="52"/>
      <c r="AA132" s="84">
        <v>104</v>
      </c>
      <c r="AB132" s="84"/>
      <c r="AC132" s="91">
        <v>84874</v>
      </c>
      <c r="AD132" s="3" t="s">
        <v>1278</v>
      </c>
    </row>
    <row r="133" spans="1:30" x14ac:dyDescent="0.4">
      <c r="A133" s="14" t="s">
        <v>415</v>
      </c>
      <c r="B133" s="15" t="s">
        <v>8469</v>
      </c>
      <c r="C133" s="15"/>
      <c r="D133" s="86">
        <v>1.7471438568137037</v>
      </c>
      <c r="E133" s="82"/>
      <c r="F133" s="15"/>
      <c r="G133" s="15"/>
      <c r="H133" s="16"/>
      <c r="I133" s="67"/>
      <c r="J133" s="67"/>
      <c r="K133" s="16"/>
      <c r="L133" s="87"/>
      <c r="M133" s="88">
        <v>8914.900390625</v>
      </c>
      <c r="N133" s="88">
        <v>1548.1845703125</v>
      </c>
      <c r="O133" s="78"/>
      <c r="P133" s="89"/>
      <c r="Q133" s="89"/>
      <c r="R133" s="90"/>
      <c r="S133" s="51">
        <v>5</v>
      </c>
      <c r="T133" s="51">
        <v>7</v>
      </c>
      <c r="U133" s="52">
        <v>858.06827599999997</v>
      </c>
      <c r="V133" s="52">
        <v>4.6099999999999998E-4</v>
      </c>
      <c r="W133" s="52">
        <v>0</v>
      </c>
      <c r="X133" s="52">
        <v>1.3271809999999999</v>
      </c>
      <c r="Y133" s="52">
        <v>0.5714285714285714</v>
      </c>
      <c r="Z133" s="52"/>
      <c r="AA133" s="84">
        <v>105</v>
      </c>
      <c r="AB133" s="84"/>
      <c r="AC133" s="91">
        <v>82558</v>
      </c>
      <c r="AD133" s="3" t="s">
        <v>963</v>
      </c>
    </row>
    <row r="134" spans="1:30" x14ac:dyDescent="0.4">
      <c r="A134" s="14" t="s">
        <v>536</v>
      </c>
      <c r="B134" s="15" t="s">
        <v>8470</v>
      </c>
      <c r="C134" s="15"/>
      <c r="D134" s="86">
        <v>3.027608949920539</v>
      </c>
      <c r="E134" s="82"/>
      <c r="F134" s="15"/>
      <c r="G134" s="15"/>
      <c r="H134" s="16"/>
      <c r="I134" s="67"/>
      <c r="J134" s="67"/>
      <c r="K134" s="16"/>
      <c r="L134" s="87"/>
      <c r="M134" s="88">
        <v>4115.87255859375</v>
      </c>
      <c r="N134" s="88">
        <v>190.03947448730469</v>
      </c>
      <c r="O134" s="78"/>
      <c r="P134" s="89"/>
      <c r="Q134" s="89"/>
      <c r="R134" s="118"/>
      <c r="S134" s="51">
        <v>4</v>
      </c>
      <c r="T134" s="51">
        <v>7</v>
      </c>
      <c r="U134" s="52">
        <v>2754.7542010000002</v>
      </c>
      <c r="V134" s="52">
        <v>4.1399999999999998E-4</v>
      </c>
      <c r="W134" s="52">
        <v>0</v>
      </c>
      <c r="X134" s="52">
        <v>1.294888</v>
      </c>
      <c r="Y134" s="52">
        <v>0.2857142857142857</v>
      </c>
      <c r="Z134" s="119"/>
      <c r="AA134" s="84">
        <v>106</v>
      </c>
      <c r="AB134" s="84"/>
      <c r="AC134" s="91">
        <v>224047</v>
      </c>
      <c r="AD134" s="3" t="s">
        <v>935</v>
      </c>
    </row>
    <row r="135" spans="1:30" x14ac:dyDescent="0.4">
      <c r="A135" s="14" t="s">
        <v>189</v>
      </c>
      <c r="B135" s="15" t="s">
        <v>8470</v>
      </c>
      <c r="C135" s="15"/>
      <c r="D135" s="86">
        <v>16.290285726300048</v>
      </c>
      <c r="E135" s="82"/>
      <c r="F135" s="15"/>
      <c r="G135" s="15"/>
      <c r="H135" s="16"/>
      <c r="I135" s="67"/>
      <c r="J135" s="67"/>
      <c r="K135" s="16"/>
      <c r="L135" s="87"/>
      <c r="M135" s="88">
        <v>6857.3583984375</v>
      </c>
      <c r="N135" s="88">
        <v>9590.7587890625</v>
      </c>
      <c r="O135" s="78"/>
      <c r="P135" s="89"/>
      <c r="Q135" s="89"/>
      <c r="R135" s="90"/>
      <c r="S135" s="51">
        <v>4</v>
      </c>
      <c r="T135" s="51">
        <v>3</v>
      </c>
      <c r="U135" s="52">
        <v>3192</v>
      </c>
      <c r="V135" s="52">
        <v>3.21E-4</v>
      </c>
      <c r="W135" s="52">
        <v>0</v>
      </c>
      <c r="X135" s="52">
        <v>1.292648</v>
      </c>
      <c r="Y135" s="52">
        <v>0.41666666666666669</v>
      </c>
      <c r="Z135" s="52"/>
      <c r="AA135" s="84">
        <v>107</v>
      </c>
      <c r="AB135" s="84"/>
      <c r="AC135" s="91">
        <v>1689548</v>
      </c>
      <c r="AD135" s="3" t="s">
        <v>935</v>
      </c>
    </row>
    <row r="136" spans="1:30" x14ac:dyDescent="0.4">
      <c r="A136" s="14" t="s">
        <v>803</v>
      </c>
      <c r="B136" s="15" t="s">
        <v>8470</v>
      </c>
      <c r="C136" s="15"/>
      <c r="D136" s="86">
        <v>2.2733609005682713</v>
      </c>
      <c r="E136" s="82"/>
      <c r="F136" s="15"/>
      <c r="G136" s="15"/>
      <c r="H136" s="16"/>
      <c r="I136" s="67"/>
      <c r="J136" s="67"/>
      <c r="K136" s="16"/>
      <c r="L136" s="87"/>
      <c r="M136" s="88">
        <v>5850.27294921875</v>
      </c>
      <c r="N136" s="88">
        <v>549.0699462890625</v>
      </c>
      <c r="O136" s="78"/>
      <c r="P136" s="89"/>
      <c r="Q136" s="89"/>
      <c r="R136" s="118"/>
      <c r="S136" s="51">
        <v>2</v>
      </c>
      <c r="T136" s="51">
        <v>5</v>
      </c>
      <c r="U136" s="52">
        <v>10645.831012000001</v>
      </c>
      <c r="V136" s="52">
        <v>4.6200000000000001E-4</v>
      </c>
      <c r="W136" s="52">
        <v>0</v>
      </c>
      <c r="X136" s="52">
        <v>1.292629</v>
      </c>
      <c r="Y136" s="52">
        <v>0.1</v>
      </c>
      <c r="Z136" s="119"/>
      <c r="AA136" s="84">
        <v>108</v>
      </c>
      <c r="AB136" s="84"/>
      <c r="AC136" s="91">
        <v>140704</v>
      </c>
      <c r="AD136" s="3" t="s">
        <v>935</v>
      </c>
    </row>
    <row r="137" spans="1:30" x14ac:dyDescent="0.4">
      <c r="A137" s="14" t="s">
        <v>659</v>
      </c>
      <c r="B137" s="15" t="s">
        <v>8470</v>
      </c>
      <c r="C137" s="15"/>
      <c r="D137" s="86">
        <v>1.2808373284798911</v>
      </c>
      <c r="E137" s="82"/>
      <c r="F137" s="15"/>
      <c r="G137" s="15"/>
      <c r="H137" s="16"/>
      <c r="I137" s="67"/>
      <c r="J137" s="67"/>
      <c r="K137" s="16"/>
      <c r="L137" s="87"/>
      <c r="M137" s="88">
        <v>9721.6923828125</v>
      </c>
      <c r="N137" s="88">
        <v>4675.146484375</v>
      </c>
      <c r="O137" s="78"/>
      <c r="P137" s="89"/>
      <c r="Q137" s="89"/>
      <c r="R137" s="118"/>
      <c r="S137" s="51">
        <v>3</v>
      </c>
      <c r="T137" s="51">
        <v>5</v>
      </c>
      <c r="U137" s="52">
        <v>29857.379520999999</v>
      </c>
      <c r="V137" s="52">
        <v>4.5399999999999998E-4</v>
      </c>
      <c r="W137" s="52">
        <v>0</v>
      </c>
      <c r="X137" s="52">
        <v>1.2850170000000001</v>
      </c>
      <c r="Y137" s="52">
        <v>0.26666666666666666</v>
      </c>
      <c r="Z137" s="119"/>
      <c r="AA137" s="84">
        <v>110</v>
      </c>
      <c r="AB137" s="84"/>
      <c r="AC137" s="91">
        <v>31032</v>
      </c>
      <c r="AD137" s="3" t="s">
        <v>872</v>
      </c>
    </row>
    <row r="138" spans="1:30" x14ac:dyDescent="0.4">
      <c r="A138" s="14" t="s">
        <v>435</v>
      </c>
      <c r="B138" s="15" t="s">
        <v>8470</v>
      </c>
      <c r="C138" s="15"/>
      <c r="D138" s="86">
        <v>2.1127518496359232</v>
      </c>
      <c r="E138" s="82"/>
      <c r="F138" s="15"/>
      <c r="G138" s="15"/>
      <c r="H138" s="16"/>
      <c r="I138" s="67"/>
      <c r="J138" s="67"/>
      <c r="K138" s="16"/>
      <c r="L138" s="87"/>
      <c r="M138" s="88">
        <v>2049.418701171875</v>
      </c>
      <c r="N138" s="88">
        <v>5671.60693359375</v>
      </c>
      <c r="O138" s="78"/>
      <c r="P138" s="89"/>
      <c r="Q138" s="89"/>
      <c r="R138" s="90"/>
      <c r="S138" s="51">
        <v>5</v>
      </c>
      <c r="T138" s="51">
        <v>6</v>
      </c>
      <c r="U138" s="52">
        <v>417.347936</v>
      </c>
      <c r="V138" s="52">
        <v>4.3300000000000001E-4</v>
      </c>
      <c r="W138" s="52">
        <v>0</v>
      </c>
      <c r="X138" s="52">
        <v>1.282338</v>
      </c>
      <c r="Y138" s="52">
        <v>0.2857142857142857</v>
      </c>
      <c r="Z138" s="52"/>
      <c r="AA138" s="84">
        <v>111</v>
      </c>
      <c r="AB138" s="84"/>
      <c r="AC138" s="91">
        <v>122957</v>
      </c>
      <c r="AD138" s="3" t="s">
        <v>935</v>
      </c>
    </row>
    <row r="139" spans="1:30" x14ac:dyDescent="0.4">
      <c r="A139" s="14" t="s">
        <v>498</v>
      </c>
      <c r="B139" s="15" t="s">
        <v>8470</v>
      </c>
      <c r="C139" s="15"/>
      <c r="D139" s="86">
        <v>1.8168373431060354</v>
      </c>
      <c r="E139" s="82"/>
      <c r="F139" s="15"/>
      <c r="G139" s="15"/>
      <c r="H139" s="16"/>
      <c r="I139" s="67"/>
      <c r="J139" s="67"/>
      <c r="K139" s="16"/>
      <c r="L139" s="87"/>
      <c r="M139" s="88">
        <v>8212.076171875</v>
      </c>
      <c r="N139" s="88">
        <v>8906.5810546875</v>
      </c>
      <c r="O139" s="78"/>
      <c r="P139" s="89"/>
      <c r="Q139" s="89"/>
      <c r="R139" s="90"/>
      <c r="S139" s="51">
        <v>3</v>
      </c>
      <c r="T139" s="51">
        <v>4</v>
      </c>
      <c r="U139" s="52">
        <v>5305.1181710000001</v>
      </c>
      <c r="V139" s="52">
        <v>4.7399999999999997E-4</v>
      </c>
      <c r="W139" s="52">
        <v>0</v>
      </c>
      <c r="X139" s="52">
        <v>1.279881</v>
      </c>
      <c r="Y139" s="52">
        <v>0</v>
      </c>
      <c r="Z139" s="52"/>
      <c r="AA139" s="84">
        <v>112</v>
      </c>
      <c r="AB139" s="84"/>
      <c r="AC139" s="91">
        <v>90259</v>
      </c>
      <c r="AD139" s="3" t="s">
        <v>935</v>
      </c>
    </row>
    <row r="140" spans="1:30" x14ac:dyDescent="0.4">
      <c r="A140" s="14" t="s">
        <v>409</v>
      </c>
      <c r="B140" s="15" t="s">
        <v>8471</v>
      </c>
      <c r="C140" s="15"/>
      <c r="D140" s="86">
        <v>1.8619240784272142</v>
      </c>
      <c r="E140" s="82"/>
      <c r="F140" s="15"/>
      <c r="G140" s="15"/>
      <c r="H140" s="16"/>
      <c r="I140" s="67"/>
      <c r="J140" s="67"/>
      <c r="K140" s="16"/>
      <c r="L140" s="87"/>
      <c r="M140" s="88">
        <v>9449.8662109375</v>
      </c>
      <c r="N140" s="88">
        <v>6222.07861328125</v>
      </c>
      <c r="O140" s="78"/>
      <c r="P140" s="89"/>
      <c r="Q140" s="89"/>
      <c r="R140" s="90"/>
      <c r="S140" s="51">
        <v>7</v>
      </c>
      <c r="T140" s="51">
        <v>5</v>
      </c>
      <c r="U140" s="52">
        <v>7.7794369999999997</v>
      </c>
      <c r="V140" s="52">
        <v>4.5100000000000001E-4</v>
      </c>
      <c r="W140" s="52">
        <v>0</v>
      </c>
      <c r="X140" s="52">
        <v>1.275876</v>
      </c>
      <c r="Y140" s="52">
        <v>0.75</v>
      </c>
      <c r="Z140" s="52"/>
      <c r="AA140" s="84">
        <v>113</v>
      </c>
      <c r="AB140" s="84"/>
      <c r="AC140" s="91">
        <v>95241</v>
      </c>
      <c r="AD140" s="3" t="s">
        <v>963</v>
      </c>
    </row>
    <row r="141" spans="1:30" x14ac:dyDescent="0.4">
      <c r="A141" s="14" t="s">
        <v>501</v>
      </c>
      <c r="B141" s="15" t="s">
        <v>8471</v>
      </c>
      <c r="C141" s="15"/>
      <c r="D141" s="86">
        <v>3.1604256756478812</v>
      </c>
      <c r="E141" s="82"/>
      <c r="F141" s="15"/>
      <c r="G141" s="15"/>
      <c r="H141" s="16"/>
      <c r="I141" s="67"/>
      <c r="J141" s="67"/>
      <c r="K141" s="16"/>
      <c r="L141" s="87"/>
      <c r="M141" s="88">
        <v>8188.50244140625</v>
      </c>
      <c r="N141" s="88">
        <v>847.76910400390625</v>
      </c>
      <c r="O141" s="78"/>
      <c r="P141" s="89"/>
      <c r="Q141" s="89"/>
      <c r="R141" s="90"/>
      <c r="S141" s="51">
        <v>6</v>
      </c>
      <c r="T141" s="51">
        <v>6</v>
      </c>
      <c r="U141" s="52">
        <v>7.7794369999999997</v>
      </c>
      <c r="V141" s="52">
        <v>4.5100000000000001E-4</v>
      </c>
      <c r="W141" s="52">
        <v>0</v>
      </c>
      <c r="X141" s="52">
        <v>1.275876</v>
      </c>
      <c r="Y141" s="52">
        <v>0.75</v>
      </c>
      <c r="Z141" s="52"/>
      <c r="AA141" s="84">
        <v>114</v>
      </c>
      <c r="AB141" s="84"/>
      <c r="AC141" s="91">
        <v>238723</v>
      </c>
      <c r="AD141" s="3" t="s">
        <v>935</v>
      </c>
    </row>
    <row r="142" spans="1:30" x14ac:dyDescent="0.4">
      <c r="A142" s="14" t="s">
        <v>497</v>
      </c>
      <c r="B142" s="15" t="s">
        <v>8471</v>
      </c>
      <c r="C142" s="15"/>
      <c r="D142" s="86">
        <v>1.1413055570664159</v>
      </c>
      <c r="E142" s="82"/>
      <c r="F142" s="15"/>
      <c r="G142" s="15"/>
      <c r="H142" s="16"/>
      <c r="I142" s="67"/>
      <c r="J142" s="67"/>
      <c r="K142" s="16"/>
      <c r="L142" s="87"/>
      <c r="M142" s="88">
        <v>9776.4384765625</v>
      </c>
      <c r="N142" s="88">
        <v>5812.86572265625</v>
      </c>
      <c r="O142" s="78"/>
      <c r="P142" s="89"/>
      <c r="Q142" s="89"/>
      <c r="R142" s="90"/>
      <c r="S142" s="51">
        <v>7</v>
      </c>
      <c r="T142" s="51">
        <v>7</v>
      </c>
      <c r="U142" s="52">
        <v>7.7794369999999997</v>
      </c>
      <c r="V142" s="52">
        <v>4.5100000000000001E-4</v>
      </c>
      <c r="W142" s="52">
        <v>0</v>
      </c>
      <c r="X142" s="52">
        <v>1.275876</v>
      </c>
      <c r="Y142" s="52">
        <v>0.7142857142857143</v>
      </c>
      <c r="Z142" s="52"/>
      <c r="AA142" s="84">
        <v>115</v>
      </c>
      <c r="AB142" s="84"/>
      <c r="AC142" s="91">
        <v>15614</v>
      </c>
      <c r="AD142" s="3" t="s">
        <v>963</v>
      </c>
    </row>
    <row r="143" spans="1:30" x14ac:dyDescent="0.4">
      <c r="A143" s="14" t="s">
        <v>257</v>
      </c>
      <c r="B143" s="15" t="s">
        <v>8472</v>
      </c>
      <c r="C143" s="15"/>
      <c r="D143" s="86">
        <v>5.3610330262909516</v>
      </c>
      <c r="E143" s="82"/>
      <c r="F143" s="15"/>
      <c r="G143" s="15"/>
      <c r="H143" s="16"/>
      <c r="I143" s="67"/>
      <c r="J143" s="67"/>
      <c r="K143" s="16"/>
      <c r="L143" s="87"/>
      <c r="M143" s="88">
        <v>156.7459716796875</v>
      </c>
      <c r="N143" s="88">
        <v>4277.89111328125</v>
      </c>
      <c r="O143" s="78"/>
      <c r="P143" s="89"/>
      <c r="Q143" s="89"/>
      <c r="R143" s="90"/>
      <c r="S143" s="51">
        <v>3</v>
      </c>
      <c r="T143" s="51">
        <v>6</v>
      </c>
      <c r="U143" s="52">
        <v>2349.0604330000001</v>
      </c>
      <c r="V143" s="52">
        <v>4.4099999999999999E-4</v>
      </c>
      <c r="W143" s="52">
        <v>0</v>
      </c>
      <c r="X143" s="52">
        <v>1.2702599999999999</v>
      </c>
      <c r="Y143" s="52">
        <v>0.23333333333333334</v>
      </c>
      <c r="Z143" s="52"/>
      <c r="AA143" s="84">
        <v>116</v>
      </c>
      <c r="AB143" s="84"/>
      <c r="AC143" s="91">
        <v>481886</v>
      </c>
      <c r="AD143" s="3" t="s">
        <v>852</v>
      </c>
    </row>
    <row r="144" spans="1:30" x14ac:dyDescent="0.4">
      <c r="A144" s="14" t="s">
        <v>516</v>
      </c>
      <c r="B144" s="15" t="s">
        <v>8471</v>
      </c>
      <c r="C144" s="15"/>
      <c r="D144" s="86">
        <v>3.6766606501412564</v>
      </c>
      <c r="E144" s="82"/>
      <c r="F144" s="15"/>
      <c r="G144" s="15"/>
      <c r="H144" s="16"/>
      <c r="I144" s="67"/>
      <c r="J144" s="67"/>
      <c r="K144" s="16"/>
      <c r="L144" s="87"/>
      <c r="M144" s="88">
        <v>4259.99560546875</v>
      </c>
      <c r="N144" s="88">
        <v>8038.79345703125</v>
      </c>
      <c r="O144" s="78"/>
      <c r="P144" s="89"/>
      <c r="Q144" s="89"/>
      <c r="R144" s="118"/>
      <c r="S144" s="51">
        <v>6</v>
      </c>
      <c r="T144" s="51">
        <v>5</v>
      </c>
      <c r="U144" s="52">
        <v>4764</v>
      </c>
      <c r="V144" s="52">
        <v>2.34E-4</v>
      </c>
      <c r="W144" s="52">
        <v>0</v>
      </c>
      <c r="X144" s="52">
        <v>1.2699450000000001</v>
      </c>
      <c r="Y144" s="52">
        <v>0.6333333333333333</v>
      </c>
      <c r="Z144" s="119"/>
      <c r="AA144" s="84">
        <v>117</v>
      </c>
      <c r="AB144" s="84"/>
      <c r="AC144" s="91">
        <v>295766</v>
      </c>
      <c r="AD144" s="3" t="s">
        <v>852</v>
      </c>
    </row>
    <row r="145" spans="1:30" x14ac:dyDescent="0.4">
      <c r="A145" s="14" t="s">
        <v>638</v>
      </c>
      <c r="B145" s="15" t="s">
        <v>8471</v>
      </c>
      <c r="C145" s="15"/>
      <c r="D145" s="86">
        <v>1.034317322428324</v>
      </c>
      <c r="E145" s="82"/>
      <c r="F145" s="15"/>
      <c r="G145" s="15"/>
      <c r="H145" s="16"/>
      <c r="I145" s="67"/>
      <c r="J145" s="67"/>
      <c r="K145" s="16"/>
      <c r="L145" s="87"/>
      <c r="M145" s="88">
        <v>9645.1162109375</v>
      </c>
      <c r="N145" s="88">
        <v>6690.44384765625</v>
      </c>
      <c r="O145" s="78"/>
      <c r="P145" s="89"/>
      <c r="Q145" s="89"/>
      <c r="R145" s="118"/>
      <c r="S145" s="51">
        <v>4</v>
      </c>
      <c r="T145" s="51">
        <v>2</v>
      </c>
      <c r="U145" s="52">
        <v>873.42933000000005</v>
      </c>
      <c r="V145" s="52">
        <v>3.28E-4</v>
      </c>
      <c r="W145" s="52">
        <v>0</v>
      </c>
      <c r="X145" s="52">
        <v>1.261163</v>
      </c>
      <c r="Y145" s="52">
        <v>0.4</v>
      </c>
      <c r="Z145" s="119"/>
      <c r="AA145" s="84">
        <v>118</v>
      </c>
      <c r="AB145" s="84"/>
      <c r="AC145" s="91">
        <v>3792</v>
      </c>
      <c r="AD145" s="3" t="s">
        <v>928</v>
      </c>
    </row>
    <row r="146" spans="1:30" x14ac:dyDescent="0.4">
      <c r="A146" s="14" t="s">
        <v>442</v>
      </c>
      <c r="B146" s="15" t="s">
        <v>8471</v>
      </c>
      <c r="C146" s="15"/>
      <c r="D146" s="86">
        <v>1.2078496688320979</v>
      </c>
      <c r="E146" s="82"/>
      <c r="F146" s="15"/>
      <c r="G146" s="15"/>
      <c r="H146" s="16"/>
      <c r="I146" s="67"/>
      <c r="J146" s="67"/>
      <c r="K146" s="16"/>
      <c r="L146" s="87"/>
      <c r="M146" s="88">
        <v>1057.33349609375</v>
      </c>
      <c r="N146" s="88">
        <v>2010.8519287109375</v>
      </c>
      <c r="O146" s="78"/>
      <c r="P146" s="89"/>
      <c r="Q146" s="89"/>
      <c r="R146" s="90"/>
      <c r="S146" s="51">
        <v>4</v>
      </c>
      <c r="T146" s="51">
        <v>3</v>
      </c>
      <c r="U146" s="52">
        <v>804</v>
      </c>
      <c r="V146" s="52">
        <v>2.52E-4</v>
      </c>
      <c r="W146" s="52">
        <v>0</v>
      </c>
      <c r="X146" s="52">
        <v>1.258707</v>
      </c>
      <c r="Y146" s="52">
        <v>0.5</v>
      </c>
      <c r="Z146" s="52"/>
      <c r="AA146" s="84">
        <v>119</v>
      </c>
      <c r="AB146" s="84"/>
      <c r="AC146" s="91">
        <v>22967</v>
      </c>
      <c r="AD146" s="3" t="s">
        <v>963</v>
      </c>
    </row>
    <row r="147" spans="1:30" x14ac:dyDescent="0.4">
      <c r="A147" s="14" t="s">
        <v>614</v>
      </c>
      <c r="B147" s="15" t="s">
        <v>8471</v>
      </c>
      <c r="C147" s="15"/>
      <c r="D147" s="86">
        <v>1.6449882830871951</v>
      </c>
      <c r="E147" s="82"/>
      <c r="F147" s="15"/>
      <c r="G147" s="15"/>
      <c r="H147" s="16"/>
      <c r="I147" s="67"/>
      <c r="J147" s="67"/>
      <c r="K147" s="16"/>
      <c r="L147" s="87"/>
      <c r="M147" s="88">
        <v>1037.896728515625</v>
      </c>
      <c r="N147" s="88">
        <v>4971.724609375</v>
      </c>
      <c r="O147" s="78"/>
      <c r="P147" s="89"/>
      <c r="Q147" s="89"/>
      <c r="R147" s="118"/>
      <c r="S147" s="51">
        <v>4</v>
      </c>
      <c r="T147" s="51">
        <v>4</v>
      </c>
      <c r="U147" s="52">
        <v>28.559524</v>
      </c>
      <c r="V147" s="52">
        <v>4.0200000000000001E-4</v>
      </c>
      <c r="W147" s="52">
        <v>0</v>
      </c>
      <c r="X147" s="52">
        <v>1.2581770000000001</v>
      </c>
      <c r="Y147" s="52">
        <v>0.43333333333333335</v>
      </c>
      <c r="Z147" s="119"/>
      <c r="AA147" s="84">
        <v>120</v>
      </c>
      <c r="AB147" s="84"/>
      <c r="AC147" s="91">
        <v>71270</v>
      </c>
      <c r="AD147" s="3" t="s">
        <v>924</v>
      </c>
    </row>
    <row r="148" spans="1:30" x14ac:dyDescent="0.4">
      <c r="A148" s="14" t="s">
        <v>401</v>
      </c>
      <c r="B148" s="15" t="s">
        <v>8471</v>
      </c>
      <c r="C148" s="15"/>
      <c r="D148" s="86">
        <v>2.4672917819808644</v>
      </c>
      <c r="E148" s="82"/>
      <c r="F148" s="15"/>
      <c r="G148" s="15"/>
      <c r="H148" s="16"/>
      <c r="I148" s="67"/>
      <c r="J148" s="67"/>
      <c r="K148" s="16"/>
      <c r="L148" s="87"/>
      <c r="M148" s="88">
        <v>8307.1787109375</v>
      </c>
      <c r="N148" s="88">
        <v>1203.7486572265625</v>
      </c>
      <c r="O148" s="78"/>
      <c r="P148" s="89"/>
      <c r="Q148" s="89"/>
      <c r="R148" s="90"/>
      <c r="S148" s="51">
        <v>4</v>
      </c>
      <c r="T148" s="51">
        <v>1</v>
      </c>
      <c r="U148" s="52">
        <v>1077.8068639999999</v>
      </c>
      <c r="V148" s="52">
        <v>3.39E-4</v>
      </c>
      <c r="W148" s="52">
        <v>0</v>
      </c>
      <c r="X148" s="52">
        <v>1.2574419999999999</v>
      </c>
      <c r="Y148" s="52">
        <v>8.3333333333333329E-2</v>
      </c>
      <c r="Z148" s="52"/>
      <c r="AA148" s="84">
        <v>121</v>
      </c>
      <c r="AB148" s="84"/>
      <c r="AC148" s="91">
        <v>162133</v>
      </c>
      <c r="AD148" s="3" t="s">
        <v>928</v>
      </c>
    </row>
    <row r="149" spans="1:30" x14ac:dyDescent="0.4">
      <c r="A149" s="14" t="s">
        <v>357</v>
      </c>
      <c r="B149" s="15" t="s">
        <v>8471</v>
      </c>
      <c r="C149" s="15"/>
      <c r="D149" s="86">
        <v>6.0609543650585067</v>
      </c>
      <c r="E149" s="82"/>
      <c r="F149" s="15"/>
      <c r="G149" s="15"/>
      <c r="H149" s="16"/>
      <c r="I149" s="67"/>
      <c r="J149" s="67"/>
      <c r="K149" s="16"/>
      <c r="L149" s="87"/>
      <c r="M149" s="88">
        <v>1455.3087158203125</v>
      </c>
      <c r="N149" s="88">
        <v>5283.18896484375</v>
      </c>
      <c r="O149" s="78"/>
      <c r="P149" s="89"/>
      <c r="Q149" s="89"/>
      <c r="R149" s="90"/>
      <c r="S149" s="51">
        <v>5</v>
      </c>
      <c r="T149" s="51">
        <v>4</v>
      </c>
      <c r="U149" s="52">
        <v>3</v>
      </c>
      <c r="V149" s="52">
        <v>0.2</v>
      </c>
      <c r="W149" s="52">
        <v>0</v>
      </c>
      <c r="X149" s="52">
        <v>1.231768</v>
      </c>
      <c r="Y149" s="52">
        <v>0.65</v>
      </c>
      <c r="Z149" s="52"/>
      <c r="AA149" s="84">
        <v>124</v>
      </c>
      <c r="AB149" s="84"/>
      <c r="AC149" s="91">
        <v>559226</v>
      </c>
      <c r="AD149" s="3" t="s">
        <v>963</v>
      </c>
    </row>
    <row r="150" spans="1:30" x14ac:dyDescent="0.4">
      <c r="A150" s="14" t="s">
        <v>398</v>
      </c>
      <c r="B150" s="15" t="s">
        <v>8471</v>
      </c>
      <c r="C150" s="15"/>
      <c r="D150" s="86">
        <v>1.9432829203656719</v>
      </c>
      <c r="E150" s="82"/>
      <c r="F150" s="15"/>
      <c r="G150" s="15"/>
      <c r="H150" s="16"/>
      <c r="I150" s="67"/>
      <c r="J150" s="67"/>
      <c r="K150" s="16"/>
      <c r="L150" s="87"/>
      <c r="M150" s="88">
        <v>7264.54443359375</v>
      </c>
      <c r="N150" s="88">
        <v>8031.29443359375</v>
      </c>
      <c r="O150" s="78"/>
      <c r="P150" s="89"/>
      <c r="Q150" s="89"/>
      <c r="R150" s="90"/>
      <c r="S150" s="51">
        <v>5</v>
      </c>
      <c r="T150" s="51">
        <v>4</v>
      </c>
      <c r="U150" s="52">
        <v>3</v>
      </c>
      <c r="V150" s="52">
        <v>0.2</v>
      </c>
      <c r="W150" s="52">
        <v>0</v>
      </c>
      <c r="X150" s="52">
        <v>1.231768</v>
      </c>
      <c r="Y150" s="52">
        <v>0.65</v>
      </c>
      <c r="Z150" s="52"/>
      <c r="AA150" s="84">
        <v>125</v>
      </c>
      <c r="AB150" s="84"/>
      <c r="AC150" s="91">
        <v>104231</v>
      </c>
      <c r="AD150" s="3" t="s">
        <v>935</v>
      </c>
    </row>
    <row r="151" spans="1:30" x14ac:dyDescent="0.4">
      <c r="A151" s="14" t="s">
        <v>196</v>
      </c>
      <c r="B151" s="15" t="s">
        <v>8471</v>
      </c>
      <c r="C151" s="15"/>
      <c r="D151" s="86">
        <v>13.417504112460424</v>
      </c>
      <c r="E151" s="82"/>
      <c r="F151" s="15"/>
      <c r="G151" s="15"/>
      <c r="H151" s="16"/>
      <c r="I151" s="67"/>
      <c r="J151" s="67"/>
      <c r="K151" s="16"/>
      <c r="L151" s="87"/>
      <c r="M151" s="88">
        <v>4414.85302734375</v>
      </c>
      <c r="N151" s="88">
        <v>6963.66455078125</v>
      </c>
      <c r="O151" s="78"/>
      <c r="P151" s="89"/>
      <c r="Q151" s="89"/>
      <c r="R151" s="90"/>
      <c r="S151" s="51">
        <v>4</v>
      </c>
      <c r="T151" s="51">
        <v>2</v>
      </c>
      <c r="U151" s="52">
        <v>2401</v>
      </c>
      <c r="V151" s="52">
        <v>4.3399999999999998E-4</v>
      </c>
      <c r="W151" s="52">
        <v>0</v>
      </c>
      <c r="X151" s="52">
        <v>1.226092</v>
      </c>
      <c r="Y151" s="52">
        <v>0.25</v>
      </c>
      <c r="Z151" s="52"/>
      <c r="AA151" s="84">
        <v>126</v>
      </c>
      <c r="AB151" s="84"/>
      <c r="AC151" s="91">
        <v>1372111</v>
      </c>
      <c r="AD151" s="3" t="s">
        <v>852</v>
      </c>
    </row>
    <row r="152" spans="1:30" x14ac:dyDescent="0.4">
      <c r="A152" s="14" t="s">
        <v>592</v>
      </c>
      <c r="B152" s="15" t="s">
        <v>8472</v>
      </c>
      <c r="C152" s="15"/>
      <c r="D152" s="86">
        <v>1.3814453647234768</v>
      </c>
      <c r="E152" s="82"/>
      <c r="F152" s="15"/>
      <c r="G152" s="15"/>
      <c r="H152" s="16"/>
      <c r="I152" s="67"/>
      <c r="J152" s="67"/>
      <c r="K152" s="16"/>
      <c r="L152" s="87"/>
      <c r="M152" s="88">
        <v>2988.55908203125</v>
      </c>
      <c r="N152" s="88">
        <v>6744.26806640625</v>
      </c>
      <c r="O152" s="78"/>
      <c r="P152" s="89"/>
      <c r="Q152" s="89"/>
      <c r="R152" s="118"/>
      <c r="S152" s="51">
        <v>4</v>
      </c>
      <c r="T152" s="51">
        <v>4</v>
      </c>
      <c r="U152" s="52">
        <v>1727.5187100000001</v>
      </c>
      <c r="V152" s="52">
        <v>4.06E-4</v>
      </c>
      <c r="W152" s="52">
        <v>0</v>
      </c>
      <c r="X152" s="52">
        <v>1.219371</v>
      </c>
      <c r="Y152" s="52">
        <v>0.2</v>
      </c>
      <c r="Z152" s="119"/>
      <c r="AA152" s="84">
        <v>127</v>
      </c>
      <c r="AB152" s="84"/>
      <c r="AC152" s="91">
        <v>42149</v>
      </c>
      <c r="AD152" s="3" t="s">
        <v>935</v>
      </c>
    </row>
    <row r="153" spans="1:30" x14ac:dyDescent="0.4">
      <c r="A153" s="14" t="s">
        <v>345</v>
      </c>
      <c r="B153" s="15" t="s">
        <v>8472</v>
      </c>
      <c r="C153" s="15"/>
      <c r="D153" s="86">
        <v>4.1844972925635657</v>
      </c>
      <c r="E153" s="82"/>
      <c r="F153" s="15"/>
      <c r="G153" s="15"/>
      <c r="H153" s="16"/>
      <c r="I153" s="67"/>
      <c r="J153" s="67"/>
      <c r="K153" s="16"/>
      <c r="L153" s="87"/>
      <c r="M153" s="88">
        <v>7462.4091796875</v>
      </c>
      <c r="N153" s="88">
        <v>8745.9609375</v>
      </c>
      <c r="O153" s="78"/>
      <c r="P153" s="89"/>
      <c r="Q153" s="89"/>
      <c r="R153" s="90"/>
      <c r="S153" s="51">
        <v>8</v>
      </c>
      <c r="T153" s="51">
        <v>7</v>
      </c>
      <c r="U153" s="52">
        <v>65.494369000000006</v>
      </c>
      <c r="V153" s="52">
        <v>4.0900000000000002E-4</v>
      </c>
      <c r="W153" s="52">
        <v>0</v>
      </c>
      <c r="X153" s="52">
        <v>1.2086209999999999</v>
      </c>
      <c r="Y153" s="52">
        <v>0.7142857142857143</v>
      </c>
      <c r="Z153" s="52"/>
      <c r="AA153" s="84">
        <v>128</v>
      </c>
      <c r="AB153" s="84"/>
      <c r="AC153" s="91">
        <v>351881</v>
      </c>
      <c r="AD153" s="3" t="s">
        <v>935</v>
      </c>
    </row>
    <row r="154" spans="1:30" x14ac:dyDescent="0.4">
      <c r="A154" s="14" t="s">
        <v>574</v>
      </c>
      <c r="B154" s="15" t="s">
        <v>8471</v>
      </c>
      <c r="C154" s="15"/>
      <c r="D154" s="86">
        <v>2.1835946766319463</v>
      </c>
      <c r="E154" s="82"/>
      <c r="F154" s="15"/>
      <c r="G154" s="15"/>
      <c r="H154" s="16"/>
      <c r="I154" s="67"/>
      <c r="J154" s="67"/>
      <c r="K154" s="16"/>
      <c r="L154" s="87"/>
      <c r="M154" s="88">
        <v>2178.8818359375</v>
      </c>
      <c r="N154" s="88">
        <v>1816.989013671875</v>
      </c>
      <c r="O154" s="78"/>
      <c r="P154" s="89"/>
      <c r="Q154" s="89"/>
      <c r="R154" s="118"/>
      <c r="S154" s="51">
        <v>0</v>
      </c>
      <c r="T154" s="51">
        <v>7</v>
      </c>
      <c r="U154" s="52">
        <v>259.50241199999999</v>
      </c>
      <c r="V154" s="52">
        <v>4.1300000000000001E-4</v>
      </c>
      <c r="W154" s="52">
        <v>0</v>
      </c>
      <c r="X154" s="52">
        <v>1.206207</v>
      </c>
      <c r="Y154" s="52">
        <v>0.16666666666666666</v>
      </c>
      <c r="Z154" s="119"/>
      <c r="AA154" s="84">
        <v>129</v>
      </c>
      <c r="AB154" s="84"/>
      <c r="AC154" s="91">
        <v>130785</v>
      </c>
      <c r="AD154" s="3" t="s">
        <v>935</v>
      </c>
    </row>
    <row r="155" spans="1:30" x14ac:dyDescent="0.4">
      <c r="A155" s="14" t="s">
        <v>714</v>
      </c>
      <c r="B155" s="15" t="s">
        <v>8471</v>
      </c>
      <c r="C155" s="15"/>
      <c r="D155" s="86">
        <v>1.0372404487849558</v>
      </c>
      <c r="E155" s="82"/>
      <c r="F155" s="15"/>
      <c r="G155" s="15"/>
      <c r="H155" s="16"/>
      <c r="I155" s="67"/>
      <c r="J155" s="67"/>
      <c r="K155" s="16"/>
      <c r="L155" s="87"/>
      <c r="M155" s="88">
        <v>7996.82421875</v>
      </c>
      <c r="N155" s="88">
        <v>8091.00732421875</v>
      </c>
      <c r="O155" s="78"/>
      <c r="P155" s="89"/>
      <c r="Q155" s="89"/>
      <c r="R155" s="118"/>
      <c r="S155" s="51">
        <v>0</v>
      </c>
      <c r="T155" s="51">
        <v>4</v>
      </c>
      <c r="U155" s="52">
        <v>10473.284987999999</v>
      </c>
      <c r="V155" s="52">
        <v>4.0000000000000002E-4</v>
      </c>
      <c r="W155" s="52">
        <v>0</v>
      </c>
      <c r="X155" s="52">
        <v>1.2061120000000001</v>
      </c>
      <c r="Y155" s="52">
        <v>0</v>
      </c>
      <c r="Z155" s="119"/>
      <c r="AA155" s="84">
        <v>130</v>
      </c>
      <c r="AB155" s="84"/>
      <c r="AC155" s="91">
        <v>4115</v>
      </c>
      <c r="AD155" s="3" t="s">
        <v>924</v>
      </c>
    </row>
    <row r="156" spans="1:30" x14ac:dyDescent="0.4">
      <c r="A156" s="14" t="s">
        <v>650</v>
      </c>
      <c r="B156" s="15" t="s">
        <v>8471</v>
      </c>
      <c r="C156" s="15"/>
      <c r="D156" s="86">
        <v>1.5960100792417076</v>
      </c>
      <c r="E156" s="82"/>
      <c r="F156" s="15"/>
      <c r="G156" s="15"/>
      <c r="H156" s="16"/>
      <c r="I156" s="67"/>
      <c r="J156" s="67"/>
      <c r="K156" s="16"/>
      <c r="L156" s="87"/>
      <c r="M156" s="88">
        <v>9144.787109375</v>
      </c>
      <c r="N156" s="88">
        <v>3772.4609375</v>
      </c>
      <c r="O156" s="78"/>
      <c r="P156" s="89"/>
      <c r="Q156" s="89"/>
      <c r="R156" s="118"/>
      <c r="S156" s="51">
        <v>3</v>
      </c>
      <c r="T156" s="51">
        <v>3</v>
      </c>
      <c r="U156" s="52">
        <v>1606</v>
      </c>
      <c r="V156" s="52">
        <v>3.8999999999999999E-4</v>
      </c>
      <c r="W156" s="52">
        <v>0</v>
      </c>
      <c r="X156" s="52">
        <v>1.2052989999999999</v>
      </c>
      <c r="Y156" s="52">
        <v>0</v>
      </c>
      <c r="Z156" s="119"/>
      <c r="AA156" s="84">
        <v>131</v>
      </c>
      <c r="AB156" s="84"/>
      <c r="AC156" s="91">
        <v>65858</v>
      </c>
      <c r="AD156" s="3" t="s">
        <v>935</v>
      </c>
    </row>
    <row r="157" spans="1:30" x14ac:dyDescent="0.4">
      <c r="A157" s="14" t="s">
        <v>557</v>
      </c>
      <c r="B157" s="15" t="s">
        <v>8471</v>
      </c>
      <c r="C157" s="15"/>
      <c r="D157" s="86">
        <v>2.1767981816046067</v>
      </c>
      <c r="E157" s="82"/>
      <c r="F157" s="15"/>
      <c r="G157" s="15"/>
      <c r="H157" s="16"/>
      <c r="I157" s="67"/>
      <c r="J157" s="67"/>
      <c r="K157" s="16"/>
      <c r="L157" s="87"/>
      <c r="M157" s="88">
        <v>128.82347106933594</v>
      </c>
      <c r="N157" s="88">
        <v>5515.21728515625</v>
      </c>
      <c r="O157" s="78"/>
      <c r="P157" s="89"/>
      <c r="Q157" s="89"/>
      <c r="R157" s="118"/>
      <c r="S157" s="51">
        <v>4</v>
      </c>
      <c r="T157" s="51">
        <v>2</v>
      </c>
      <c r="U157" s="52">
        <v>0.66666700000000001</v>
      </c>
      <c r="V157" s="52">
        <v>0.125</v>
      </c>
      <c r="W157" s="52">
        <v>0</v>
      </c>
      <c r="X157" s="52">
        <v>1.2012259999999999</v>
      </c>
      <c r="Y157" s="52">
        <v>0.58333333333333337</v>
      </c>
      <c r="Z157" s="119"/>
      <c r="AA157" s="84">
        <v>132</v>
      </c>
      <c r="AB157" s="84"/>
      <c r="AC157" s="91">
        <v>130034</v>
      </c>
      <c r="AD157" s="3" t="s">
        <v>963</v>
      </c>
    </row>
    <row r="158" spans="1:30" x14ac:dyDescent="0.4">
      <c r="A158" s="14" t="s">
        <v>556</v>
      </c>
      <c r="B158" s="15" t="s">
        <v>8471</v>
      </c>
      <c r="C158" s="15"/>
      <c r="D158" s="86">
        <v>2.5004416638518956</v>
      </c>
      <c r="E158" s="82"/>
      <c r="F158" s="15"/>
      <c r="G158" s="15"/>
      <c r="H158" s="16"/>
      <c r="I158" s="67"/>
      <c r="J158" s="67"/>
      <c r="K158" s="16"/>
      <c r="L158" s="87"/>
      <c r="M158" s="88">
        <v>3814.947265625</v>
      </c>
      <c r="N158" s="88">
        <v>728.69281005859375</v>
      </c>
      <c r="O158" s="78"/>
      <c r="P158" s="89"/>
      <c r="Q158" s="89"/>
      <c r="R158" s="118"/>
      <c r="S158" s="51">
        <v>4</v>
      </c>
      <c r="T158" s="51">
        <v>3</v>
      </c>
      <c r="U158" s="52">
        <v>0.66666700000000001</v>
      </c>
      <c r="V158" s="52">
        <v>0.125</v>
      </c>
      <c r="W158" s="52">
        <v>0</v>
      </c>
      <c r="X158" s="52">
        <v>1.2012259999999999</v>
      </c>
      <c r="Y158" s="52">
        <v>0.5</v>
      </c>
      <c r="Z158" s="119"/>
      <c r="AA158" s="84">
        <v>133</v>
      </c>
      <c r="AB158" s="84"/>
      <c r="AC158" s="91">
        <v>165796</v>
      </c>
      <c r="AD158" s="3" t="s">
        <v>935</v>
      </c>
    </row>
    <row r="159" spans="1:30" x14ac:dyDescent="0.4">
      <c r="A159" s="14" t="s">
        <v>291</v>
      </c>
      <c r="B159" s="15" t="s">
        <v>8472</v>
      </c>
      <c r="C159" s="15"/>
      <c r="D159" s="86">
        <v>5.059706663534234</v>
      </c>
      <c r="E159" s="82"/>
      <c r="F159" s="15"/>
      <c r="G159" s="15"/>
      <c r="H159" s="16"/>
      <c r="I159" s="67"/>
      <c r="J159" s="67"/>
      <c r="K159" s="16"/>
      <c r="L159" s="87"/>
      <c r="M159" s="88">
        <v>2743.7314453125</v>
      </c>
      <c r="N159" s="88">
        <v>7006.3349609375</v>
      </c>
      <c r="O159" s="78"/>
      <c r="P159" s="89"/>
      <c r="Q159" s="89"/>
      <c r="R159" s="90"/>
      <c r="S159" s="51">
        <v>10</v>
      </c>
      <c r="T159" s="51">
        <v>9</v>
      </c>
      <c r="U159" s="52">
        <v>7860</v>
      </c>
      <c r="V159" s="52">
        <v>3.9100000000000002E-4</v>
      </c>
      <c r="W159" s="52">
        <v>0</v>
      </c>
      <c r="X159" s="52">
        <v>1.1941489999999999</v>
      </c>
      <c r="Y159" s="52">
        <v>0.8</v>
      </c>
      <c r="Z159" s="52"/>
      <c r="AA159" s="84">
        <v>135</v>
      </c>
      <c r="AB159" s="84"/>
      <c r="AC159" s="91">
        <v>448590</v>
      </c>
      <c r="AD159" s="3" t="s">
        <v>963</v>
      </c>
    </row>
    <row r="160" spans="1:30" x14ac:dyDescent="0.4">
      <c r="A160" s="14" t="s">
        <v>560</v>
      </c>
      <c r="B160" s="15" t="s">
        <v>8471</v>
      </c>
      <c r="C160" s="15"/>
      <c r="D160" s="86">
        <v>2.3559505325516268</v>
      </c>
      <c r="E160" s="82"/>
      <c r="F160" s="15"/>
      <c r="G160" s="15"/>
      <c r="H160" s="16"/>
      <c r="I160" s="67"/>
      <c r="J160" s="67"/>
      <c r="K160" s="16"/>
      <c r="L160" s="87"/>
      <c r="M160" s="88">
        <v>398.54229736328125</v>
      </c>
      <c r="N160" s="88">
        <v>5006.29541015625</v>
      </c>
      <c r="O160" s="78"/>
      <c r="P160" s="89"/>
      <c r="Q160" s="89"/>
      <c r="R160" s="118"/>
      <c r="S160" s="51">
        <v>3</v>
      </c>
      <c r="T160" s="51">
        <v>5</v>
      </c>
      <c r="U160" s="52">
        <v>4463.8258329999999</v>
      </c>
      <c r="V160" s="52">
        <v>4.06E-4</v>
      </c>
      <c r="W160" s="52">
        <v>0</v>
      </c>
      <c r="X160" s="52">
        <v>1.193316</v>
      </c>
      <c r="Y160" s="52">
        <v>0.3</v>
      </c>
      <c r="Z160" s="119"/>
      <c r="AA160" s="84">
        <v>136</v>
      </c>
      <c r="AB160" s="84"/>
      <c r="AC160" s="91">
        <v>149830</v>
      </c>
      <c r="AD160" s="3" t="s">
        <v>935</v>
      </c>
    </row>
    <row r="161" spans="1:30" x14ac:dyDescent="0.4">
      <c r="A161" s="14" t="s">
        <v>343</v>
      </c>
      <c r="B161" s="15" t="s">
        <v>8472</v>
      </c>
      <c r="C161" s="15"/>
      <c r="D161" s="86">
        <v>2.6999925498077348</v>
      </c>
      <c r="E161" s="82"/>
      <c r="F161" s="15"/>
      <c r="G161" s="15"/>
      <c r="H161" s="16"/>
      <c r="I161" s="67"/>
      <c r="J161" s="67"/>
      <c r="K161" s="16"/>
      <c r="L161" s="87"/>
      <c r="M161" s="88">
        <v>5694.974609375</v>
      </c>
      <c r="N161" s="88">
        <v>185.32072448730469</v>
      </c>
      <c r="O161" s="78"/>
      <c r="P161" s="89"/>
      <c r="Q161" s="89"/>
      <c r="R161" s="90"/>
      <c r="S161" s="51">
        <v>2</v>
      </c>
      <c r="T161" s="51">
        <v>4</v>
      </c>
      <c r="U161" s="52">
        <v>1732.759286</v>
      </c>
      <c r="V161" s="52">
        <v>4.1800000000000002E-4</v>
      </c>
      <c r="W161" s="52">
        <v>0</v>
      </c>
      <c r="X161" s="52">
        <v>1.1903820000000001</v>
      </c>
      <c r="Y161" s="52">
        <v>0.33333333333333331</v>
      </c>
      <c r="Z161" s="52"/>
      <c r="AA161" s="84">
        <v>137</v>
      </c>
      <c r="AB161" s="84"/>
      <c r="AC161" s="91">
        <v>187846</v>
      </c>
      <c r="AD161" s="3" t="s">
        <v>900</v>
      </c>
    </row>
    <row r="162" spans="1:30" x14ac:dyDescent="0.4">
      <c r="A162" s="14" t="s">
        <v>477</v>
      </c>
      <c r="B162" s="15" t="s">
        <v>8472</v>
      </c>
      <c r="C162" s="15"/>
      <c r="D162" s="86">
        <v>1.8828656090440763</v>
      </c>
      <c r="E162" s="82"/>
      <c r="F162" s="15"/>
      <c r="G162" s="15"/>
      <c r="H162" s="16"/>
      <c r="I162" s="67"/>
      <c r="J162" s="67"/>
      <c r="K162" s="16"/>
      <c r="L162" s="87"/>
      <c r="M162" s="88">
        <v>7651.15869140625</v>
      </c>
      <c r="N162" s="88">
        <v>1015.626953125</v>
      </c>
      <c r="O162" s="78"/>
      <c r="P162" s="89"/>
      <c r="Q162" s="89"/>
      <c r="R162" s="90"/>
      <c r="S162" s="51">
        <v>3</v>
      </c>
      <c r="T162" s="51">
        <v>1</v>
      </c>
      <c r="U162" s="52">
        <v>1606</v>
      </c>
      <c r="V162" s="52">
        <v>2.34E-4</v>
      </c>
      <c r="W162" s="52">
        <v>0</v>
      </c>
      <c r="X162" s="52">
        <v>1.180461</v>
      </c>
      <c r="Y162" s="52">
        <v>0</v>
      </c>
      <c r="Z162" s="52"/>
      <c r="AA162" s="84">
        <v>138</v>
      </c>
      <c r="AB162" s="84"/>
      <c r="AC162" s="91">
        <v>97555</v>
      </c>
      <c r="AD162" s="3" t="s">
        <v>963</v>
      </c>
    </row>
    <row r="163" spans="1:30" x14ac:dyDescent="0.4">
      <c r="A163" s="14" t="s">
        <v>535</v>
      </c>
      <c r="B163" s="15" t="s">
        <v>8472</v>
      </c>
      <c r="C163" s="15"/>
      <c r="D163" s="86">
        <v>2.8862581432201195</v>
      </c>
      <c r="E163" s="82"/>
      <c r="F163" s="15"/>
      <c r="G163" s="15"/>
      <c r="H163" s="16"/>
      <c r="I163" s="67"/>
      <c r="J163" s="67"/>
      <c r="K163" s="16"/>
      <c r="L163" s="87"/>
      <c r="M163" s="88">
        <v>2030.2408447265625</v>
      </c>
      <c r="N163" s="88">
        <v>1211.815673828125</v>
      </c>
      <c r="O163" s="78"/>
      <c r="P163" s="89"/>
      <c r="Q163" s="89"/>
      <c r="R163" s="118"/>
      <c r="S163" s="51">
        <v>3</v>
      </c>
      <c r="T163" s="51">
        <v>2</v>
      </c>
      <c r="U163" s="52">
        <v>804</v>
      </c>
      <c r="V163" s="52">
        <v>3.19E-4</v>
      </c>
      <c r="W163" s="52">
        <v>0</v>
      </c>
      <c r="X163" s="52">
        <v>1.170911</v>
      </c>
      <c r="Y163" s="52">
        <v>0.16666666666666666</v>
      </c>
      <c r="Z163" s="119"/>
      <c r="AA163" s="84">
        <v>139</v>
      </c>
      <c r="AB163" s="84"/>
      <c r="AC163" s="91">
        <v>208428</v>
      </c>
      <c r="AD163" s="3" t="s">
        <v>935</v>
      </c>
    </row>
    <row r="164" spans="1:30" x14ac:dyDescent="0.4">
      <c r="A164" s="14" t="s">
        <v>668</v>
      </c>
      <c r="B164" s="15" t="s">
        <v>8471</v>
      </c>
      <c r="C164" s="15"/>
      <c r="D164" s="86">
        <v>1.2864211333159343</v>
      </c>
      <c r="E164" s="82"/>
      <c r="F164" s="15"/>
      <c r="G164" s="15"/>
      <c r="H164" s="16"/>
      <c r="I164" s="67"/>
      <c r="J164" s="67"/>
      <c r="K164" s="16"/>
      <c r="L164" s="87"/>
      <c r="M164" s="88">
        <v>200.05513000488281</v>
      </c>
      <c r="N164" s="88">
        <v>4774.04833984375</v>
      </c>
      <c r="O164" s="78"/>
      <c r="P164" s="89"/>
      <c r="Q164" s="89"/>
      <c r="R164" s="118"/>
      <c r="S164" s="51">
        <v>3</v>
      </c>
      <c r="T164" s="51">
        <v>0</v>
      </c>
      <c r="U164" s="52">
        <v>804</v>
      </c>
      <c r="V164" s="52">
        <v>3.19E-4</v>
      </c>
      <c r="W164" s="52">
        <v>0</v>
      </c>
      <c r="X164" s="52">
        <v>1.170911</v>
      </c>
      <c r="Y164" s="52">
        <v>0.16666666666666666</v>
      </c>
      <c r="Z164" s="119"/>
      <c r="AA164" s="84">
        <v>140</v>
      </c>
      <c r="AB164" s="84"/>
      <c r="AC164" s="91">
        <v>31649</v>
      </c>
      <c r="AD164" s="3" t="s">
        <v>1446</v>
      </c>
    </row>
    <row r="165" spans="1:30" x14ac:dyDescent="0.4">
      <c r="A165" s="14" t="s">
        <v>611</v>
      </c>
      <c r="B165" s="15" t="s">
        <v>8471</v>
      </c>
      <c r="C165" s="15"/>
      <c r="D165" s="86">
        <v>1</v>
      </c>
      <c r="E165" s="82"/>
      <c r="F165" s="15"/>
      <c r="G165" s="15"/>
      <c r="H165" s="16"/>
      <c r="I165" s="67"/>
      <c r="J165" s="67"/>
      <c r="K165" s="16"/>
      <c r="L165" s="87"/>
      <c r="M165" s="88">
        <v>368.2647705078125</v>
      </c>
      <c r="N165" s="88">
        <v>5794.77880859375</v>
      </c>
      <c r="O165" s="78"/>
      <c r="P165" s="89"/>
      <c r="Q165" s="89"/>
      <c r="R165" s="118"/>
      <c r="S165" s="51">
        <v>4</v>
      </c>
      <c r="T165" s="51">
        <v>5</v>
      </c>
      <c r="U165" s="52">
        <v>618.27186900000004</v>
      </c>
      <c r="V165" s="52">
        <v>3.6000000000000002E-4</v>
      </c>
      <c r="W165" s="52">
        <v>0</v>
      </c>
      <c r="X165" s="52">
        <v>1.1704460000000001</v>
      </c>
      <c r="Y165" s="52">
        <v>0.5</v>
      </c>
      <c r="Z165" s="119"/>
      <c r="AA165" s="84">
        <v>141</v>
      </c>
      <c r="AB165" s="84"/>
      <c r="AC165" s="91">
        <v>0</v>
      </c>
      <c r="AD165" s="3" t="s">
        <v>963</v>
      </c>
    </row>
    <row r="166" spans="1:30" x14ac:dyDescent="0.4">
      <c r="A166" s="14" t="s">
        <v>323</v>
      </c>
      <c r="B166" s="15" t="s">
        <v>8471</v>
      </c>
      <c r="C166" s="15"/>
      <c r="D166" s="86">
        <v>11.474973524393437</v>
      </c>
      <c r="E166" s="82"/>
      <c r="F166" s="15"/>
      <c r="G166" s="15"/>
      <c r="H166" s="16"/>
      <c r="I166" s="67"/>
      <c r="J166" s="67"/>
      <c r="K166" s="16"/>
      <c r="L166" s="87"/>
      <c r="M166" s="88">
        <v>1208.977294921875</v>
      </c>
      <c r="N166" s="88">
        <v>2327.10205078125</v>
      </c>
      <c r="O166" s="78"/>
      <c r="P166" s="89"/>
      <c r="Q166" s="89"/>
      <c r="R166" s="90"/>
      <c r="S166" s="51">
        <v>4</v>
      </c>
      <c r="T166" s="51">
        <v>3</v>
      </c>
      <c r="U166" s="52">
        <v>1197</v>
      </c>
      <c r="V166" s="52">
        <v>2.7999999999999998E-4</v>
      </c>
      <c r="W166" s="52">
        <v>0</v>
      </c>
      <c r="X166" s="52">
        <v>1.1652899999999999</v>
      </c>
      <c r="Y166" s="52">
        <v>0.58333333333333337</v>
      </c>
      <c r="Z166" s="52"/>
      <c r="AA166" s="84">
        <v>142</v>
      </c>
      <c r="AB166" s="84"/>
      <c r="AC166" s="91">
        <v>1157465</v>
      </c>
      <c r="AD166" s="3" t="s">
        <v>852</v>
      </c>
    </row>
    <row r="167" spans="1:30" x14ac:dyDescent="0.4">
      <c r="A167" s="14" t="s">
        <v>324</v>
      </c>
      <c r="B167" s="15" t="s">
        <v>8472</v>
      </c>
      <c r="C167" s="15"/>
      <c r="D167" s="86">
        <v>3.1043342293370291</v>
      </c>
      <c r="E167" s="82"/>
      <c r="F167" s="15"/>
      <c r="G167" s="15"/>
      <c r="H167" s="16"/>
      <c r="I167" s="67"/>
      <c r="J167" s="67"/>
      <c r="K167" s="16"/>
      <c r="L167" s="87"/>
      <c r="M167" s="88">
        <v>4941.19580078125</v>
      </c>
      <c r="N167" s="88">
        <v>197.07624816894531</v>
      </c>
      <c r="O167" s="78"/>
      <c r="P167" s="89"/>
      <c r="Q167" s="89"/>
      <c r="R167" s="90"/>
      <c r="S167" s="51">
        <v>4</v>
      </c>
      <c r="T167" s="51">
        <v>3</v>
      </c>
      <c r="U167" s="52">
        <v>1197</v>
      </c>
      <c r="V167" s="52">
        <v>2.7999999999999998E-4</v>
      </c>
      <c r="W167" s="52">
        <v>0</v>
      </c>
      <c r="X167" s="52">
        <v>1.1652899999999999</v>
      </c>
      <c r="Y167" s="52">
        <v>0.58333333333333337</v>
      </c>
      <c r="Z167" s="52"/>
      <c r="AA167" s="84">
        <v>143</v>
      </c>
      <c r="AB167" s="84"/>
      <c r="AC167" s="91">
        <v>232525</v>
      </c>
      <c r="AD167" s="3" t="s">
        <v>935</v>
      </c>
    </row>
    <row r="168" spans="1:30" x14ac:dyDescent="0.4">
      <c r="A168" s="14" t="s">
        <v>698</v>
      </c>
      <c r="B168" s="15" t="s">
        <v>8471</v>
      </c>
      <c r="C168" s="15"/>
      <c r="D168" s="86">
        <v>1.0800104028451507</v>
      </c>
      <c r="E168" s="82"/>
      <c r="F168" s="15"/>
      <c r="G168" s="15"/>
      <c r="H168" s="16"/>
      <c r="I168" s="67"/>
      <c r="J168" s="67"/>
      <c r="K168" s="16"/>
      <c r="L168" s="87"/>
      <c r="M168" s="88">
        <v>2843.29296875</v>
      </c>
      <c r="N168" s="88">
        <v>1877.72119140625</v>
      </c>
      <c r="O168" s="78"/>
      <c r="P168" s="89"/>
      <c r="Q168" s="89"/>
      <c r="R168" s="118"/>
      <c r="S168" s="51">
        <v>1</v>
      </c>
      <c r="T168" s="51">
        <v>5</v>
      </c>
      <c r="U168" s="52">
        <v>441.76876900000002</v>
      </c>
      <c r="V168" s="52">
        <v>3.9100000000000002E-4</v>
      </c>
      <c r="W168" s="52">
        <v>0</v>
      </c>
      <c r="X168" s="52">
        <v>1.1568350000000001</v>
      </c>
      <c r="Y168" s="52">
        <v>0.26666666666666666</v>
      </c>
      <c r="Z168" s="119"/>
      <c r="AA168" s="84">
        <v>145</v>
      </c>
      <c r="AB168" s="84"/>
      <c r="AC168" s="91">
        <v>8841</v>
      </c>
      <c r="AD168" s="3" t="s">
        <v>919</v>
      </c>
    </row>
    <row r="169" spans="1:30" x14ac:dyDescent="0.4">
      <c r="A169" s="14" t="s">
        <v>670</v>
      </c>
      <c r="B169" s="15" t="s">
        <v>8472</v>
      </c>
      <c r="C169" s="15"/>
      <c r="D169" s="86">
        <v>1.2110171432123493</v>
      </c>
      <c r="E169" s="82"/>
      <c r="F169" s="15"/>
      <c r="G169" s="15"/>
      <c r="H169" s="16"/>
      <c r="I169" s="67"/>
      <c r="J169" s="67"/>
      <c r="K169" s="16"/>
      <c r="L169" s="87"/>
      <c r="M169" s="88">
        <v>6979.72705078125</v>
      </c>
      <c r="N169" s="88">
        <v>3138.60107421875</v>
      </c>
      <c r="O169" s="78"/>
      <c r="P169" s="89"/>
      <c r="Q169" s="89"/>
      <c r="R169" s="118"/>
      <c r="S169" s="51">
        <v>2</v>
      </c>
      <c r="T169" s="51">
        <v>3</v>
      </c>
      <c r="U169" s="52">
        <v>1604</v>
      </c>
      <c r="V169" s="52">
        <v>3.6099999999999999E-4</v>
      </c>
      <c r="W169" s="52">
        <v>0</v>
      </c>
      <c r="X169" s="52">
        <v>1.151904</v>
      </c>
      <c r="Y169" s="52">
        <v>0.33333333333333331</v>
      </c>
      <c r="Z169" s="119"/>
      <c r="AA169" s="84">
        <v>148</v>
      </c>
      <c r="AB169" s="84"/>
      <c r="AC169" s="91">
        <v>23317</v>
      </c>
      <c r="AD169" s="3" t="s">
        <v>935</v>
      </c>
    </row>
    <row r="170" spans="1:30" x14ac:dyDescent="0.4">
      <c r="A170" s="14" t="s">
        <v>576</v>
      </c>
      <c r="B170" s="15" t="s">
        <v>8471</v>
      </c>
      <c r="C170" s="15"/>
      <c r="D170" s="86">
        <v>2.1621373001874433</v>
      </c>
      <c r="E170" s="82"/>
      <c r="F170" s="15"/>
      <c r="G170" s="15"/>
      <c r="H170" s="16"/>
      <c r="I170" s="67"/>
      <c r="J170" s="67"/>
      <c r="K170" s="16"/>
      <c r="L170" s="87"/>
      <c r="M170" s="88">
        <v>4094.32958984375</v>
      </c>
      <c r="N170" s="88">
        <v>403.568603515625</v>
      </c>
      <c r="O170" s="78"/>
      <c r="P170" s="89"/>
      <c r="Q170" s="89"/>
      <c r="R170" s="118"/>
      <c r="S170" s="51">
        <v>4</v>
      </c>
      <c r="T170" s="51">
        <v>2</v>
      </c>
      <c r="U170" s="52">
        <v>3460.0258439999998</v>
      </c>
      <c r="V170" s="52">
        <v>4.3899999999999999E-4</v>
      </c>
      <c r="W170" s="52">
        <v>0</v>
      </c>
      <c r="X170" s="52">
        <v>1.143278</v>
      </c>
      <c r="Y170" s="52">
        <v>0.2</v>
      </c>
      <c r="Z170" s="119"/>
      <c r="AA170" s="84">
        <v>150</v>
      </c>
      <c r="AB170" s="84"/>
      <c r="AC170" s="91">
        <v>128414</v>
      </c>
      <c r="AD170" s="3" t="s">
        <v>935</v>
      </c>
    </row>
    <row r="171" spans="1:30" x14ac:dyDescent="0.4">
      <c r="A171" s="14" t="s">
        <v>326</v>
      </c>
      <c r="B171" s="15" t="s">
        <v>8471</v>
      </c>
      <c r="C171" s="15"/>
      <c r="D171" s="86">
        <v>9.6606713491658294</v>
      </c>
      <c r="E171" s="82"/>
      <c r="F171" s="15"/>
      <c r="G171" s="15"/>
      <c r="H171" s="16"/>
      <c r="I171" s="67"/>
      <c r="J171" s="67"/>
      <c r="K171" s="16"/>
      <c r="L171" s="87"/>
      <c r="M171" s="88">
        <v>7168.4140625</v>
      </c>
      <c r="N171" s="88">
        <v>9278.9140625</v>
      </c>
      <c r="O171" s="78"/>
      <c r="P171" s="89"/>
      <c r="Q171" s="89"/>
      <c r="R171" s="90"/>
      <c r="S171" s="51">
        <v>3</v>
      </c>
      <c r="T171" s="51">
        <v>5</v>
      </c>
      <c r="U171" s="52">
        <v>6497.4457069999999</v>
      </c>
      <c r="V171" s="52">
        <v>4.46E-4</v>
      </c>
      <c r="W171" s="52">
        <v>0</v>
      </c>
      <c r="X171" s="52">
        <v>1.1430469999999999</v>
      </c>
      <c r="Y171" s="52">
        <v>0.1</v>
      </c>
      <c r="Z171" s="52"/>
      <c r="AA171" s="84">
        <v>151</v>
      </c>
      <c r="AB171" s="84"/>
      <c r="AC171" s="91">
        <v>956988</v>
      </c>
      <c r="AD171" s="3" t="s">
        <v>928</v>
      </c>
    </row>
    <row r="172" spans="1:30" x14ac:dyDescent="0.4">
      <c r="A172" s="14" t="s">
        <v>319</v>
      </c>
      <c r="B172" s="15" t="s">
        <v>8471</v>
      </c>
      <c r="C172" s="15"/>
      <c r="D172" s="86">
        <v>4.3817223473316202</v>
      </c>
      <c r="E172" s="82"/>
      <c r="F172" s="15"/>
      <c r="G172" s="15"/>
      <c r="H172" s="16"/>
      <c r="I172" s="67"/>
      <c r="J172" s="67"/>
      <c r="K172" s="16"/>
      <c r="L172" s="87"/>
      <c r="M172" s="88">
        <v>3521.744873046875</v>
      </c>
      <c r="N172" s="88">
        <v>9433.185546875</v>
      </c>
      <c r="O172" s="78"/>
      <c r="P172" s="89"/>
      <c r="Q172" s="89"/>
      <c r="R172" s="90"/>
      <c r="S172" s="51">
        <v>5</v>
      </c>
      <c r="T172" s="51">
        <v>5</v>
      </c>
      <c r="U172" s="52">
        <v>1288.1329049999999</v>
      </c>
      <c r="V172" s="52">
        <v>3.9399999999999998E-4</v>
      </c>
      <c r="W172" s="52">
        <v>0</v>
      </c>
      <c r="X172" s="52">
        <v>1.1426069999999999</v>
      </c>
      <c r="Y172" s="52">
        <v>0.3</v>
      </c>
      <c r="Z172" s="52"/>
      <c r="AA172" s="84">
        <v>152</v>
      </c>
      <c r="AB172" s="84"/>
      <c r="AC172" s="91">
        <v>373674</v>
      </c>
      <c r="AD172" s="3" t="s">
        <v>928</v>
      </c>
    </row>
    <row r="173" spans="1:30" x14ac:dyDescent="0.4">
      <c r="A173" s="14" t="s">
        <v>663</v>
      </c>
      <c r="B173" s="15" t="s">
        <v>8472</v>
      </c>
      <c r="C173" s="15"/>
      <c r="D173" s="86">
        <v>1.2621673294900091</v>
      </c>
      <c r="E173" s="82"/>
      <c r="F173" s="15"/>
      <c r="G173" s="15"/>
      <c r="H173" s="16"/>
      <c r="I173" s="67"/>
      <c r="J173" s="67"/>
      <c r="K173" s="16"/>
      <c r="L173" s="87"/>
      <c r="M173" s="88">
        <v>9598.92578125</v>
      </c>
      <c r="N173" s="88">
        <v>4901.0908203125</v>
      </c>
      <c r="O173" s="78"/>
      <c r="P173" s="89"/>
      <c r="Q173" s="89"/>
      <c r="R173" s="118"/>
      <c r="S173" s="51">
        <v>0</v>
      </c>
      <c r="T173" s="51">
        <v>4</v>
      </c>
      <c r="U173" s="52">
        <v>38.333333000000003</v>
      </c>
      <c r="V173" s="52">
        <v>3.21E-4</v>
      </c>
      <c r="W173" s="52">
        <v>0</v>
      </c>
      <c r="X173" s="52">
        <v>1.139097</v>
      </c>
      <c r="Y173" s="52">
        <v>0.25</v>
      </c>
      <c r="Z173" s="119"/>
      <c r="AA173" s="84">
        <v>154</v>
      </c>
      <c r="AB173" s="84"/>
      <c r="AC173" s="91">
        <v>28969</v>
      </c>
      <c r="AD173" s="3" t="s">
        <v>1278</v>
      </c>
    </row>
    <row r="174" spans="1:30" x14ac:dyDescent="0.4">
      <c r="A174" s="14" t="s">
        <v>570</v>
      </c>
      <c r="B174" s="15" t="s">
        <v>8473</v>
      </c>
      <c r="C174" s="15"/>
      <c r="D174" s="86">
        <v>2.2624014392126015</v>
      </c>
      <c r="E174" s="82"/>
      <c r="F174" s="15"/>
      <c r="G174" s="15"/>
      <c r="H174" s="16"/>
      <c r="I174" s="67"/>
      <c r="J174" s="67"/>
      <c r="K174" s="16"/>
      <c r="L174" s="87"/>
      <c r="M174" s="88">
        <v>3207.665771484375</v>
      </c>
      <c r="N174" s="88">
        <v>4968.24658203125</v>
      </c>
      <c r="O174" s="78"/>
      <c r="P174" s="89"/>
      <c r="Q174" s="89"/>
      <c r="R174" s="118"/>
      <c r="S174" s="51">
        <v>3</v>
      </c>
      <c r="T174" s="51">
        <v>5</v>
      </c>
      <c r="U174" s="52">
        <v>1447.0914749999999</v>
      </c>
      <c r="V174" s="52">
        <v>3.6499999999999998E-4</v>
      </c>
      <c r="W174" s="52">
        <v>0</v>
      </c>
      <c r="X174" s="52">
        <v>1.133437</v>
      </c>
      <c r="Y174" s="52">
        <v>0.25</v>
      </c>
      <c r="Z174" s="119"/>
      <c r="AA174" s="84">
        <v>155</v>
      </c>
      <c r="AB174" s="84"/>
      <c r="AC174" s="91">
        <v>139493</v>
      </c>
      <c r="AD174" s="3" t="s">
        <v>852</v>
      </c>
    </row>
    <row r="175" spans="1:30" x14ac:dyDescent="0.4">
      <c r="A175" s="14" t="s">
        <v>587</v>
      </c>
      <c r="B175" s="15" t="s">
        <v>8473</v>
      </c>
      <c r="C175" s="15"/>
      <c r="D175" s="86">
        <v>1.9901705911201935</v>
      </c>
      <c r="E175" s="82"/>
      <c r="F175" s="15"/>
      <c r="G175" s="15"/>
      <c r="H175" s="16"/>
      <c r="I175" s="67"/>
      <c r="J175" s="67"/>
      <c r="K175" s="16"/>
      <c r="L175" s="87"/>
      <c r="M175" s="88">
        <v>5315.92236328125</v>
      </c>
      <c r="N175" s="88">
        <v>2747.7041015625</v>
      </c>
      <c r="O175" s="78"/>
      <c r="P175" s="89"/>
      <c r="Q175" s="89"/>
      <c r="R175" s="118"/>
      <c r="S175" s="51">
        <v>5</v>
      </c>
      <c r="T175" s="51">
        <v>6</v>
      </c>
      <c r="U175" s="52">
        <v>6.6365800000000004</v>
      </c>
      <c r="V175" s="52">
        <v>4.4999999999999999E-4</v>
      </c>
      <c r="W175" s="52">
        <v>0</v>
      </c>
      <c r="X175" s="52">
        <v>1.132863</v>
      </c>
      <c r="Y175" s="52">
        <v>0.76190476190476186</v>
      </c>
      <c r="Z175" s="119"/>
      <c r="AA175" s="84">
        <v>156</v>
      </c>
      <c r="AB175" s="84"/>
      <c r="AC175" s="91">
        <v>109412</v>
      </c>
      <c r="AD175" s="3" t="s">
        <v>963</v>
      </c>
    </row>
    <row r="176" spans="1:30" x14ac:dyDescent="0.4">
      <c r="A176" s="14" t="s">
        <v>367</v>
      </c>
      <c r="B176" s="15" t="s">
        <v>8473</v>
      </c>
      <c r="C176" s="15"/>
      <c r="D176" s="86">
        <v>2.5573566535016132</v>
      </c>
      <c r="E176" s="82"/>
      <c r="F176" s="15"/>
      <c r="G176" s="15"/>
      <c r="H176" s="16"/>
      <c r="I176" s="67"/>
      <c r="J176" s="67"/>
      <c r="K176" s="16"/>
      <c r="L176" s="87"/>
      <c r="M176" s="88">
        <v>899.0609130859375</v>
      </c>
      <c r="N176" s="88">
        <v>2676.561279296875</v>
      </c>
      <c r="O176" s="78"/>
      <c r="P176" s="89"/>
      <c r="Q176" s="89"/>
      <c r="R176" s="90"/>
      <c r="S176" s="51">
        <v>4</v>
      </c>
      <c r="T176" s="51">
        <v>1</v>
      </c>
      <c r="U176" s="52">
        <v>1191.444342</v>
      </c>
      <c r="V176" s="52">
        <v>4.0900000000000002E-4</v>
      </c>
      <c r="W176" s="52">
        <v>0</v>
      </c>
      <c r="X176" s="52">
        <v>1.1301570000000001</v>
      </c>
      <c r="Y176" s="52">
        <v>8.3333333333333329E-2</v>
      </c>
      <c r="Z176" s="52"/>
      <c r="AA176" s="84">
        <v>157</v>
      </c>
      <c r="AB176" s="84"/>
      <c r="AC176" s="91">
        <v>172085</v>
      </c>
      <c r="AD176" s="3" t="s">
        <v>935</v>
      </c>
    </row>
    <row r="177" spans="1:30" x14ac:dyDescent="0.4">
      <c r="A177" s="14" t="s">
        <v>676</v>
      </c>
      <c r="B177" s="15" t="s">
        <v>8473</v>
      </c>
      <c r="C177" s="15"/>
      <c r="D177" s="86">
        <v>1.7721216547836862</v>
      </c>
      <c r="E177" s="82"/>
      <c r="F177" s="15"/>
      <c r="G177" s="15"/>
      <c r="H177" s="16"/>
      <c r="I177" s="67"/>
      <c r="J177" s="67"/>
      <c r="K177" s="16"/>
      <c r="L177" s="87"/>
      <c r="M177" s="88">
        <v>7747.27783203125</v>
      </c>
      <c r="N177" s="88">
        <v>729.9395751953125</v>
      </c>
      <c r="O177" s="78"/>
      <c r="P177" s="89"/>
      <c r="Q177" s="89"/>
      <c r="R177" s="118"/>
      <c r="S177" s="51">
        <v>2</v>
      </c>
      <c r="T177" s="51">
        <v>3</v>
      </c>
      <c r="U177" s="52">
        <v>1604</v>
      </c>
      <c r="V177" s="52">
        <v>3.3799999999999998E-4</v>
      </c>
      <c r="W177" s="52">
        <v>0</v>
      </c>
      <c r="X177" s="52">
        <v>1.1267510000000001</v>
      </c>
      <c r="Y177" s="52">
        <v>0.16666666666666666</v>
      </c>
      <c r="Z177" s="119"/>
      <c r="AA177" s="84">
        <v>158</v>
      </c>
      <c r="AB177" s="84"/>
      <c r="AC177" s="91">
        <v>85318</v>
      </c>
      <c r="AD177" s="3" t="s">
        <v>935</v>
      </c>
    </row>
    <row r="178" spans="1:30" x14ac:dyDescent="0.4">
      <c r="A178" s="14" t="s">
        <v>400</v>
      </c>
      <c r="B178" s="15" t="s">
        <v>8474</v>
      </c>
      <c r="C178" s="15"/>
      <c r="D178" s="86">
        <v>5.4739218132031118</v>
      </c>
      <c r="E178" s="82"/>
      <c r="F178" s="15"/>
      <c r="G178" s="15"/>
      <c r="H178" s="16"/>
      <c r="I178" s="67"/>
      <c r="J178" s="67"/>
      <c r="K178" s="16"/>
      <c r="L178" s="87"/>
      <c r="M178" s="88">
        <v>9023.8017578125</v>
      </c>
      <c r="N178" s="88">
        <v>8425.181640625</v>
      </c>
      <c r="O178" s="78"/>
      <c r="P178" s="89"/>
      <c r="Q178" s="89"/>
      <c r="R178" s="90"/>
      <c r="S178" s="51">
        <v>3</v>
      </c>
      <c r="T178" s="51">
        <v>2</v>
      </c>
      <c r="U178" s="52">
        <v>367.40076399999998</v>
      </c>
      <c r="V178" s="52">
        <v>3.4299999999999999E-4</v>
      </c>
      <c r="W178" s="52">
        <v>0</v>
      </c>
      <c r="X178" s="52">
        <v>1.1248689999999999</v>
      </c>
      <c r="Y178" s="52">
        <v>0.33333333333333331</v>
      </c>
      <c r="Z178" s="52"/>
      <c r="AA178" s="84">
        <v>159</v>
      </c>
      <c r="AB178" s="84"/>
      <c r="AC178" s="91">
        <v>494360</v>
      </c>
      <c r="AD178" s="3" t="s">
        <v>963</v>
      </c>
    </row>
    <row r="179" spans="1:30" x14ac:dyDescent="0.4">
      <c r="A179" s="14" t="s">
        <v>585</v>
      </c>
      <c r="B179" s="15" t="s">
        <v>8474</v>
      </c>
      <c r="C179" s="15"/>
      <c r="D179" s="86">
        <v>2.0423434191263348</v>
      </c>
      <c r="E179" s="82"/>
      <c r="F179" s="15"/>
      <c r="G179" s="15"/>
      <c r="H179" s="16"/>
      <c r="I179" s="67"/>
      <c r="J179" s="67"/>
      <c r="K179" s="16"/>
      <c r="L179" s="87"/>
      <c r="M179" s="88">
        <v>9814.52734375</v>
      </c>
      <c r="N179" s="88">
        <v>5596.96728515625</v>
      </c>
      <c r="O179" s="78"/>
      <c r="P179" s="89"/>
      <c r="Q179" s="89"/>
      <c r="R179" s="118"/>
      <c r="S179" s="51">
        <v>4</v>
      </c>
      <c r="T179" s="51">
        <v>3</v>
      </c>
      <c r="U179" s="52">
        <v>32</v>
      </c>
      <c r="V179" s="52">
        <v>7.6923000000000005E-2</v>
      </c>
      <c r="W179" s="52">
        <v>0</v>
      </c>
      <c r="X179" s="52">
        <v>1.1211739999999999</v>
      </c>
      <c r="Y179" s="52">
        <v>0.5</v>
      </c>
      <c r="Z179" s="119"/>
      <c r="AA179" s="84">
        <v>160</v>
      </c>
      <c r="AB179" s="84"/>
      <c r="AC179" s="91">
        <v>115177</v>
      </c>
      <c r="AD179" s="3" t="s">
        <v>935</v>
      </c>
    </row>
    <row r="180" spans="1:30" x14ac:dyDescent="0.4">
      <c r="A180" s="14" t="s">
        <v>491</v>
      </c>
      <c r="B180" s="15" t="s">
        <v>8474</v>
      </c>
      <c r="C180" s="15"/>
      <c r="D180" s="86">
        <v>2.8005010368565126</v>
      </c>
      <c r="E180" s="82"/>
      <c r="F180" s="15"/>
      <c r="G180" s="15"/>
      <c r="H180" s="16"/>
      <c r="I180" s="67"/>
      <c r="J180" s="67"/>
      <c r="K180" s="16"/>
      <c r="L180" s="87"/>
      <c r="M180" s="88">
        <v>3949.772705078125</v>
      </c>
      <c r="N180" s="88">
        <v>9418.70703125</v>
      </c>
      <c r="O180" s="78"/>
      <c r="P180" s="89"/>
      <c r="Q180" s="89"/>
      <c r="R180" s="90"/>
      <c r="S180" s="51">
        <v>2</v>
      </c>
      <c r="T180" s="51">
        <v>4</v>
      </c>
      <c r="U180" s="52">
        <v>2073.3873819999999</v>
      </c>
      <c r="V180" s="52">
        <v>4.1100000000000002E-4</v>
      </c>
      <c r="W180" s="52">
        <v>0</v>
      </c>
      <c r="X180" s="52">
        <v>1.1202909999999999</v>
      </c>
      <c r="Y180" s="52">
        <v>0.15</v>
      </c>
      <c r="Z180" s="52"/>
      <c r="AA180" s="84">
        <v>161</v>
      </c>
      <c r="AB180" s="84"/>
      <c r="AC180" s="91">
        <v>198952</v>
      </c>
      <c r="AD180" s="3" t="s">
        <v>935</v>
      </c>
    </row>
    <row r="181" spans="1:30" x14ac:dyDescent="0.4">
      <c r="A181" s="14" t="s">
        <v>439</v>
      </c>
      <c r="B181" s="15" t="s">
        <v>8473</v>
      </c>
      <c r="C181" s="15"/>
      <c r="D181" s="86">
        <v>3.1715389857591632</v>
      </c>
      <c r="E181" s="82"/>
      <c r="F181" s="15"/>
      <c r="G181" s="15"/>
      <c r="H181" s="16"/>
      <c r="I181" s="67"/>
      <c r="J181" s="67"/>
      <c r="K181" s="16"/>
      <c r="L181" s="87"/>
      <c r="M181" s="88">
        <v>3966.64892578125</v>
      </c>
      <c r="N181" s="88">
        <v>7381.8115234375</v>
      </c>
      <c r="O181" s="78"/>
      <c r="P181" s="89"/>
      <c r="Q181" s="89"/>
      <c r="R181" s="90"/>
      <c r="S181" s="51">
        <v>9</v>
      </c>
      <c r="T181" s="51">
        <v>10</v>
      </c>
      <c r="U181" s="52">
        <v>132.33333300000001</v>
      </c>
      <c r="V181" s="52">
        <v>3.39E-4</v>
      </c>
      <c r="W181" s="52">
        <v>0</v>
      </c>
      <c r="X181" s="52">
        <v>1.110927</v>
      </c>
      <c r="Y181" s="52">
        <v>0.88888888888888884</v>
      </c>
      <c r="Z181" s="52"/>
      <c r="AA181" s="84">
        <v>162</v>
      </c>
      <c r="AB181" s="84"/>
      <c r="AC181" s="91">
        <v>239951</v>
      </c>
      <c r="AD181" s="3" t="s">
        <v>919</v>
      </c>
    </row>
    <row r="182" spans="1:30" x14ac:dyDescent="0.4">
      <c r="A182" s="14" t="s">
        <v>282</v>
      </c>
      <c r="B182" s="15" t="s">
        <v>8474</v>
      </c>
      <c r="C182" s="15"/>
      <c r="D182" s="86">
        <v>5.2627417713083497</v>
      </c>
      <c r="E182" s="82"/>
      <c r="F182" s="15"/>
      <c r="G182" s="15"/>
      <c r="H182" s="16"/>
      <c r="I182" s="67"/>
      <c r="J182" s="67"/>
      <c r="K182" s="16"/>
      <c r="L182" s="87"/>
      <c r="M182" s="88">
        <v>4491.8740234375</v>
      </c>
      <c r="N182" s="88">
        <v>6601.935546875</v>
      </c>
      <c r="O182" s="78"/>
      <c r="P182" s="89"/>
      <c r="Q182" s="89"/>
      <c r="R182" s="90"/>
      <c r="S182" s="51">
        <v>10</v>
      </c>
      <c r="T182" s="51">
        <v>10</v>
      </c>
      <c r="U182" s="52">
        <v>132.33333300000001</v>
      </c>
      <c r="V182" s="52">
        <v>3.39E-4</v>
      </c>
      <c r="W182" s="52">
        <v>0</v>
      </c>
      <c r="X182" s="52">
        <v>1.110927</v>
      </c>
      <c r="Y182" s="52">
        <v>0.87777777777777777</v>
      </c>
      <c r="Z182" s="52"/>
      <c r="AA182" s="84">
        <v>163</v>
      </c>
      <c r="AB182" s="84"/>
      <c r="AC182" s="91">
        <v>471025</v>
      </c>
      <c r="AD182" s="3" t="s">
        <v>963</v>
      </c>
    </row>
    <row r="183" spans="1:30" x14ac:dyDescent="0.4">
      <c r="A183" s="14" t="s">
        <v>198</v>
      </c>
      <c r="B183" s="15" t="s">
        <v>8473</v>
      </c>
      <c r="C183" s="15"/>
      <c r="D183" s="86">
        <v>13.005397595736113</v>
      </c>
      <c r="E183" s="82"/>
      <c r="F183" s="15"/>
      <c r="G183" s="15"/>
      <c r="H183" s="16"/>
      <c r="I183" s="67"/>
      <c r="J183" s="67"/>
      <c r="K183" s="16"/>
      <c r="L183" s="87"/>
      <c r="M183" s="88">
        <v>4833.0400390625</v>
      </c>
      <c r="N183" s="88">
        <v>9499.2041015625</v>
      </c>
      <c r="O183" s="78"/>
      <c r="P183" s="89"/>
      <c r="Q183" s="89"/>
      <c r="R183" s="90"/>
      <c r="S183" s="51">
        <v>10</v>
      </c>
      <c r="T183" s="51">
        <v>10</v>
      </c>
      <c r="U183" s="52">
        <v>132.33333300000001</v>
      </c>
      <c r="V183" s="52">
        <v>3.39E-4</v>
      </c>
      <c r="W183" s="52">
        <v>0</v>
      </c>
      <c r="X183" s="52">
        <v>1.110927</v>
      </c>
      <c r="Y183" s="52">
        <v>0.87777777777777777</v>
      </c>
      <c r="Z183" s="52"/>
      <c r="AA183" s="84">
        <v>164</v>
      </c>
      <c r="AB183" s="84"/>
      <c r="AC183" s="91">
        <v>1326574</v>
      </c>
      <c r="AD183" s="3" t="s">
        <v>963</v>
      </c>
    </row>
    <row r="184" spans="1:30" x14ac:dyDescent="0.4">
      <c r="A184" s="14" t="s">
        <v>199</v>
      </c>
      <c r="B184" s="15" t="s">
        <v>8474</v>
      </c>
      <c r="C184" s="15"/>
      <c r="D184" s="86">
        <v>4.1974296379617924</v>
      </c>
      <c r="E184" s="82"/>
      <c r="F184" s="15"/>
      <c r="G184" s="15"/>
      <c r="H184" s="16"/>
      <c r="I184" s="67"/>
      <c r="J184" s="67"/>
      <c r="K184" s="16"/>
      <c r="L184" s="87"/>
      <c r="M184" s="88">
        <v>4038.64453125</v>
      </c>
      <c r="N184" s="88">
        <v>5570.00244140625</v>
      </c>
      <c r="O184" s="78"/>
      <c r="P184" s="89"/>
      <c r="Q184" s="89"/>
      <c r="R184" s="90"/>
      <c r="S184" s="51">
        <v>10</v>
      </c>
      <c r="T184" s="51">
        <v>10</v>
      </c>
      <c r="U184" s="52">
        <v>132.33333300000001</v>
      </c>
      <c r="V184" s="52">
        <v>3.39E-4</v>
      </c>
      <c r="W184" s="52">
        <v>0</v>
      </c>
      <c r="X184" s="52">
        <v>1.110927</v>
      </c>
      <c r="Y184" s="52">
        <v>0.87777777777777777</v>
      </c>
      <c r="Z184" s="52"/>
      <c r="AA184" s="84">
        <v>165</v>
      </c>
      <c r="AB184" s="84"/>
      <c r="AC184" s="91">
        <v>353310</v>
      </c>
      <c r="AD184" s="3" t="s">
        <v>928</v>
      </c>
    </row>
    <row r="185" spans="1:30" x14ac:dyDescent="0.4">
      <c r="A185" s="14" t="s">
        <v>408</v>
      </c>
      <c r="B185" s="15" t="s">
        <v>8473</v>
      </c>
      <c r="C185" s="15"/>
      <c r="D185" s="86">
        <v>4.1670037840577772</v>
      </c>
      <c r="E185" s="82"/>
      <c r="F185" s="15"/>
      <c r="G185" s="15"/>
      <c r="H185" s="16"/>
      <c r="I185" s="67"/>
      <c r="J185" s="67"/>
      <c r="K185" s="16"/>
      <c r="L185" s="87"/>
      <c r="M185" s="88">
        <v>653.34991455078125</v>
      </c>
      <c r="N185" s="88">
        <v>4891.802734375</v>
      </c>
      <c r="O185" s="78"/>
      <c r="P185" s="89"/>
      <c r="Q185" s="89"/>
      <c r="R185" s="90"/>
      <c r="S185" s="51">
        <v>9</v>
      </c>
      <c r="T185" s="51">
        <v>10</v>
      </c>
      <c r="U185" s="52">
        <v>132.33333300000001</v>
      </c>
      <c r="V185" s="52">
        <v>3.39E-4</v>
      </c>
      <c r="W185" s="52">
        <v>0</v>
      </c>
      <c r="X185" s="52">
        <v>1.110927</v>
      </c>
      <c r="Y185" s="52">
        <v>0.88888888888888884</v>
      </c>
      <c r="Z185" s="52"/>
      <c r="AA185" s="84">
        <v>166</v>
      </c>
      <c r="AB185" s="84"/>
      <c r="AC185" s="91">
        <v>349948</v>
      </c>
      <c r="AD185" s="3" t="s">
        <v>963</v>
      </c>
    </row>
    <row r="186" spans="1:30" x14ac:dyDescent="0.4">
      <c r="A186" s="14" t="s">
        <v>312</v>
      </c>
      <c r="B186" s="15" t="s">
        <v>8473</v>
      </c>
      <c r="C186" s="15"/>
      <c r="D186" s="86">
        <v>4.5691191815940941</v>
      </c>
      <c r="E186" s="82"/>
      <c r="F186" s="15"/>
      <c r="G186" s="15"/>
      <c r="H186" s="16"/>
      <c r="I186" s="67"/>
      <c r="J186" s="67"/>
      <c r="K186" s="16"/>
      <c r="L186" s="87"/>
      <c r="M186" s="88">
        <v>4676.10302734375</v>
      </c>
      <c r="N186" s="88">
        <v>7685.888671875</v>
      </c>
      <c r="O186" s="78"/>
      <c r="P186" s="89"/>
      <c r="Q186" s="89"/>
      <c r="R186" s="90"/>
      <c r="S186" s="51">
        <v>9</v>
      </c>
      <c r="T186" s="51">
        <v>10</v>
      </c>
      <c r="U186" s="52">
        <v>132.33333300000001</v>
      </c>
      <c r="V186" s="52">
        <v>3.39E-4</v>
      </c>
      <c r="W186" s="52">
        <v>0</v>
      </c>
      <c r="X186" s="52">
        <v>1.110927</v>
      </c>
      <c r="Y186" s="52">
        <v>0.88888888888888884</v>
      </c>
      <c r="Z186" s="52"/>
      <c r="AA186" s="84">
        <v>167</v>
      </c>
      <c r="AB186" s="84"/>
      <c r="AC186" s="91">
        <v>394381</v>
      </c>
      <c r="AD186" s="3" t="s">
        <v>963</v>
      </c>
    </row>
    <row r="187" spans="1:30" x14ac:dyDescent="0.4">
      <c r="A187" s="14" t="s">
        <v>750</v>
      </c>
      <c r="B187" s="15" t="s">
        <v>8474</v>
      </c>
      <c r="C187" s="15"/>
      <c r="D187" s="86">
        <v>1.5379638487419003</v>
      </c>
      <c r="E187" s="82"/>
      <c r="F187" s="15"/>
      <c r="G187" s="15"/>
      <c r="H187" s="16"/>
      <c r="I187" s="67"/>
      <c r="J187" s="67"/>
      <c r="K187" s="16"/>
      <c r="L187" s="87"/>
      <c r="M187" s="88">
        <v>1244.7083740234375</v>
      </c>
      <c r="N187" s="88">
        <v>8319.0439453125</v>
      </c>
      <c r="O187" s="78"/>
      <c r="P187" s="89"/>
      <c r="Q187" s="89"/>
      <c r="R187" s="118"/>
      <c r="S187" s="51">
        <v>0</v>
      </c>
      <c r="T187" s="51">
        <v>3</v>
      </c>
      <c r="U187" s="52">
        <v>4</v>
      </c>
      <c r="V187" s="52">
        <v>3.19E-4</v>
      </c>
      <c r="W187" s="52">
        <v>0</v>
      </c>
      <c r="X187" s="52">
        <v>1.110338</v>
      </c>
      <c r="Y187" s="52">
        <v>0.5</v>
      </c>
      <c r="Z187" s="119"/>
      <c r="AA187" s="84">
        <v>168</v>
      </c>
      <c r="AB187" s="84"/>
      <c r="AC187" s="91">
        <v>59444</v>
      </c>
      <c r="AD187" s="3" t="s">
        <v>935</v>
      </c>
    </row>
    <row r="188" spans="1:30" x14ac:dyDescent="0.4">
      <c r="A188" s="14" t="s">
        <v>548</v>
      </c>
      <c r="B188" s="15" t="s">
        <v>8473</v>
      </c>
      <c r="C188" s="15"/>
      <c r="D188" s="86">
        <v>1.8597339961414403</v>
      </c>
      <c r="E188" s="82"/>
      <c r="F188" s="15"/>
      <c r="G188" s="15"/>
      <c r="H188" s="16"/>
      <c r="I188" s="67"/>
      <c r="J188" s="67"/>
      <c r="K188" s="16"/>
      <c r="L188" s="87"/>
      <c r="M188" s="88">
        <v>2100.767578125</v>
      </c>
      <c r="N188" s="88">
        <v>4992.4931640625</v>
      </c>
      <c r="O188" s="78"/>
      <c r="P188" s="89"/>
      <c r="Q188" s="89"/>
      <c r="R188" s="118"/>
      <c r="S188" s="51">
        <v>6</v>
      </c>
      <c r="T188" s="51">
        <v>3</v>
      </c>
      <c r="U188" s="52">
        <v>117.111914</v>
      </c>
      <c r="V188" s="52">
        <v>3.6000000000000002E-4</v>
      </c>
      <c r="W188" s="52">
        <v>0</v>
      </c>
      <c r="X188" s="52">
        <v>1.109507</v>
      </c>
      <c r="Y188" s="52">
        <v>0.43333333333333335</v>
      </c>
      <c r="Z188" s="119"/>
      <c r="AA188" s="84">
        <v>169</v>
      </c>
      <c r="AB188" s="84"/>
      <c r="AC188" s="91">
        <v>94999</v>
      </c>
      <c r="AD188" s="3" t="s">
        <v>852</v>
      </c>
    </row>
    <row r="189" spans="1:30" x14ac:dyDescent="0.4">
      <c r="A189" s="14" t="s">
        <v>434</v>
      </c>
      <c r="B189" s="15" t="s">
        <v>8473</v>
      </c>
      <c r="C189" s="15"/>
      <c r="D189" s="86">
        <v>3.5240969841347471</v>
      </c>
      <c r="E189" s="82"/>
      <c r="F189" s="15"/>
      <c r="G189" s="15"/>
      <c r="H189" s="16"/>
      <c r="I189" s="67"/>
      <c r="J189" s="67"/>
      <c r="K189" s="16"/>
      <c r="L189" s="87"/>
      <c r="M189" s="88">
        <v>6318.70068359375</v>
      </c>
      <c r="N189" s="88">
        <v>9748.9365234375</v>
      </c>
      <c r="O189" s="78"/>
      <c r="P189" s="89"/>
      <c r="Q189" s="89"/>
      <c r="R189" s="90"/>
      <c r="S189" s="51">
        <v>4</v>
      </c>
      <c r="T189" s="51">
        <v>2</v>
      </c>
      <c r="U189" s="52">
        <v>324.34838300000001</v>
      </c>
      <c r="V189" s="52">
        <v>3.5599999999999998E-4</v>
      </c>
      <c r="W189" s="52">
        <v>0</v>
      </c>
      <c r="X189" s="52">
        <v>1.105828</v>
      </c>
      <c r="Y189" s="52">
        <v>0.25</v>
      </c>
      <c r="Z189" s="52"/>
      <c r="AA189" s="84">
        <v>170</v>
      </c>
      <c r="AB189" s="84"/>
      <c r="AC189" s="91">
        <v>278908</v>
      </c>
      <c r="AD189" s="3" t="s">
        <v>1334</v>
      </c>
    </row>
    <row r="190" spans="1:30" x14ac:dyDescent="0.4">
      <c r="A190" s="14" t="s">
        <v>522</v>
      </c>
      <c r="B190" s="15" t="s">
        <v>8473</v>
      </c>
      <c r="C190" s="15"/>
      <c r="D190" s="86">
        <v>2.2676956463910218</v>
      </c>
      <c r="E190" s="82"/>
      <c r="F190" s="15"/>
      <c r="G190" s="15"/>
      <c r="H190" s="16"/>
      <c r="I190" s="67"/>
      <c r="J190" s="67"/>
      <c r="K190" s="16"/>
      <c r="L190" s="87"/>
      <c r="M190" s="88">
        <v>1806.2044677734375</v>
      </c>
      <c r="N190" s="88">
        <v>5242.98828125</v>
      </c>
      <c r="O190" s="78"/>
      <c r="P190" s="89"/>
      <c r="Q190" s="89"/>
      <c r="R190" s="118"/>
      <c r="S190" s="51">
        <v>5</v>
      </c>
      <c r="T190" s="51">
        <v>2</v>
      </c>
      <c r="U190" s="52">
        <v>1180.0713189999999</v>
      </c>
      <c r="V190" s="52">
        <v>3.48E-4</v>
      </c>
      <c r="W190" s="52">
        <v>0</v>
      </c>
      <c r="X190" s="52">
        <v>1.1051230000000001</v>
      </c>
      <c r="Y190" s="52">
        <v>0.2</v>
      </c>
      <c r="Z190" s="119"/>
      <c r="AA190" s="84">
        <v>171</v>
      </c>
      <c r="AB190" s="84"/>
      <c r="AC190" s="91">
        <v>140078</v>
      </c>
      <c r="AD190" s="3" t="s">
        <v>935</v>
      </c>
    </row>
    <row r="191" spans="1:30" x14ac:dyDescent="0.4">
      <c r="A191" s="14" t="s">
        <v>711</v>
      </c>
      <c r="B191" s="15" t="s">
        <v>8473</v>
      </c>
      <c r="C191" s="15"/>
      <c r="D191" s="86">
        <v>1.0506705401572218</v>
      </c>
      <c r="E191" s="82"/>
      <c r="F191" s="15"/>
      <c r="G191" s="15"/>
      <c r="H191" s="16"/>
      <c r="I191" s="67"/>
      <c r="J191" s="67"/>
      <c r="K191" s="16"/>
      <c r="L191" s="87"/>
      <c r="M191" s="88">
        <v>6843.60498046875</v>
      </c>
      <c r="N191" s="88">
        <v>509.9833984375</v>
      </c>
      <c r="O191" s="78"/>
      <c r="P191" s="89"/>
      <c r="Q191" s="89"/>
      <c r="R191" s="118"/>
      <c r="S191" s="51">
        <v>2</v>
      </c>
      <c r="T191" s="51">
        <v>2</v>
      </c>
      <c r="U191" s="52">
        <v>3192</v>
      </c>
      <c r="V191" s="52">
        <v>2.6200000000000003E-4</v>
      </c>
      <c r="W191" s="52">
        <v>0</v>
      </c>
      <c r="X191" s="52">
        <v>1.0980449999999999</v>
      </c>
      <c r="Y191" s="52">
        <v>0.33333333333333331</v>
      </c>
      <c r="Z191" s="119"/>
      <c r="AA191" s="84">
        <v>172</v>
      </c>
      <c r="AB191" s="84"/>
      <c r="AC191" s="91">
        <v>5599</v>
      </c>
      <c r="AD191" s="3" t="s">
        <v>900</v>
      </c>
    </row>
    <row r="192" spans="1:30" x14ac:dyDescent="0.4">
      <c r="A192" s="14" t="s">
        <v>521</v>
      </c>
      <c r="B192" s="15" t="s">
        <v>8474</v>
      </c>
      <c r="C192" s="15"/>
      <c r="D192" s="86">
        <v>3.489046617635565</v>
      </c>
      <c r="E192" s="82"/>
      <c r="F192" s="15"/>
      <c r="G192" s="15"/>
      <c r="H192" s="16"/>
      <c r="I192" s="67"/>
      <c r="J192" s="67"/>
      <c r="K192" s="16"/>
      <c r="L192" s="87"/>
      <c r="M192" s="88">
        <v>345.09042358398438</v>
      </c>
      <c r="N192" s="88">
        <v>4278.9140625</v>
      </c>
      <c r="O192" s="78"/>
      <c r="P192" s="89"/>
      <c r="Q192" s="89"/>
      <c r="R192" s="118"/>
      <c r="S192" s="51">
        <v>5</v>
      </c>
      <c r="T192" s="51">
        <v>2</v>
      </c>
      <c r="U192" s="52">
        <v>298.29895800000003</v>
      </c>
      <c r="V192" s="52">
        <v>3.7599999999999998E-4</v>
      </c>
      <c r="W192" s="52">
        <v>0</v>
      </c>
      <c r="X192" s="52">
        <v>1.0938829999999999</v>
      </c>
      <c r="Y192" s="52">
        <v>0.3</v>
      </c>
      <c r="Z192" s="119"/>
      <c r="AA192" s="84">
        <v>173</v>
      </c>
      <c r="AB192" s="84"/>
      <c r="AC192" s="91">
        <v>275035</v>
      </c>
      <c r="AD192" s="3" t="s">
        <v>852</v>
      </c>
    </row>
    <row r="193" spans="1:30" x14ac:dyDescent="0.4">
      <c r="A193" s="14" t="s">
        <v>627</v>
      </c>
      <c r="B193" s="15" t="s">
        <v>8474</v>
      </c>
      <c r="C193" s="15"/>
      <c r="D193" s="86">
        <v>1.482641646209109</v>
      </c>
      <c r="E193" s="82"/>
      <c r="F193" s="15"/>
      <c r="G193" s="15"/>
      <c r="H193" s="16"/>
      <c r="I193" s="67"/>
      <c r="J193" s="67"/>
      <c r="K193" s="16"/>
      <c r="L193" s="87"/>
      <c r="M193" s="88">
        <v>9034.96484375</v>
      </c>
      <c r="N193" s="88">
        <v>2735.171630859375</v>
      </c>
      <c r="O193" s="78"/>
      <c r="P193" s="89"/>
      <c r="Q193" s="89"/>
      <c r="R193" s="118"/>
      <c r="S193" s="51">
        <v>2</v>
      </c>
      <c r="T193" s="51">
        <v>2</v>
      </c>
      <c r="U193" s="52">
        <v>804</v>
      </c>
      <c r="V193" s="52">
        <v>2.0000000000000001E-4</v>
      </c>
      <c r="W193" s="52">
        <v>0</v>
      </c>
      <c r="X193" s="52">
        <v>1.092382</v>
      </c>
      <c r="Y193" s="52">
        <v>0</v>
      </c>
      <c r="Z193" s="119"/>
      <c r="AA193" s="84">
        <v>174</v>
      </c>
      <c r="AB193" s="84"/>
      <c r="AC193" s="91">
        <v>53331</v>
      </c>
      <c r="AD193" s="3" t="s">
        <v>1278</v>
      </c>
    </row>
    <row r="194" spans="1:30" x14ac:dyDescent="0.4">
      <c r="A194" s="14" t="s">
        <v>658</v>
      </c>
      <c r="B194" s="15" t="s">
        <v>8473</v>
      </c>
      <c r="C194" s="15"/>
      <c r="D194" s="86">
        <v>1.2916067413727459</v>
      </c>
      <c r="E194" s="82"/>
      <c r="F194" s="15"/>
      <c r="G194" s="15"/>
      <c r="H194" s="16"/>
      <c r="I194" s="67"/>
      <c r="J194" s="67"/>
      <c r="K194" s="16"/>
      <c r="L194" s="87"/>
      <c r="M194" s="88">
        <v>9881.4423828125</v>
      </c>
      <c r="N194" s="88">
        <v>5254.34912109375</v>
      </c>
      <c r="O194" s="78"/>
      <c r="P194" s="89"/>
      <c r="Q194" s="89"/>
      <c r="R194" s="118"/>
      <c r="S194" s="51">
        <v>3</v>
      </c>
      <c r="T194" s="51">
        <v>4</v>
      </c>
      <c r="U194" s="52">
        <v>3.3333330000000001</v>
      </c>
      <c r="V194" s="52">
        <v>6.25E-2</v>
      </c>
      <c r="W194" s="52">
        <v>0</v>
      </c>
      <c r="X194" s="52">
        <v>1.092233</v>
      </c>
      <c r="Y194" s="52">
        <v>0.66666666666666663</v>
      </c>
      <c r="Z194" s="119"/>
      <c r="AA194" s="84">
        <v>175</v>
      </c>
      <c r="AB194" s="84"/>
      <c r="AC194" s="91">
        <v>32222</v>
      </c>
      <c r="AD194" s="3" t="s">
        <v>935</v>
      </c>
    </row>
    <row r="195" spans="1:30" x14ac:dyDescent="0.4">
      <c r="A195" s="14" t="s">
        <v>644</v>
      </c>
      <c r="B195" s="15" t="s">
        <v>8474</v>
      </c>
      <c r="C195" s="15"/>
      <c r="D195" s="86">
        <v>1.3667573335259109</v>
      </c>
      <c r="E195" s="82"/>
      <c r="F195" s="15"/>
      <c r="G195" s="15"/>
      <c r="H195" s="16"/>
      <c r="I195" s="67"/>
      <c r="J195" s="67"/>
      <c r="K195" s="16"/>
      <c r="L195" s="87"/>
      <c r="M195" s="88">
        <v>6173.9775390625</v>
      </c>
      <c r="N195" s="88">
        <v>5122.9228515625</v>
      </c>
      <c r="O195" s="78"/>
      <c r="P195" s="89"/>
      <c r="Q195" s="89"/>
      <c r="R195" s="118"/>
      <c r="S195" s="51">
        <v>3</v>
      </c>
      <c r="T195" s="51">
        <v>4</v>
      </c>
      <c r="U195" s="52">
        <v>3.3333330000000001</v>
      </c>
      <c r="V195" s="52">
        <v>6.25E-2</v>
      </c>
      <c r="W195" s="52">
        <v>0</v>
      </c>
      <c r="X195" s="52">
        <v>1.092233</v>
      </c>
      <c r="Y195" s="52">
        <v>0.66666666666666663</v>
      </c>
      <c r="Z195" s="119"/>
      <c r="AA195" s="84">
        <v>176</v>
      </c>
      <c r="AB195" s="84"/>
      <c r="AC195" s="91">
        <v>40526</v>
      </c>
      <c r="AD195" s="3" t="s">
        <v>935</v>
      </c>
    </row>
    <row r="196" spans="1:30" x14ac:dyDescent="0.4">
      <c r="A196" s="14" t="s">
        <v>586</v>
      </c>
      <c r="B196" s="15" t="s">
        <v>8473</v>
      </c>
      <c r="C196" s="15"/>
      <c r="D196" s="86">
        <v>1.3497796708477634</v>
      </c>
      <c r="E196" s="82"/>
      <c r="F196" s="15"/>
      <c r="G196" s="15"/>
      <c r="H196" s="16"/>
      <c r="I196" s="67"/>
      <c r="J196" s="67"/>
      <c r="K196" s="16"/>
      <c r="L196" s="87"/>
      <c r="M196" s="88">
        <v>8982.4697265625</v>
      </c>
      <c r="N196" s="88">
        <v>6975.03076171875</v>
      </c>
      <c r="O196" s="78"/>
      <c r="P196" s="89"/>
      <c r="Q196" s="89"/>
      <c r="R196" s="118"/>
      <c r="S196" s="51">
        <v>3</v>
      </c>
      <c r="T196" s="51">
        <v>4</v>
      </c>
      <c r="U196" s="52">
        <v>3.3333330000000001</v>
      </c>
      <c r="V196" s="52">
        <v>6.25E-2</v>
      </c>
      <c r="W196" s="52">
        <v>0</v>
      </c>
      <c r="X196" s="52">
        <v>1.092233</v>
      </c>
      <c r="Y196" s="52">
        <v>0.66666666666666663</v>
      </c>
      <c r="Z196" s="119"/>
      <c r="AA196" s="84">
        <v>177</v>
      </c>
      <c r="AB196" s="84"/>
      <c r="AC196" s="91">
        <v>38650</v>
      </c>
      <c r="AD196" s="3" t="s">
        <v>935</v>
      </c>
    </row>
    <row r="197" spans="1:30" x14ac:dyDescent="0.4">
      <c r="A197" s="14" t="s">
        <v>339</v>
      </c>
      <c r="B197" s="15" t="s">
        <v>8473</v>
      </c>
      <c r="C197" s="15"/>
      <c r="D197" s="86">
        <v>8.4086501759936514</v>
      </c>
      <c r="E197" s="82"/>
      <c r="F197" s="15"/>
      <c r="G197" s="15"/>
      <c r="H197" s="16"/>
      <c r="I197" s="67"/>
      <c r="J197" s="67"/>
      <c r="K197" s="16"/>
      <c r="L197" s="87"/>
      <c r="M197" s="88">
        <v>2952.317138671875</v>
      </c>
      <c r="N197" s="88">
        <v>6625.52392578125</v>
      </c>
      <c r="O197" s="78"/>
      <c r="P197" s="89"/>
      <c r="Q197" s="89"/>
      <c r="R197" s="90"/>
      <c r="S197" s="51">
        <v>4</v>
      </c>
      <c r="T197" s="51">
        <v>4</v>
      </c>
      <c r="U197" s="52">
        <v>0</v>
      </c>
      <c r="V197" s="52">
        <v>3.2000000000000003E-4</v>
      </c>
      <c r="W197" s="52">
        <v>0</v>
      </c>
      <c r="X197" s="52">
        <v>1.0836239999999999</v>
      </c>
      <c r="Y197" s="52">
        <v>1</v>
      </c>
      <c r="Z197" s="52"/>
      <c r="AA197" s="84">
        <v>178</v>
      </c>
      <c r="AB197" s="84"/>
      <c r="AC197" s="91">
        <v>818642</v>
      </c>
      <c r="AD197" s="3" t="s">
        <v>928</v>
      </c>
    </row>
    <row r="198" spans="1:30" x14ac:dyDescent="0.4">
      <c r="A198" s="14" t="s">
        <v>256</v>
      </c>
      <c r="B198" s="15" t="s">
        <v>8473</v>
      </c>
      <c r="C198" s="15"/>
      <c r="D198" s="86">
        <v>6.4736038773908602</v>
      </c>
      <c r="E198" s="82"/>
      <c r="F198" s="15"/>
      <c r="G198" s="15"/>
      <c r="H198" s="16"/>
      <c r="I198" s="67"/>
      <c r="J198" s="67"/>
      <c r="K198" s="16"/>
      <c r="L198" s="87"/>
      <c r="M198" s="88">
        <v>4088.877197265625</v>
      </c>
      <c r="N198" s="88">
        <v>9033.224609375</v>
      </c>
      <c r="O198" s="78"/>
      <c r="P198" s="89"/>
      <c r="Q198" s="89"/>
      <c r="R198" s="90"/>
      <c r="S198" s="51">
        <v>5</v>
      </c>
      <c r="T198" s="51">
        <v>3</v>
      </c>
      <c r="U198" s="52">
        <v>173.886302</v>
      </c>
      <c r="V198" s="52">
        <v>3.79E-4</v>
      </c>
      <c r="W198" s="52">
        <v>0</v>
      </c>
      <c r="X198" s="52">
        <v>1.0832079999999999</v>
      </c>
      <c r="Y198" s="52">
        <v>0.3</v>
      </c>
      <c r="Z198" s="52"/>
      <c r="AA198" s="84">
        <v>179</v>
      </c>
      <c r="AB198" s="84"/>
      <c r="AC198" s="91">
        <v>604823</v>
      </c>
      <c r="AD198" s="3" t="s">
        <v>935</v>
      </c>
    </row>
    <row r="199" spans="1:30" x14ac:dyDescent="0.4">
      <c r="A199" s="14" t="s">
        <v>773</v>
      </c>
      <c r="B199" s="15" t="s">
        <v>8473</v>
      </c>
      <c r="C199" s="15"/>
      <c r="D199" s="86">
        <v>1.0424622565489703</v>
      </c>
      <c r="E199" s="82"/>
      <c r="F199" s="15"/>
      <c r="G199" s="15"/>
      <c r="H199" s="16"/>
      <c r="I199" s="67"/>
      <c r="J199" s="67"/>
      <c r="K199" s="16"/>
      <c r="L199" s="87"/>
      <c r="M199" s="88">
        <v>8445.6162109375</v>
      </c>
      <c r="N199" s="88">
        <v>2270.986328125</v>
      </c>
      <c r="O199" s="78"/>
      <c r="P199" s="89"/>
      <c r="Q199" s="89"/>
      <c r="R199" s="118"/>
      <c r="S199" s="51">
        <v>1</v>
      </c>
      <c r="T199" s="51">
        <v>3</v>
      </c>
      <c r="U199" s="52">
        <v>0.66666700000000001</v>
      </c>
      <c r="V199" s="52">
        <v>2.5599999999999999E-4</v>
      </c>
      <c r="W199" s="52">
        <v>0</v>
      </c>
      <c r="X199" s="52">
        <v>1.0786579999999999</v>
      </c>
      <c r="Y199" s="52">
        <v>0.66666666666666663</v>
      </c>
      <c r="Z199" s="119"/>
      <c r="AA199" s="84">
        <v>180</v>
      </c>
      <c r="AB199" s="84"/>
      <c r="AC199" s="91">
        <v>4692</v>
      </c>
      <c r="AD199" s="3" t="s">
        <v>1115</v>
      </c>
    </row>
    <row r="200" spans="1:30" x14ac:dyDescent="0.4">
      <c r="A200" s="14" t="s">
        <v>373</v>
      </c>
      <c r="B200" s="15" t="s">
        <v>8474</v>
      </c>
      <c r="C200" s="15"/>
      <c r="D200" s="86">
        <v>4.714931602207268</v>
      </c>
      <c r="E200" s="82"/>
      <c r="F200" s="15"/>
      <c r="G200" s="15"/>
      <c r="H200" s="16"/>
      <c r="I200" s="67"/>
      <c r="J200" s="67"/>
      <c r="K200" s="16"/>
      <c r="L200" s="87"/>
      <c r="M200" s="88">
        <v>3606.129150390625</v>
      </c>
      <c r="N200" s="88">
        <v>2878.33837890625</v>
      </c>
      <c r="O200" s="78"/>
      <c r="P200" s="89"/>
      <c r="Q200" s="89"/>
      <c r="R200" s="90"/>
      <c r="S200" s="51">
        <v>4</v>
      </c>
      <c r="T200" s="51">
        <v>2</v>
      </c>
      <c r="U200" s="52">
        <v>0.66666700000000001</v>
      </c>
      <c r="V200" s="52">
        <v>2.5599999999999999E-4</v>
      </c>
      <c r="W200" s="52">
        <v>0</v>
      </c>
      <c r="X200" s="52">
        <v>1.0786579999999999</v>
      </c>
      <c r="Y200" s="52">
        <v>0.5</v>
      </c>
      <c r="Z200" s="52"/>
      <c r="AA200" s="84">
        <v>181</v>
      </c>
      <c r="AB200" s="84"/>
      <c r="AC200" s="91">
        <v>410493</v>
      </c>
      <c r="AD200" s="3" t="s">
        <v>852</v>
      </c>
    </row>
    <row r="201" spans="1:30" x14ac:dyDescent="0.4">
      <c r="A201" s="14" t="s">
        <v>532</v>
      </c>
      <c r="B201" s="15" t="s">
        <v>8473</v>
      </c>
      <c r="C201" s="15"/>
      <c r="D201" s="86">
        <v>3.0892480013602315</v>
      </c>
      <c r="E201" s="82"/>
      <c r="F201" s="15"/>
      <c r="G201" s="15"/>
      <c r="H201" s="16"/>
      <c r="I201" s="67"/>
      <c r="J201" s="67"/>
      <c r="K201" s="16"/>
      <c r="L201" s="87"/>
      <c r="M201" s="88">
        <v>1395.833251953125</v>
      </c>
      <c r="N201" s="88">
        <v>3126.955078125</v>
      </c>
      <c r="O201" s="78"/>
      <c r="P201" s="89"/>
      <c r="Q201" s="89"/>
      <c r="R201" s="118"/>
      <c r="S201" s="51">
        <v>2</v>
      </c>
      <c r="T201" s="51">
        <v>3</v>
      </c>
      <c r="U201" s="52">
        <v>3097.4566399999999</v>
      </c>
      <c r="V201" s="52">
        <v>2.5599999999999999E-4</v>
      </c>
      <c r="W201" s="52">
        <v>0</v>
      </c>
      <c r="X201" s="52">
        <v>1.0783560000000001</v>
      </c>
      <c r="Y201" s="52">
        <v>0</v>
      </c>
      <c r="Z201" s="119"/>
      <c r="AA201" s="84">
        <v>182</v>
      </c>
      <c r="AB201" s="84"/>
      <c r="AC201" s="91">
        <v>230858</v>
      </c>
      <c r="AD201" s="3" t="s">
        <v>852</v>
      </c>
    </row>
    <row r="202" spans="1:30" x14ac:dyDescent="0.4">
      <c r="A202" s="14" t="s">
        <v>807</v>
      </c>
      <c r="B202" s="15" t="s">
        <v>8473</v>
      </c>
      <c r="C202" s="15"/>
      <c r="D202" s="86">
        <v>4.3995054534950313</v>
      </c>
      <c r="E202" s="82"/>
      <c r="F202" s="15"/>
      <c r="G202" s="15"/>
      <c r="H202" s="16"/>
      <c r="I202" s="67"/>
      <c r="J202" s="67"/>
      <c r="K202" s="16"/>
      <c r="L202" s="87"/>
      <c r="M202" s="88">
        <v>8855.0302734375</v>
      </c>
      <c r="N202" s="88">
        <v>7521.9970703125</v>
      </c>
      <c r="O202" s="78"/>
      <c r="P202" s="89"/>
      <c r="Q202" s="89"/>
      <c r="R202" s="118"/>
      <c r="S202" s="51">
        <v>2</v>
      </c>
      <c r="T202" s="51">
        <v>2</v>
      </c>
      <c r="U202" s="52">
        <v>6</v>
      </c>
      <c r="V202" s="52">
        <v>0.16666700000000001</v>
      </c>
      <c r="W202" s="52">
        <v>0</v>
      </c>
      <c r="X202" s="52">
        <v>1.0629930000000001</v>
      </c>
      <c r="Y202" s="52">
        <v>0</v>
      </c>
      <c r="Z202" s="119"/>
      <c r="AA202" s="84">
        <v>184</v>
      </c>
      <c r="AB202" s="84"/>
      <c r="AC202" s="91">
        <v>375639</v>
      </c>
      <c r="AD202" s="3" t="s">
        <v>963</v>
      </c>
    </row>
    <row r="203" spans="1:30" x14ac:dyDescent="0.4">
      <c r="A203" s="14" t="s">
        <v>640</v>
      </c>
      <c r="B203" s="15" t="s">
        <v>8473</v>
      </c>
      <c r="C203" s="15"/>
      <c r="D203" s="86">
        <v>1.3529109455208119</v>
      </c>
      <c r="E203" s="82"/>
      <c r="F203" s="15"/>
      <c r="G203" s="15"/>
      <c r="H203" s="16"/>
      <c r="I203" s="67"/>
      <c r="J203" s="67"/>
      <c r="K203" s="16"/>
      <c r="L203" s="87"/>
      <c r="M203" s="88">
        <v>4666.8623046875</v>
      </c>
      <c r="N203" s="88">
        <v>9825.375</v>
      </c>
      <c r="O203" s="78"/>
      <c r="P203" s="89"/>
      <c r="Q203" s="89"/>
      <c r="R203" s="118"/>
      <c r="S203" s="51">
        <v>5</v>
      </c>
      <c r="T203" s="51">
        <v>4</v>
      </c>
      <c r="U203" s="52">
        <v>0</v>
      </c>
      <c r="V203" s="52">
        <v>2.14E-4</v>
      </c>
      <c r="W203" s="52">
        <v>0</v>
      </c>
      <c r="X203" s="52">
        <v>1.060716</v>
      </c>
      <c r="Y203" s="52">
        <v>1</v>
      </c>
      <c r="Z203" s="119"/>
      <c r="AA203" s="84">
        <v>185</v>
      </c>
      <c r="AB203" s="84"/>
      <c r="AC203" s="91">
        <v>38996</v>
      </c>
      <c r="AD203" s="3" t="s">
        <v>963</v>
      </c>
    </row>
    <row r="204" spans="1:30" x14ac:dyDescent="0.4">
      <c r="A204" s="14" t="s">
        <v>596</v>
      </c>
      <c r="B204" s="15" t="s">
        <v>8473</v>
      </c>
      <c r="C204" s="15"/>
      <c r="D204" s="86">
        <v>1.7633070260797865</v>
      </c>
      <c r="E204" s="82"/>
      <c r="F204" s="15"/>
      <c r="G204" s="15"/>
      <c r="H204" s="16"/>
      <c r="I204" s="67"/>
      <c r="J204" s="67"/>
      <c r="K204" s="16"/>
      <c r="L204" s="87"/>
      <c r="M204" s="88">
        <v>4808.91015625</v>
      </c>
      <c r="N204" s="88">
        <v>9817.3466796875</v>
      </c>
      <c r="O204" s="78"/>
      <c r="P204" s="89"/>
      <c r="Q204" s="89"/>
      <c r="R204" s="118"/>
      <c r="S204" s="51">
        <v>4</v>
      </c>
      <c r="T204" s="51">
        <v>5</v>
      </c>
      <c r="U204" s="52">
        <v>0</v>
      </c>
      <c r="V204" s="52">
        <v>2.14E-4</v>
      </c>
      <c r="W204" s="52">
        <v>0</v>
      </c>
      <c r="X204" s="52">
        <v>1.060716</v>
      </c>
      <c r="Y204" s="52">
        <v>1</v>
      </c>
      <c r="Z204" s="119"/>
      <c r="AA204" s="84">
        <v>186</v>
      </c>
      <c r="AB204" s="84"/>
      <c r="AC204" s="91">
        <v>84344</v>
      </c>
      <c r="AD204" s="3" t="s">
        <v>852</v>
      </c>
    </row>
    <row r="205" spans="1:30" x14ac:dyDescent="0.4">
      <c r="A205" s="14" t="s">
        <v>517</v>
      </c>
      <c r="B205" s="15" t="s">
        <v>8473</v>
      </c>
      <c r="C205" s="15"/>
      <c r="D205" s="86">
        <v>1.508252939055142</v>
      </c>
      <c r="E205" s="82"/>
      <c r="F205" s="15"/>
      <c r="G205" s="15"/>
      <c r="H205" s="16"/>
      <c r="I205" s="67"/>
      <c r="J205" s="67"/>
      <c r="K205" s="16"/>
      <c r="L205" s="87"/>
      <c r="M205" s="88">
        <v>2219.387939453125</v>
      </c>
      <c r="N205" s="88">
        <v>7411.4599609375</v>
      </c>
      <c r="O205" s="78"/>
      <c r="P205" s="89"/>
      <c r="Q205" s="89"/>
      <c r="R205" s="118"/>
      <c r="S205" s="51">
        <v>5</v>
      </c>
      <c r="T205" s="51">
        <v>5</v>
      </c>
      <c r="U205" s="52">
        <v>0</v>
      </c>
      <c r="V205" s="52">
        <v>2.14E-4</v>
      </c>
      <c r="W205" s="52">
        <v>0</v>
      </c>
      <c r="X205" s="52">
        <v>1.060716</v>
      </c>
      <c r="Y205" s="52">
        <v>0.95</v>
      </c>
      <c r="Z205" s="119"/>
      <c r="AA205" s="84">
        <v>187</v>
      </c>
      <c r="AB205" s="84"/>
      <c r="AC205" s="91">
        <v>56161</v>
      </c>
      <c r="AD205" s="3" t="s">
        <v>935</v>
      </c>
    </row>
    <row r="206" spans="1:30" x14ac:dyDescent="0.4">
      <c r="A206" s="14" t="s">
        <v>641</v>
      </c>
      <c r="B206" s="15" t="s">
        <v>8473</v>
      </c>
      <c r="C206" s="15"/>
      <c r="D206" s="86">
        <v>1.1165268574860492</v>
      </c>
      <c r="E206" s="82"/>
      <c r="F206" s="15"/>
      <c r="G206" s="15"/>
      <c r="H206" s="16"/>
      <c r="I206" s="67"/>
      <c r="J206" s="67"/>
      <c r="K206" s="16"/>
      <c r="L206" s="87"/>
      <c r="M206" s="88">
        <v>6389.76171875</v>
      </c>
      <c r="N206" s="88">
        <v>9597.5087890625</v>
      </c>
      <c r="O206" s="78"/>
      <c r="P206" s="89"/>
      <c r="Q206" s="89"/>
      <c r="R206" s="118"/>
      <c r="S206" s="51">
        <v>5</v>
      </c>
      <c r="T206" s="51">
        <v>5</v>
      </c>
      <c r="U206" s="52">
        <v>0</v>
      </c>
      <c r="V206" s="52">
        <v>2.14E-4</v>
      </c>
      <c r="W206" s="52">
        <v>0</v>
      </c>
      <c r="X206" s="52">
        <v>1.060716</v>
      </c>
      <c r="Y206" s="52">
        <v>0.95</v>
      </c>
      <c r="Z206" s="119"/>
      <c r="AA206" s="84">
        <v>188</v>
      </c>
      <c r="AB206" s="84"/>
      <c r="AC206" s="91">
        <v>12876</v>
      </c>
      <c r="AD206" s="3" t="s">
        <v>852</v>
      </c>
    </row>
    <row r="207" spans="1:30" x14ac:dyDescent="0.4">
      <c r="A207" s="14" t="s">
        <v>269</v>
      </c>
      <c r="B207" s="15" t="s">
        <v>8473</v>
      </c>
      <c r="C207" s="15"/>
      <c r="D207" s="86">
        <v>5.9442646088900446</v>
      </c>
      <c r="E207" s="82"/>
      <c r="F207" s="15"/>
      <c r="G207" s="15"/>
      <c r="H207" s="16"/>
      <c r="I207" s="67"/>
      <c r="J207" s="67"/>
      <c r="K207" s="16"/>
      <c r="L207" s="87"/>
      <c r="M207" s="88">
        <v>8063.4912109375</v>
      </c>
      <c r="N207" s="88">
        <v>1033.2265625</v>
      </c>
      <c r="O207" s="78"/>
      <c r="P207" s="89"/>
      <c r="Q207" s="89"/>
      <c r="R207" s="90"/>
      <c r="S207" s="51">
        <v>3</v>
      </c>
      <c r="T207" s="51">
        <v>5</v>
      </c>
      <c r="U207" s="52">
        <v>274.21614599999998</v>
      </c>
      <c r="V207" s="52">
        <v>4.0200000000000001E-4</v>
      </c>
      <c r="W207" s="52">
        <v>0</v>
      </c>
      <c r="X207" s="52">
        <v>1.0589649999999999</v>
      </c>
      <c r="Y207" s="52">
        <v>0.2</v>
      </c>
      <c r="Z207" s="52"/>
      <c r="AA207" s="84">
        <v>189</v>
      </c>
      <c r="AB207" s="84"/>
      <c r="AC207" s="91">
        <v>546332</v>
      </c>
      <c r="AD207" s="3" t="s">
        <v>843</v>
      </c>
    </row>
    <row r="208" spans="1:30" x14ac:dyDescent="0.4">
      <c r="A208" s="14" t="s">
        <v>321</v>
      </c>
      <c r="B208" s="15" t="s">
        <v>8473</v>
      </c>
      <c r="C208" s="15"/>
      <c r="D208" s="86">
        <v>4.5306841424714435</v>
      </c>
      <c r="E208" s="82"/>
      <c r="F208" s="15"/>
      <c r="G208" s="15"/>
      <c r="H208" s="16"/>
      <c r="I208" s="67"/>
      <c r="J208" s="67"/>
      <c r="K208" s="16"/>
      <c r="L208" s="87"/>
      <c r="M208" s="88">
        <v>6095.029296875</v>
      </c>
      <c r="N208" s="88">
        <v>9054.908203125</v>
      </c>
      <c r="O208" s="78"/>
      <c r="P208" s="89"/>
      <c r="Q208" s="89"/>
      <c r="R208" s="90"/>
      <c r="S208" s="51">
        <v>4</v>
      </c>
      <c r="T208" s="51">
        <v>3</v>
      </c>
      <c r="U208" s="52">
        <v>2400</v>
      </c>
      <c r="V208" s="52">
        <v>3.6600000000000001E-4</v>
      </c>
      <c r="W208" s="52">
        <v>0</v>
      </c>
      <c r="X208" s="52">
        <v>1.058216</v>
      </c>
      <c r="Y208" s="52">
        <v>0.5</v>
      </c>
      <c r="Z208" s="52"/>
      <c r="AA208" s="84">
        <v>190</v>
      </c>
      <c r="AB208" s="84"/>
      <c r="AC208" s="91">
        <v>390134</v>
      </c>
      <c r="AD208" s="3" t="s">
        <v>843</v>
      </c>
    </row>
    <row r="209" spans="1:30" x14ac:dyDescent="0.4">
      <c r="A209" s="14" t="s">
        <v>303</v>
      </c>
      <c r="B209" s="15" t="s">
        <v>8473</v>
      </c>
      <c r="C209" s="15"/>
      <c r="D209" s="86">
        <v>4.6857093885677488</v>
      </c>
      <c r="E209" s="82"/>
      <c r="F209" s="15"/>
      <c r="G209" s="15"/>
      <c r="H209" s="16"/>
      <c r="I209" s="67"/>
      <c r="J209" s="67"/>
      <c r="K209" s="16"/>
      <c r="L209" s="87"/>
      <c r="M209" s="88">
        <v>628.41473388671875</v>
      </c>
      <c r="N209" s="88">
        <v>6663.2841796875</v>
      </c>
      <c r="O209" s="78"/>
      <c r="P209" s="89"/>
      <c r="Q209" s="89"/>
      <c r="R209" s="90"/>
      <c r="S209" s="51">
        <v>3</v>
      </c>
      <c r="T209" s="51">
        <v>1</v>
      </c>
      <c r="U209" s="52">
        <v>804</v>
      </c>
      <c r="V209" s="52">
        <v>3.6999999999999999E-4</v>
      </c>
      <c r="W209" s="52">
        <v>0</v>
      </c>
      <c r="X209" s="52">
        <v>1.056894</v>
      </c>
      <c r="Y209" s="52">
        <v>0.33333333333333331</v>
      </c>
      <c r="Z209" s="52"/>
      <c r="AA209" s="84">
        <v>191</v>
      </c>
      <c r="AB209" s="84"/>
      <c r="AC209" s="91">
        <v>407264</v>
      </c>
      <c r="AD209" s="3" t="s">
        <v>928</v>
      </c>
    </row>
    <row r="210" spans="1:30" x14ac:dyDescent="0.4">
      <c r="A210" s="14" t="s">
        <v>414</v>
      </c>
      <c r="B210" s="15" t="s">
        <v>8473</v>
      </c>
      <c r="C210" s="15"/>
      <c r="D210" s="86">
        <v>11.384193708655433</v>
      </c>
      <c r="E210" s="82"/>
      <c r="F210" s="15"/>
      <c r="G210" s="15"/>
      <c r="H210" s="16"/>
      <c r="I210" s="67"/>
      <c r="J210" s="67"/>
      <c r="K210" s="16"/>
      <c r="L210" s="87"/>
      <c r="M210" s="88">
        <v>9742.2294921875</v>
      </c>
      <c r="N210" s="88">
        <v>3404.447998046875</v>
      </c>
      <c r="O210" s="78"/>
      <c r="P210" s="89"/>
      <c r="Q210" s="89"/>
      <c r="R210" s="90"/>
      <c r="S210" s="51">
        <v>3</v>
      </c>
      <c r="T210" s="51">
        <v>1</v>
      </c>
      <c r="U210" s="52">
        <v>1604</v>
      </c>
      <c r="V210" s="52">
        <v>2.34E-4</v>
      </c>
      <c r="W210" s="52">
        <v>0</v>
      </c>
      <c r="X210" s="52">
        <v>1.049742</v>
      </c>
      <c r="Y210" s="52">
        <v>0.33333333333333331</v>
      </c>
      <c r="Z210" s="52"/>
      <c r="AA210" s="84">
        <v>200</v>
      </c>
      <c r="AB210" s="84"/>
      <c r="AC210" s="91">
        <v>1147434</v>
      </c>
      <c r="AD210" s="3" t="s">
        <v>852</v>
      </c>
    </row>
    <row r="211" spans="1:30" x14ac:dyDescent="0.4">
      <c r="A211" s="14" t="s">
        <v>712</v>
      </c>
      <c r="B211" s="15" t="s">
        <v>8473</v>
      </c>
      <c r="C211" s="15"/>
      <c r="D211" s="86">
        <v>1.0145160825883521</v>
      </c>
      <c r="E211" s="82"/>
      <c r="F211" s="15"/>
      <c r="G211" s="15"/>
      <c r="H211" s="16"/>
      <c r="I211" s="67"/>
      <c r="J211" s="67"/>
      <c r="K211" s="16"/>
      <c r="L211" s="87"/>
      <c r="M211" s="88">
        <v>4524.69580078125</v>
      </c>
      <c r="N211" s="88">
        <v>9599.6103515625</v>
      </c>
      <c r="O211" s="78"/>
      <c r="P211" s="89"/>
      <c r="Q211" s="89"/>
      <c r="R211" s="118"/>
      <c r="S211" s="51">
        <v>3</v>
      </c>
      <c r="T211" s="51">
        <v>2</v>
      </c>
      <c r="U211" s="52">
        <v>5</v>
      </c>
      <c r="V211" s="52">
        <v>2.6200000000000003E-4</v>
      </c>
      <c r="W211" s="52">
        <v>0</v>
      </c>
      <c r="X211" s="52">
        <v>1.04575</v>
      </c>
      <c r="Y211" s="52">
        <v>0.33333333333333331</v>
      </c>
      <c r="Z211" s="119"/>
      <c r="AA211" s="84">
        <v>201</v>
      </c>
      <c r="AB211" s="84"/>
      <c r="AC211" s="91">
        <v>1604</v>
      </c>
      <c r="AD211" s="3" t="s">
        <v>928</v>
      </c>
    </row>
    <row r="212" spans="1:30" x14ac:dyDescent="0.4">
      <c r="A212" s="14" t="s">
        <v>254</v>
      </c>
      <c r="B212" s="15" t="s">
        <v>8473</v>
      </c>
      <c r="C212" s="15"/>
      <c r="D212" s="86">
        <v>3.8913792134150995</v>
      </c>
      <c r="E212" s="82"/>
      <c r="F212" s="15"/>
      <c r="G212" s="15"/>
      <c r="H212" s="16"/>
      <c r="I212" s="67"/>
      <c r="J212" s="67"/>
      <c r="K212" s="16"/>
      <c r="L212" s="87"/>
      <c r="M212" s="88">
        <v>7577.59375</v>
      </c>
      <c r="N212" s="88">
        <v>9007.33984375</v>
      </c>
      <c r="O212" s="78"/>
      <c r="P212" s="89"/>
      <c r="Q212" s="89"/>
      <c r="R212" s="90"/>
      <c r="S212" s="51">
        <v>3</v>
      </c>
      <c r="T212" s="51">
        <v>3</v>
      </c>
      <c r="U212" s="52">
        <v>585.58064100000001</v>
      </c>
      <c r="V212" s="52">
        <v>3.2699999999999998E-4</v>
      </c>
      <c r="W212" s="52">
        <v>0</v>
      </c>
      <c r="X212" s="52">
        <v>1.0431680000000001</v>
      </c>
      <c r="Y212" s="52">
        <v>0.16666666666666666</v>
      </c>
      <c r="Z212" s="52"/>
      <c r="AA212" s="84">
        <v>202</v>
      </c>
      <c r="AB212" s="84"/>
      <c r="AC212" s="91">
        <v>319492</v>
      </c>
      <c r="AD212" s="3" t="s">
        <v>843</v>
      </c>
    </row>
    <row r="213" spans="1:30" x14ac:dyDescent="0.4">
      <c r="A213" s="14" t="s">
        <v>209</v>
      </c>
      <c r="B213" s="15" t="s">
        <v>8473</v>
      </c>
      <c r="C213" s="15"/>
      <c r="D213" s="86">
        <v>6.2385139288886</v>
      </c>
      <c r="E213" s="82"/>
      <c r="F213" s="15"/>
      <c r="G213" s="15"/>
      <c r="H213" s="16"/>
      <c r="I213" s="67"/>
      <c r="J213" s="67"/>
      <c r="K213" s="16"/>
      <c r="L213" s="87"/>
      <c r="M213" s="88">
        <v>2162.80908203125</v>
      </c>
      <c r="N213" s="88">
        <v>9023.6044921875</v>
      </c>
      <c r="O213" s="78"/>
      <c r="P213" s="89"/>
      <c r="Q213" s="89"/>
      <c r="R213" s="90"/>
      <c r="S213" s="51">
        <v>4</v>
      </c>
      <c r="T213" s="51">
        <v>4</v>
      </c>
      <c r="U213" s="52">
        <v>788</v>
      </c>
      <c r="V213" s="52">
        <v>2.5700000000000001E-4</v>
      </c>
      <c r="W213" s="52">
        <v>0</v>
      </c>
      <c r="X213" s="52">
        <v>1.041623</v>
      </c>
      <c r="Y213" s="52">
        <v>0.5</v>
      </c>
      <c r="Z213" s="52"/>
      <c r="AA213" s="84">
        <v>203</v>
      </c>
      <c r="AB213" s="84"/>
      <c r="AC213" s="91">
        <v>578846</v>
      </c>
      <c r="AD213" s="3" t="s">
        <v>852</v>
      </c>
    </row>
    <row r="214" spans="1:30" x14ac:dyDescent="0.4">
      <c r="A214" s="14" t="s">
        <v>795</v>
      </c>
      <c r="B214" s="15" t="s">
        <v>8474</v>
      </c>
      <c r="C214" s="15"/>
      <c r="D214" s="86">
        <v>1.8384485683061509</v>
      </c>
      <c r="E214" s="82"/>
      <c r="F214" s="15"/>
      <c r="G214" s="15"/>
      <c r="H214" s="16"/>
      <c r="I214" s="67"/>
      <c r="J214" s="67"/>
      <c r="K214" s="16"/>
      <c r="L214" s="87"/>
      <c r="M214" s="88">
        <v>9798.384765625</v>
      </c>
      <c r="N214" s="88">
        <v>5394.34619140625</v>
      </c>
      <c r="O214" s="78"/>
      <c r="P214" s="89"/>
      <c r="Q214" s="89"/>
      <c r="R214" s="118"/>
      <c r="S214" s="51">
        <v>3</v>
      </c>
      <c r="T214" s="51">
        <v>2</v>
      </c>
      <c r="U214" s="52">
        <v>6</v>
      </c>
      <c r="V214" s="52">
        <v>5.5556000000000001E-2</v>
      </c>
      <c r="W214" s="52">
        <v>0</v>
      </c>
      <c r="X214" s="52">
        <v>1.0268839999999999</v>
      </c>
      <c r="Y214" s="52">
        <v>0.5</v>
      </c>
      <c r="Z214" s="119"/>
      <c r="AA214" s="84">
        <v>204</v>
      </c>
      <c r="AB214" s="84"/>
      <c r="AC214" s="91">
        <v>92647</v>
      </c>
      <c r="AD214" s="3" t="s">
        <v>963</v>
      </c>
    </row>
    <row r="215" spans="1:30" x14ac:dyDescent="0.4">
      <c r="A215" s="14" t="s">
        <v>804</v>
      </c>
      <c r="B215" s="15" t="s">
        <v>8474</v>
      </c>
      <c r="C215" s="15"/>
      <c r="D215" s="86">
        <v>1.5250315033436737</v>
      </c>
      <c r="E215" s="82"/>
      <c r="F215" s="15"/>
      <c r="G215" s="15"/>
      <c r="H215" s="16"/>
      <c r="I215" s="67"/>
      <c r="J215" s="67"/>
      <c r="K215" s="16"/>
      <c r="L215" s="87"/>
      <c r="M215" s="88">
        <v>1861.28125</v>
      </c>
      <c r="N215" s="88">
        <v>8297.8134765625</v>
      </c>
      <c r="O215" s="78"/>
      <c r="P215" s="89"/>
      <c r="Q215" s="89"/>
      <c r="R215" s="118"/>
      <c r="S215" s="51">
        <v>2</v>
      </c>
      <c r="T215" s="51">
        <v>3</v>
      </c>
      <c r="U215" s="52">
        <v>6</v>
      </c>
      <c r="V215" s="52">
        <v>5.5556000000000001E-2</v>
      </c>
      <c r="W215" s="52">
        <v>0</v>
      </c>
      <c r="X215" s="52">
        <v>1.0268839999999999</v>
      </c>
      <c r="Y215" s="52">
        <v>0.5</v>
      </c>
      <c r="Z215" s="119"/>
      <c r="AA215" s="84">
        <v>205</v>
      </c>
      <c r="AB215" s="84"/>
      <c r="AC215" s="91">
        <v>58015</v>
      </c>
      <c r="AD215" s="3" t="s">
        <v>843</v>
      </c>
    </row>
    <row r="216" spans="1:30" x14ac:dyDescent="0.4">
      <c r="A216" s="14" t="s">
        <v>248</v>
      </c>
      <c r="B216" s="15" t="s">
        <v>8473</v>
      </c>
      <c r="C216" s="15"/>
      <c r="D216" s="86">
        <v>6.7970663611021349</v>
      </c>
      <c r="E216" s="82"/>
      <c r="F216" s="15"/>
      <c r="G216" s="15"/>
      <c r="H216" s="16"/>
      <c r="I216" s="67"/>
      <c r="J216" s="67"/>
      <c r="K216" s="16"/>
      <c r="L216" s="87"/>
      <c r="M216" s="88">
        <v>9406.2021484375</v>
      </c>
      <c r="N216" s="88">
        <v>7712.10498046875</v>
      </c>
      <c r="O216" s="78"/>
      <c r="P216" s="89"/>
      <c r="Q216" s="89"/>
      <c r="R216" s="90"/>
      <c r="S216" s="51">
        <v>2</v>
      </c>
      <c r="T216" s="51">
        <v>1</v>
      </c>
      <c r="U216" s="52">
        <v>804</v>
      </c>
      <c r="V216" s="52">
        <v>2.6200000000000003E-4</v>
      </c>
      <c r="W216" s="52">
        <v>0</v>
      </c>
      <c r="X216" s="52">
        <v>1.0258830000000001</v>
      </c>
      <c r="Y216" s="52">
        <v>0</v>
      </c>
      <c r="Z216" s="52"/>
      <c r="AA216" s="84">
        <v>206</v>
      </c>
      <c r="AB216" s="84"/>
      <c r="AC216" s="91">
        <v>640565</v>
      </c>
      <c r="AD216" s="3" t="s">
        <v>843</v>
      </c>
    </row>
    <row r="217" spans="1:30" x14ac:dyDescent="0.4">
      <c r="A217" s="14" t="s">
        <v>697</v>
      </c>
      <c r="B217" s="15" t="s">
        <v>8473</v>
      </c>
      <c r="C217" s="15"/>
      <c r="D217" s="86">
        <v>2.6169232717039415</v>
      </c>
      <c r="E217" s="82"/>
      <c r="F217" s="15"/>
      <c r="G217" s="15"/>
      <c r="H217" s="16"/>
      <c r="I217" s="67"/>
      <c r="J217" s="67"/>
      <c r="K217" s="16"/>
      <c r="L217" s="87"/>
      <c r="M217" s="88">
        <v>5948.89599609375</v>
      </c>
      <c r="N217" s="88">
        <v>9803.2255859375</v>
      </c>
      <c r="O217" s="78"/>
      <c r="P217" s="89"/>
      <c r="Q217" s="89"/>
      <c r="R217" s="118"/>
      <c r="S217" s="51">
        <v>3</v>
      </c>
      <c r="T217" s="51">
        <v>2</v>
      </c>
      <c r="U217" s="52">
        <v>1604</v>
      </c>
      <c r="V217" s="52">
        <v>3.6299999999999999E-4</v>
      </c>
      <c r="W217" s="52">
        <v>0</v>
      </c>
      <c r="X217" s="52">
        <v>1.0202279999999999</v>
      </c>
      <c r="Y217" s="52">
        <v>0.33333333333333331</v>
      </c>
      <c r="Z217" s="119"/>
      <c r="AA217" s="84">
        <v>207</v>
      </c>
      <c r="AB217" s="84"/>
      <c r="AC217" s="91">
        <v>178667</v>
      </c>
      <c r="AD217" s="3" t="s">
        <v>935</v>
      </c>
    </row>
    <row r="218" spans="1:30" x14ac:dyDescent="0.4">
      <c r="A218" s="14" t="s">
        <v>279</v>
      </c>
      <c r="B218" s="15" t="s">
        <v>8473</v>
      </c>
      <c r="C218" s="15"/>
      <c r="D218" s="86">
        <v>5.5708103295316027</v>
      </c>
      <c r="E218" s="82"/>
      <c r="F218" s="15"/>
      <c r="G218" s="15"/>
      <c r="H218" s="16"/>
      <c r="I218" s="67"/>
      <c r="J218" s="67"/>
      <c r="K218" s="16"/>
      <c r="L218" s="87"/>
      <c r="M218" s="88">
        <v>8977.064453125</v>
      </c>
      <c r="N218" s="88">
        <v>1742.63818359375</v>
      </c>
      <c r="O218" s="78"/>
      <c r="P218" s="89"/>
      <c r="Q218" s="89"/>
      <c r="R218" s="90"/>
      <c r="S218" s="51">
        <v>1</v>
      </c>
      <c r="T218" s="51">
        <v>2</v>
      </c>
      <c r="U218" s="52">
        <v>7904.927498</v>
      </c>
      <c r="V218" s="52">
        <v>3.68E-4</v>
      </c>
      <c r="W218" s="52">
        <v>0</v>
      </c>
      <c r="X218" s="52">
        <v>1.0167600000000001</v>
      </c>
      <c r="Y218" s="52">
        <v>0</v>
      </c>
      <c r="Z218" s="52"/>
      <c r="AA218" s="84">
        <v>208</v>
      </c>
      <c r="AB218" s="84"/>
      <c r="AC218" s="91">
        <v>505066</v>
      </c>
      <c r="AD218" s="3" t="s">
        <v>1446</v>
      </c>
    </row>
    <row r="219" spans="1:30" x14ac:dyDescent="0.4">
      <c r="A219" s="14" t="s">
        <v>657</v>
      </c>
      <c r="B219" s="15" t="s">
        <v>8473</v>
      </c>
      <c r="C219" s="15"/>
      <c r="D219" s="86">
        <v>1.2938873229265269</v>
      </c>
      <c r="E219" s="82"/>
      <c r="F219" s="15"/>
      <c r="G219" s="15"/>
      <c r="H219" s="16"/>
      <c r="I219" s="67"/>
      <c r="J219" s="67"/>
      <c r="K219" s="16"/>
      <c r="L219" s="87"/>
      <c r="M219" s="88">
        <v>5287.99462890625</v>
      </c>
      <c r="N219" s="88">
        <v>160.68069458007813</v>
      </c>
      <c r="O219" s="78"/>
      <c r="P219" s="89"/>
      <c r="Q219" s="89"/>
      <c r="R219" s="118"/>
      <c r="S219" s="51">
        <v>2</v>
      </c>
      <c r="T219" s="51">
        <v>2</v>
      </c>
      <c r="U219" s="52">
        <v>2037.723624</v>
      </c>
      <c r="V219" s="52">
        <v>3.9399999999999998E-4</v>
      </c>
      <c r="W219" s="52">
        <v>0</v>
      </c>
      <c r="X219" s="52">
        <v>1.0154730000000001</v>
      </c>
      <c r="Y219" s="52">
        <v>0</v>
      </c>
      <c r="Z219" s="119"/>
      <c r="AA219" s="84">
        <v>209</v>
      </c>
      <c r="AB219" s="84"/>
      <c r="AC219" s="91">
        <v>32474</v>
      </c>
      <c r="AD219" s="3" t="s">
        <v>935</v>
      </c>
    </row>
    <row r="220" spans="1:30" x14ac:dyDescent="0.4">
      <c r="A220" s="14" t="s">
        <v>607</v>
      </c>
      <c r="B220" s="15" t="s">
        <v>8473</v>
      </c>
      <c r="C220" s="15"/>
      <c r="D220" s="86">
        <v>1.6400289232004015</v>
      </c>
      <c r="E220" s="82"/>
      <c r="F220" s="15"/>
      <c r="G220" s="15"/>
      <c r="H220" s="16"/>
      <c r="I220" s="67"/>
      <c r="J220" s="67"/>
      <c r="K220" s="16"/>
      <c r="L220" s="87"/>
      <c r="M220" s="88">
        <v>9627.1875</v>
      </c>
      <c r="N220" s="88">
        <v>3136.79638671875</v>
      </c>
      <c r="O220" s="78"/>
      <c r="P220" s="89"/>
      <c r="Q220" s="89"/>
      <c r="R220" s="118"/>
      <c r="S220" s="51">
        <v>2</v>
      </c>
      <c r="T220" s="51">
        <v>2</v>
      </c>
      <c r="U220" s="52">
        <v>1331.7525860000001</v>
      </c>
      <c r="V220" s="52">
        <v>3.4600000000000001E-4</v>
      </c>
      <c r="W220" s="52">
        <v>0</v>
      </c>
      <c r="X220" s="52">
        <v>1.013239</v>
      </c>
      <c r="Y220" s="52">
        <v>0.33333333333333331</v>
      </c>
      <c r="Z220" s="119"/>
      <c r="AA220" s="84">
        <v>210</v>
      </c>
      <c r="AB220" s="84"/>
      <c r="AC220" s="91">
        <v>70722</v>
      </c>
      <c r="AD220" s="3" t="s">
        <v>1278</v>
      </c>
    </row>
    <row r="221" spans="1:30" x14ac:dyDescent="0.4">
      <c r="A221" s="14" t="s">
        <v>231</v>
      </c>
      <c r="B221" s="15" t="s">
        <v>8473</v>
      </c>
      <c r="C221" s="15"/>
      <c r="D221" s="86">
        <v>7.5741111760654114</v>
      </c>
      <c r="E221" s="82"/>
      <c r="F221" s="15"/>
      <c r="G221" s="15"/>
      <c r="H221" s="16"/>
      <c r="I221" s="67"/>
      <c r="J221" s="67"/>
      <c r="K221" s="16"/>
      <c r="L221" s="87"/>
      <c r="M221" s="88">
        <v>5990.2744140625</v>
      </c>
      <c r="N221" s="88">
        <v>8031.00146484375</v>
      </c>
      <c r="O221" s="78"/>
      <c r="P221" s="89"/>
      <c r="Q221" s="89"/>
      <c r="R221" s="90"/>
      <c r="S221" s="51">
        <v>3</v>
      </c>
      <c r="T221" s="51">
        <v>2</v>
      </c>
      <c r="U221" s="52">
        <v>804</v>
      </c>
      <c r="V221" s="52">
        <v>3.7599999999999998E-4</v>
      </c>
      <c r="W221" s="52">
        <v>0</v>
      </c>
      <c r="X221" s="52">
        <v>1.0112920000000001</v>
      </c>
      <c r="Y221" s="52">
        <v>0.16666666666666666</v>
      </c>
      <c r="Z221" s="52"/>
      <c r="AA221" s="84">
        <v>211</v>
      </c>
      <c r="AB221" s="84"/>
      <c r="AC221" s="91">
        <v>726427</v>
      </c>
      <c r="AD221" s="3" t="s">
        <v>852</v>
      </c>
    </row>
    <row r="222" spans="1:30" x14ac:dyDescent="0.4">
      <c r="A222" s="14" t="s">
        <v>486</v>
      </c>
      <c r="B222" s="15" t="s">
        <v>8474</v>
      </c>
      <c r="C222" s="15"/>
      <c r="D222" s="86">
        <v>2.6868068064590882</v>
      </c>
      <c r="E222" s="82"/>
      <c r="F222" s="15"/>
      <c r="G222" s="15"/>
      <c r="H222" s="16"/>
      <c r="I222" s="67"/>
      <c r="J222" s="67"/>
      <c r="K222" s="16"/>
      <c r="L222" s="87"/>
      <c r="M222" s="88">
        <v>2702.880615234375</v>
      </c>
      <c r="N222" s="88">
        <v>8278.083984375</v>
      </c>
      <c r="O222" s="78"/>
      <c r="P222" s="89"/>
      <c r="Q222" s="89"/>
      <c r="R222" s="90"/>
      <c r="S222" s="51">
        <v>9</v>
      </c>
      <c r="T222" s="51">
        <v>9</v>
      </c>
      <c r="U222" s="52">
        <v>0</v>
      </c>
      <c r="V222" s="52">
        <v>3.39E-4</v>
      </c>
      <c r="W222" s="52">
        <v>0</v>
      </c>
      <c r="X222" s="52">
        <v>1.008586</v>
      </c>
      <c r="Y222" s="52">
        <v>1</v>
      </c>
      <c r="Z222" s="52"/>
      <c r="AA222" s="84">
        <v>212</v>
      </c>
      <c r="AB222" s="84"/>
      <c r="AC222" s="91">
        <v>186389</v>
      </c>
      <c r="AD222" s="3" t="s">
        <v>935</v>
      </c>
    </row>
    <row r="223" spans="1:30" x14ac:dyDescent="0.4">
      <c r="A223" s="14" t="s">
        <v>441</v>
      </c>
      <c r="B223" s="15" t="s">
        <v>8473</v>
      </c>
      <c r="C223" s="15"/>
      <c r="D223" s="86">
        <v>2.1821014387098279</v>
      </c>
      <c r="E223" s="82"/>
      <c r="F223" s="15"/>
      <c r="G223" s="15"/>
      <c r="H223" s="16"/>
      <c r="I223" s="67"/>
      <c r="J223" s="67"/>
      <c r="K223" s="16"/>
      <c r="L223" s="87"/>
      <c r="M223" s="88">
        <v>4774.84716796875</v>
      </c>
      <c r="N223" s="88">
        <v>4227.62060546875</v>
      </c>
      <c r="O223" s="78"/>
      <c r="P223" s="89"/>
      <c r="Q223" s="89"/>
      <c r="R223" s="90"/>
      <c r="S223" s="51">
        <v>9</v>
      </c>
      <c r="T223" s="51">
        <v>9</v>
      </c>
      <c r="U223" s="52">
        <v>0</v>
      </c>
      <c r="V223" s="52">
        <v>3.39E-4</v>
      </c>
      <c r="W223" s="52">
        <v>0</v>
      </c>
      <c r="X223" s="52">
        <v>1.008586</v>
      </c>
      <c r="Y223" s="52">
        <v>1</v>
      </c>
      <c r="Z223" s="52"/>
      <c r="AA223" s="84">
        <v>213</v>
      </c>
      <c r="AB223" s="84"/>
      <c r="AC223" s="91">
        <v>130620</v>
      </c>
      <c r="AD223" s="3" t="s">
        <v>935</v>
      </c>
    </row>
    <row r="224" spans="1:30" x14ac:dyDescent="0.4">
      <c r="A224" s="14" t="s">
        <v>473</v>
      </c>
      <c r="B224" s="15" t="s">
        <v>8473</v>
      </c>
      <c r="C224" s="15"/>
      <c r="D224" s="86">
        <v>2.0437099580732432</v>
      </c>
      <c r="E224" s="82"/>
      <c r="F224" s="15"/>
      <c r="G224" s="15"/>
      <c r="H224" s="16"/>
      <c r="I224" s="67"/>
      <c r="J224" s="67"/>
      <c r="K224" s="16"/>
      <c r="L224" s="87"/>
      <c r="M224" s="88">
        <v>2858.840087890625</v>
      </c>
      <c r="N224" s="88">
        <v>6322.05419921875</v>
      </c>
      <c r="O224" s="78"/>
      <c r="P224" s="89"/>
      <c r="Q224" s="89"/>
      <c r="R224" s="90"/>
      <c r="S224" s="51">
        <v>9</v>
      </c>
      <c r="T224" s="51">
        <v>9</v>
      </c>
      <c r="U224" s="52">
        <v>0</v>
      </c>
      <c r="V224" s="52">
        <v>3.39E-4</v>
      </c>
      <c r="W224" s="52">
        <v>0</v>
      </c>
      <c r="X224" s="52">
        <v>1.008586</v>
      </c>
      <c r="Y224" s="52">
        <v>1</v>
      </c>
      <c r="Z224" s="52"/>
      <c r="AA224" s="84">
        <v>214</v>
      </c>
      <c r="AB224" s="84"/>
      <c r="AC224" s="91">
        <v>115328</v>
      </c>
      <c r="AD224" s="3" t="s">
        <v>935</v>
      </c>
    </row>
    <row r="225" spans="1:30" x14ac:dyDescent="0.4">
      <c r="A225" s="14" t="s">
        <v>428</v>
      </c>
      <c r="B225" s="15" t="s">
        <v>8473</v>
      </c>
      <c r="C225" s="15"/>
      <c r="D225" s="86">
        <v>1.4067218102778831</v>
      </c>
      <c r="E225" s="82"/>
      <c r="F225" s="15"/>
      <c r="G225" s="15"/>
      <c r="H225" s="16"/>
      <c r="I225" s="67"/>
      <c r="J225" s="67"/>
      <c r="K225" s="16"/>
      <c r="L225" s="87"/>
      <c r="M225" s="88">
        <v>9700.193359375</v>
      </c>
      <c r="N225" s="88">
        <v>6363.52197265625</v>
      </c>
      <c r="O225" s="78"/>
      <c r="P225" s="89"/>
      <c r="Q225" s="89"/>
      <c r="R225" s="90"/>
      <c r="S225" s="51">
        <v>3</v>
      </c>
      <c r="T225" s="51">
        <v>3</v>
      </c>
      <c r="U225" s="52">
        <v>883.760989</v>
      </c>
      <c r="V225" s="52">
        <v>3.97E-4</v>
      </c>
      <c r="W225" s="52">
        <v>0</v>
      </c>
      <c r="X225" s="52">
        <v>1.005881</v>
      </c>
      <c r="Y225" s="52">
        <v>0</v>
      </c>
      <c r="Z225" s="52"/>
      <c r="AA225" s="84">
        <v>215</v>
      </c>
      <c r="AB225" s="84"/>
      <c r="AC225" s="91">
        <v>44942</v>
      </c>
      <c r="AD225" s="3" t="s">
        <v>935</v>
      </c>
    </row>
    <row r="226" spans="1:30" x14ac:dyDescent="0.4">
      <c r="A226" s="14" t="s">
        <v>436</v>
      </c>
      <c r="B226" s="15" t="s">
        <v>8473</v>
      </c>
      <c r="C226" s="15"/>
      <c r="D226" s="86">
        <v>1.528651474063961</v>
      </c>
      <c r="E226" s="82"/>
      <c r="F226" s="15"/>
      <c r="G226" s="15"/>
      <c r="H226" s="16"/>
      <c r="I226" s="67"/>
      <c r="J226" s="67"/>
      <c r="K226" s="16"/>
      <c r="L226" s="87"/>
      <c r="M226" s="88">
        <v>1731.31689453125</v>
      </c>
      <c r="N226" s="88">
        <v>7774.32666015625</v>
      </c>
      <c r="O226" s="78"/>
      <c r="P226" s="89"/>
      <c r="Q226" s="89"/>
      <c r="R226" s="90"/>
      <c r="S226" s="51">
        <v>2</v>
      </c>
      <c r="T226" s="51">
        <v>4</v>
      </c>
      <c r="U226" s="52">
        <v>5.4666670000000002</v>
      </c>
      <c r="V226" s="52">
        <v>2.5700000000000001E-4</v>
      </c>
      <c r="W226" s="52">
        <v>0</v>
      </c>
      <c r="X226" s="52">
        <v>1.0030859999999999</v>
      </c>
      <c r="Y226" s="52">
        <v>0.75</v>
      </c>
      <c r="Z226" s="52"/>
      <c r="AA226" s="84">
        <v>216</v>
      </c>
      <c r="AB226" s="84"/>
      <c r="AC226" s="91">
        <v>58415</v>
      </c>
      <c r="AD226" s="3" t="s">
        <v>935</v>
      </c>
    </row>
    <row r="227" spans="1:30" x14ac:dyDescent="0.4">
      <c r="A227" s="14" t="s">
        <v>322</v>
      </c>
      <c r="B227" s="15" t="s">
        <v>8473</v>
      </c>
      <c r="C227" s="15"/>
      <c r="D227" s="86">
        <v>9.9044311275431784</v>
      </c>
      <c r="E227" s="82"/>
      <c r="F227" s="15"/>
      <c r="G227" s="15"/>
      <c r="H227" s="16"/>
      <c r="I227" s="67"/>
      <c r="J227" s="67"/>
      <c r="K227" s="16"/>
      <c r="L227" s="87"/>
      <c r="M227" s="88">
        <v>809.87762451171875</v>
      </c>
      <c r="N227" s="88">
        <v>5742.4267578125</v>
      </c>
      <c r="O227" s="78"/>
      <c r="P227" s="89"/>
      <c r="Q227" s="89"/>
      <c r="R227" s="90"/>
      <c r="S227" s="51">
        <v>3</v>
      </c>
      <c r="T227" s="51">
        <v>2</v>
      </c>
      <c r="U227" s="52">
        <v>1</v>
      </c>
      <c r="V227" s="52">
        <v>3.6999999999999999E-4</v>
      </c>
      <c r="W227" s="52">
        <v>0</v>
      </c>
      <c r="X227" s="52">
        <v>1.000448</v>
      </c>
      <c r="Y227" s="52">
        <v>0.5</v>
      </c>
      <c r="Z227" s="52"/>
      <c r="AA227" s="84">
        <v>217</v>
      </c>
      <c r="AB227" s="84"/>
      <c r="AC227" s="91">
        <v>983923</v>
      </c>
      <c r="AD227" s="3" t="s">
        <v>1334</v>
      </c>
    </row>
    <row r="228" spans="1:30" x14ac:dyDescent="0.4">
      <c r="A228" s="14" t="s">
        <v>181</v>
      </c>
      <c r="B228" s="15" t="s">
        <v>8473</v>
      </c>
      <c r="C228" s="15"/>
      <c r="D228" s="86">
        <v>20.183428487067061</v>
      </c>
      <c r="E228" s="82"/>
      <c r="F228" s="15"/>
      <c r="G228" s="15"/>
      <c r="H228" s="16"/>
      <c r="I228" s="67"/>
      <c r="J228" s="67"/>
      <c r="K228" s="16"/>
      <c r="L228" s="87"/>
      <c r="M228" s="88">
        <v>9035.5537109375</v>
      </c>
      <c r="N228" s="88">
        <v>8169.82373046875</v>
      </c>
      <c r="O228" s="78"/>
      <c r="P228" s="89"/>
      <c r="Q228" s="89"/>
      <c r="R228" s="90"/>
      <c r="S228" s="51">
        <v>1</v>
      </c>
      <c r="T228" s="51">
        <v>1</v>
      </c>
      <c r="U228" s="52">
        <v>0</v>
      </c>
      <c r="V228" s="52">
        <v>1</v>
      </c>
      <c r="W228" s="52">
        <v>0</v>
      </c>
      <c r="X228" s="52">
        <v>0.99999899999999997</v>
      </c>
      <c r="Y228" s="52">
        <v>0</v>
      </c>
      <c r="Z228" s="52"/>
      <c r="AA228" s="84">
        <v>218</v>
      </c>
      <c r="AB228" s="84"/>
      <c r="AC228" s="91">
        <v>2119733</v>
      </c>
      <c r="AD228" s="3" t="s">
        <v>872</v>
      </c>
    </row>
    <row r="229" spans="1:30" x14ac:dyDescent="0.4">
      <c r="A229" s="14" t="s">
        <v>366</v>
      </c>
      <c r="B229" s="15" t="s">
        <v>8473</v>
      </c>
      <c r="C229" s="15"/>
      <c r="D229" s="86">
        <v>1.179731546262266</v>
      </c>
      <c r="E229" s="82"/>
      <c r="F229" s="15"/>
      <c r="G229" s="15"/>
      <c r="H229" s="16"/>
      <c r="I229" s="67"/>
      <c r="J229" s="67"/>
      <c r="K229" s="16"/>
      <c r="L229" s="87"/>
      <c r="M229" s="88">
        <v>8274.74609375</v>
      </c>
      <c r="N229" s="88">
        <v>1580.0439453125</v>
      </c>
      <c r="O229" s="78"/>
      <c r="P229" s="89"/>
      <c r="Q229" s="89"/>
      <c r="R229" s="90"/>
      <c r="S229" s="51">
        <v>1</v>
      </c>
      <c r="T229" s="51">
        <v>1</v>
      </c>
      <c r="U229" s="52">
        <v>0</v>
      </c>
      <c r="V229" s="52">
        <v>1</v>
      </c>
      <c r="W229" s="52">
        <v>0</v>
      </c>
      <c r="X229" s="52">
        <v>0.99999899999999997</v>
      </c>
      <c r="Y229" s="52">
        <v>0</v>
      </c>
      <c r="Z229" s="52"/>
      <c r="AA229" s="84">
        <v>219</v>
      </c>
      <c r="AB229" s="84"/>
      <c r="AC229" s="91">
        <v>19860</v>
      </c>
      <c r="AD229" s="3" t="s">
        <v>928</v>
      </c>
    </row>
    <row r="230" spans="1:30" x14ac:dyDescent="0.4">
      <c r="A230" s="14" t="s">
        <v>682</v>
      </c>
      <c r="B230" s="15" t="s">
        <v>8473</v>
      </c>
      <c r="C230" s="15"/>
      <c r="D230" s="86">
        <v>1</v>
      </c>
      <c r="E230" s="82"/>
      <c r="F230" s="15"/>
      <c r="G230" s="15"/>
      <c r="H230" s="16"/>
      <c r="I230" s="67"/>
      <c r="J230" s="67"/>
      <c r="K230" s="16"/>
      <c r="L230" s="87"/>
      <c r="M230" s="88">
        <v>7977.16357421875</v>
      </c>
      <c r="N230" s="88">
        <v>8461.6962890625</v>
      </c>
      <c r="O230" s="78"/>
      <c r="P230" s="89"/>
      <c r="Q230" s="89"/>
      <c r="R230" s="118"/>
      <c r="S230" s="51">
        <v>1</v>
      </c>
      <c r="T230" s="51">
        <v>1</v>
      </c>
      <c r="U230" s="52">
        <v>0</v>
      </c>
      <c r="V230" s="52">
        <v>1</v>
      </c>
      <c r="W230" s="52">
        <v>0</v>
      </c>
      <c r="X230" s="52">
        <v>0.99999899999999997</v>
      </c>
      <c r="Y230" s="52">
        <v>0</v>
      </c>
      <c r="Z230" s="119"/>
      <c r="AA230" s="84">
        <v>220</v>
      </c>
      <c r="AB230" s="84"/>
      <c r="AC230" s="91">
        <v>0</v>
      </c>
      <c r="AD230" s="3" t="s">
        <v>900</v>
      </c>
    </row>
    <row r="231" spans="1:30" x14ac:dyDescent="0.4">
      <c r="A231" s="14" t="s">
        <v>681</v>
      </c>
      <c r="B231" s="15" t="s">
        <v>8473</v>
      </c>
      <c r="C231" s="15"/>
      <c r="D231" s="86">
        <v>1.1783378575349552</v>
      </c>
      <c r="E231" s="82"/>
      <c r="F231" s="15"/>
      <c r="G231" s="15"/>
      <c r="H231" s="16"/>
      <c r="I231" s="67"/>
      <c r="J231" s="67"/>
      <c r="K231" s="16"/>
      <c r="L231" s="87"/>
      <c r="M231" s="88">
        <v>8448.5908203125</v>
      </c>
      <c r="N231" s="88">
        <v>8655.796875</v>
      </c>
      <c r="O231" s="78"/>
      <c r="P231" s="89"/>
      <c r="Q231" s="89"/>
      <c r="R231" s="118"/>
      <c r="S231" s="51">
        <v>1</v>
      </c>
      <c r="T231" s="51">
        <v>1</v>
      </c>
      <c r="U231" s="52">
        <v>0</v>
      </c>
      <c r="V231" s="52">
        <v>1</v>
      </c>
      <c r="W231" s="52">
        <v>0</v>
      </c>
      <c r="X231" s="52">
        <v>0.99999899999999997</v>
      </c>
      <c r="Y231" s="52">
        <v>0</v>
      </c>
      <c r="Z231" s="119"/>
      <c r="AA231" s="84">
        <v>221</v>
      </c>
      <c r="AB231" s="84"/>
      <c r="AC231" s="91">
        <v>19706</v>
      </c>
      <c r="AD231" s="3" t="s">
        <v>900</v>
      </c>
    </row>
    <row r="232" spans="1:30" x14ac:dyDescent="0.4">
      <c r="A232" s="14" t="s">
        <v>554</v>
      </c>
      <c r="B232" s="15" t="s">
        <v>8474</v>
      </c>
      <c r="C232" s="15"/>
      <c r="D232" s="86">
        <v>2.5133921091037235</v>
      </c>
      <c r="E232" s="82"/>
      <c r="F232" s="15"/>
      <c r="G232" s="15"/>
      <c r="H232" s="16"/>
      <c r="I232" s="67"/>
      <c r="J232" s="67"/>
      <c r="K232" s="16"/>
      <c r="L232" s="87"/>
      <c r="M232" s="88">
        <v>8718.61328125</v>
      </c>
      <c r="N232" s="88">
        <v>2977.5390625</v>
      </c>
      <c r="O232" s="78"/>
      <c r="P232" s="89"/>
      <c r="Q232" s="89"/>
      <c r="R232" s="118"/>
      <c r="S232" s="51">
        <v>1</v>
      </c>
      <c r="T232" s="51">
        <v>1</v>
      </c>
      <c r="U232" s="52">
        <v>0</v>
      </c>
      <c r="V232" s="52">
        <v>1</v>
      </c>
      <c r="W232" s="52">
        <v>0</v>
      </c>
      <c r="X232" s="52">
        <v>0.99999899999999997</v>
      </c>
      <c r="Y232" s="52">
        <v>0</v>
      </c>
      <c r="Z232" s="119"/>
      <c r="AA232" s="84">
        <v>222</v>
      </c>
      <c r="AB232" s="84"/>
      <c r="AC232" s="91">
        <v>167227</v>
      </c>
      <c r="AD232" s="3" t="s">
        <v>900</v>
      </c>
    </row>
    <row r="233" spans="1:30" x14ac:dyDescent="0.4">
      <c r="A233" s="14" t="s">
        <v>616</v>
      </c>
      <c r="B233" s="15" t="s">
        <v>8474</v>
      </c>
      <c r="C233" s="15"/>
      <c r="D233" s="86">
        <v>3.3364920015558561</v>
      </c>
      <c r="E233" s="82"/>
      <c r="F233" s="15"/>
      <c r="G233" s="15"/>
      <c r="H233" s="16"/>
      <c r="I233" s="67"/>
      <c r="J233" s="67"/>
      <c r="K233" s="16"/>
      <c r="L233" s="87"/>
      <c r="M233" s="88">
        <v>7461.76318359375</v>
      </c>
      <c r="N233" s="88">
        <v>9266.701171875</v>
      </c>
      <c r="O233" s="78"/>
      <c r="P233" s="89"/>
      <c r="Q233" s="89"/>
      <c r="R233" s="118"/>
      <c r="S233" s="51">
        <v>1</v>
      </c>
      <c r="T233" s="51">
        <v>0</v>
      </c>
      <c r="U233" s="52">
        <v>0</v>
      </c>
      <c r="V233" s="52">
        <v>1</v>
      </c>
      <c r="W233" s="52">
        <v>0</v>
      </c>
      <c r="X233" s="52">
        <v>0.99999899999999997</v>
      </c>
      <c r="Y233" s="52">
        <v>0</v>
      </c>
      <c r="Z233" s="119"/>
      <c r="AA233" s="84">
        <v>223</v>
      </c>
      <c r="AB233" s="84"/>
      <c r="AC233" s="91">
        <v>258178</v>
      </c>
      <c r="AD233" s="3" t="s">
        <v>924</v>
      </c>
    </row>
    <row r="234" spans="1:30" x14ac:dyDescent="0.4">
      <c r="A234" s="14" t="s">
        <v>813</v>
      </c>
      <c r="B234" s="15" t="s">
        <v>8473</v>
      </c>
      <c r="C234" s="15"/>
      <c r="D234" s="86">
        <v>1.0011945903376949</v>
      </c>
      <c r="E234" s="82"/>
      <c r="F234" s="15"/>
      <c r="G234" s="15"/>
      <c r="H234" s="16"/>
      <c r="I234" s="67"/>
      <c r="J234" s="67"/>
      <c r="K234" s="16"/>
      <c r="L234" s="87"/>
      <c r="M234" s="88">
        <v>6451.931640625</v>
      </c>
      <c r="N234" s="88">
        <v>9250.9912109375</v>
      </c>
      <c r="O234" s="78"/>
      <c r="P234" s="89"/>
      <c r="Q234" s="89"/>
      <c r="R234" s="118"/>
      <c r="S234" s="51">
        <v>0</v>
      </c>
      <c r="T234" s="51">
        <v>1</v>
      </c>
      <c r="U234" s="52">
        <v>0</v>
      </c>
      <c r="V234" s="52">
        <v>1</v>
      </c>
      <c r="W234" s="52">
        <v>0</v>
      </c>
      <c r="X234" s="52">
        <v>0.99999899999999997</v>
      </c>
      <c r="Y234" s="52">
        <v>0</v>
      </c>
      <c r="Z234" s="119"/>
      <c r="AA234" s="84">
        <v>224</v>
      </c>
      <c r="AB234" s="84"/>
      <c r="AC234" s="91">
        <v>132</v>
      </c>
      <c r="AD234" s="3" t="s">
        <v>900</v>
      </c>
    </row>
    <row r="235" spans="1:30" x14ac:dyDescent="0.4">
      <c r="A235" s="14" t="s">
        <v>551</v>
      </c>
      <c r="B235" s="15" t="s">
        <v>8473</v>
      </c>
      <c r="C235" s="15"/>
      <c r="D235" s="86">
        <v>2.0598821772661267</v>
      </c>
      <c r="E235" s="82"/>
      <c r="F235" s="15"/>
      <c r="G235" s="15"/>
      <c r="H235" s="16"/>
      <c r="I235" s="67"/>
      <c r="J235" s="67"/>
      <c r="K235" s="16"/>
      <c r="L235" s="87"/>
      <c r="M235" s="88">
        <v>4915.3798828125</v>
      </c>
      <c r="N235" s="88">
        <v>409.03561401367188</v>
      </c>
      <c r="O235" s="78"/>
      <c r="P235" s="89"/>
      <c r="Q235" s="89"/>
      <c r="R235" s="118"/>
      <c r="S235" s="51">
        <v>1</v>
      </c>
      <c r="T235" s="51">
        <v>1</v>
      </c>
      <c r="U235" s="52">
        <v>0</v>
      </c>
      <c r="V235" s="52">
        <v>1</v>
      </c>
      <c r="W235" s="52">
        <v>0</v>
      </c>
      <c r="X235" s="52">
        <v>0.99999899999999997</v>
      </c>
      <c r="Y235" s="52">
        <v>0</v>
      </c>
      <c r="Z235" s="119"/>
      <c r="AA235" s="84">
        <v>225</v>
      </c>
      <c r="AB235" s="84"/>
      <c r="AC235" s="91">
        <v>117115</v>
      </c>
      <c r="AD235" s="3" t="s">
        <v>935</v>
      </c>
    </row>
    <row r="236" spans="1:30" x14ac:dyDescent="0.4">
      <c r="A236" s="14" t="s">
        <v>530</v>
      </c>
      <c r="B236" s="15" t="s">
        <v>8473</v>
      </c>
      <c r="C236" s="15"/>
      <c r="D236" s="86">
        <v>1.841778941368815</v>
      </c>
      <c r="E236" s="82"/>
      <c r="F236" s="15"/>
      <c r="G236" s="15"/>
      <c r="H236" s="16"/>
      <c r="I236" s="67"/>
      <c r="J236" s="67"/>
      <c r="K236" s="16"/>
      <c r="L236" s="87"/>
      <c r="M236" s="88">
        <v>2333.810302734375</v>
      </c>
      <c r="N236" s="88">
        <v>7344.7900390625</v>
      </c>
      <c r="O236" s="78"/>
      <c r="P236" s="89"/>
      <c r="Q236" s="89"/>
      <c r="R236" s="118"/>
      <c r="S236" s="51">
        <v>1</v>
      </c>
      <c r="T236" s="51">
        <v>1</v>
      </c>
      <c r="U236" s="52">
        <v>0</v>
      </c>
      <c r="V236" s="52">
        <v>1</v>
      </c>
      <c r="W236" s="52">
        <v>0</v>
      </c>
      <c r="X236" s="52">
        <v>0.99999899999999997</v>
      </c>
      <c r="Y236" s="52">
        <v>0</v>
      </c>
      <c r="Z236" s="119"/>
      <c r="AA236" s="84">
        <v>226</v>
      </c>
      <c r="AB236" s="84"/>
      <c r="AC236" s="91">
        <v>93015</v>
      </c>
      <c r="AD236" s="3" t="s">
        <v>963</v>
      </c>
    </row>
    <row r="237" spans="1:30" x14ac:dyDescent="0.4">
      <c r="A237" s="14" t="s">
        <v>529</v>
      </c>
      <c r="B237" s="15" t="s">
        <v>8473</v>
      </c>
      <c r="C237" s="15"/>
      <c r="D237" s="86">
        <v>3.2574046912443788</v>
      </c>
      <c r="E237" s="82"/>
      <c r="F237" s="15"/>
      <c r="G237" s="15"/>
      <c r="H237" s="16"/>
      <c r="I237" s="67"/>
      <c r="J237" s="67"/>
      <c r="K237" s="16"/>
      <c r="L237" s="87"/>
      <c r="M237" s="88">
        <v>2176.016357421875</v>
      </c>
      <c r="N237" s="88">
        <v>8824.306640625</v>
      </c>
      <c r="O237" s="78"/>
      <c r="P237" s="89"/>
      <c r="Q237" s="89"/>
      <c r="R237" s="118"/>
      <c r="S237" s="51">
        <v>1</v>
      </c>
      <c r="T237" s="51">
        <v>1</v>
      </c>
      <c r="U237" s="52">
        <v>0</v>
      </c>
      <c r="V237" s="52">
        <v>1</v>
      </c>
      <c r="W237" s="52">
        <v>0</v>
      </c>
      <c r="X237" s="52">
        <v>0.99999899999999997</v>
      </c>
      <c r="Y237" s="52">
        <v>0</v>
      </c>
      <c r="Z237" s="119"/>
      <c r="AA237" s="84">
        <v>227</v>
      </c>
      <c r="AB237" s="84"/>
      <c r="AC237" s="91">
        <v>249439</v>
      </c>
      <c r="AD237" s="3" t="s">
        <v>1727</v>
      </c>
    </row>
    <row r="238" spans="1:30" x14ac:dyDescent="0.4">
      <c r="A238" s="14" t="s">
        <v>814</v>
      </c>
      <c r="B238" s="15" t="s">
        <v>8474</v>
      </c>
      <c r="C238" s="15"/>
      <c r="D238" s="86">
        <v>2.7455227315421489</v>
      </c>
      <c r="E238" s="82"/>
      <c r="F238" s="15"/>
      <c r="G238" s="15"/>
      <c r="H238" s="16"/>
      <c r="I238" s="67"/>
      <c r="J238" s="67"/>
      <c r="K238" s="16"/>
      <c r="L238" s="87"/>
      <c r="M238" s="88">
        <v>5586.16748046875</v>
      </c>
      <c r="N238" s="88">
        <v>1118.9111328125</v>
      </c>
      <c r="O238" s="78"/>
      <c r="P238" s="89"/>
      <c r="Q238" s="89"/>
      <c r="R238" s="118"/>
      <c r="S238" s="51">
        <v>1</v>
      </c>
      <c r="T238" s="51">
        <v>0</v>
      </c>
      <c r="U238" s="52">
        <v>0</v>
      </c>
      <c r="V238" s="52">
        <v>1</v>
      </c>
      <c r="W238" s="52">
        <v>0</v>
      </c>
      <c r="X238" s="52">
        <v>0.99999899999999997</v>
      </c>
      <c r="Y238" s="52">
        <v>0</v>
      </c>
      <c r="Z238" s="119"/>
      <c r="AA238" s="84">
        <v>228</v>
      </c>
      <c r="AB238" s="84"/>
      <c r="AC238" s="91">
        <v>192877</v>
      </c>
      <c r="AD238" s="3" t="s">
        <v>900</v>
      </c>
    </row>
    <row r="239" spans="1:30" x14ac:dyDescent="0.4">
      <c r="A239" s="14" t="s">
        <v>752</v>
      </c>
      <c r="B239" s="15" t="s">
        <v>8473</v>
      </c>
      <c r="C239" s="15"/>
      <c r="D239" s="86">
        <v>1.0702545817539764</v>
      </c>
      <c r="E239" s="82"/>
      <c r="F239" s="15"/>
      <c r="G239" s="15"/>
      <c r="H239" s="16"/>
      <c r="I239" s="67"/>
      <c r="J239" s="67"/>
      <c r="K239" s="16"/>
      <c r="L239" s="87"/>
      <c r="M239" s="88">
        <v>7884.2841796875</v>
      </c>
      <c r="N239" s="88">
        <v>1677.713623046875</v>
      </c>
      <c r="O239" s="78"/>
      <c r="P239" s="89"/>
      <c r="Q239" s="89"/>
      <c r="R239" s="118"/>
      <c r="S239" s="51">
        <v>1</v>
      </c>
      <c r="T239" s="51">
        <v>1</v>
      </c>
      <c r="U239" s="52">
        <v>0</v>
      </c>
      <c r="V239" s="52">
        <v>1</v>
      </c>
      <c r="W239" s="52">
        <v>0</v>
      </c>
      <c r="X239" s="52">
        <v>0.99999899999999997</v>
      </c>
      <c r="Y239" s="52">
        <v>0</v>
      </c>
      <c r="Z239" s="119"/>
      <c r="AA239" s="84">
        <v>229</v>
      </c>
      <c r="AB239" s="84"/>
      <c r="AC239" s="91">
        <v>7763</v>
      </c>
      <c r="AD239" s="3" t="s">
        <v>963</v>
      </c>
    </row>
    <row r="240" spans="1:30" x14ac:dyDescent="0.4">
      <c r="A240" s="14" t="s">
        <v>365</v>
      </c>
      <c r="B240" s="15" t="s">
        <v>8473</v>
      </c>
      <c r="C240" s="15"/>
      <c r="D240" s="86">
        <v>5.1204226224402536</v>
      </c>
      <c r="E240" s="82"/>
      <c r="F240" s="15"/>
      <c r="G240" s="15"/>
      <c r="H240" s="16"/>
      <c r="I240" s="67"/>
      <c r="J240" s="67"/>
      <c r="K240" s="16"/>
      <c r="L240" s="87"/>
      <c r="M240" s="88">
        <v>9644.390625</v>
      </c>
      <c r="N240" s="88">
        <v>5175.46044921875</v>
      </c>
      <c r="O240" s="78"/>
      <c r="P240" s="89"/>
      <c r="Q240" s="89"/>
      <c r="R240" s="90"/>
      <c r="S240" s="51">
        <v>1</v>
      </c>
      <c r="T240" s="51">
        <v>1</v>
      </c>
      <c r="U240" s="52">
        <v>0</v>
      </c>
      <c r="V240" s="52">
        <v>1</v>
      </c>
      <c r="W240" s="52">
        <v>0</v>
      </c>
      <c r="X240" s="52">
        <v>0.99999899999999997</v>
      </c>
      <c r="Y240" s="52">
        <v>0</v>
      </c>
      <c r="Z240" s="52"/>
      <c r="AA240" s="84">
        <v>230</v>
      </c>
      <c r="AB240" s="84"/>
      <c r="AC240" s="91">
        <v>455299</v>
      </c>
      <c r="AD240" s="3" t="s">
        <v>928</v>
      </c>
    </row>
    <row r="241" spans="1:30" x14ac:dyDescent="0.4">
      <c r="A241" s="14" t="s">
        <v>295</v>
      </c>
      <c r="B241" s="15" t="s">
        <v>8473</v>
      </c>
      <c r="C241" s="15"/>
      <c r="D241" s="86">
        <v>4.9001383541839685</v>
      </c>
      <c r="E241" s="82"/>
      <c r="F241" s="15"/>
      <c r="G241" s="15"/>
      <c r="H241" s="16"/>
      <c r="I241" s="67"/>
      <c r="J241" s="67"/>
      <c r="K241" s="16"/>
      <c r="L241" s="87"/>
      <c r="M241" s="88">
        <v>9172.5947265625</v>
      </c>
      <c r="N241" s="88">
        <v>7879.5146484375</v>
      </c>
      <c r="O241" s="78"/>
      <c r="P241" s="89"/>
      <c r="Q241" s="89"/>
      <c r="R241" s="90"/>
      <c r="S241" s="51">
        <v>1</v>
      </c>
      <c r="T241" s="51">
        <v>1</v>
      </c>
      <c r="U241" s="52">
        <v>0</v>
      </c>
      <c r="V241" s="52">
        <v>1</v>
      </c>
      <c r="W241" s="52">
        <v>0</v>
      </c>
      <c r="X241" s="52">
        <v>0.99999899999999997</v>
      </c>
      <c r="Y241" s="52">
        <v>0</v>
      </c>
      <c r="Z241" s="52"/>
      <c r="AA241" s="84">
        <v>231</v>
      </c>
      <c r="AB241" s="84"/>
      <c r="AC241" s="91">
        <v>430958</v>
      </c>
      <c r="AD241" s="3" t="s">
        <v>928</v>
      </c>
    </row>
    <row r="242" spans="1:30" x14ac:dyDescent="0.4">
      <c r="A242" s="14" t="s">
        <v>300</v>
      </c>
      <c r="B242" s="15" t="s">
        <v>8473</v>
      </c>
      <c r="C242" s="15"/>
      <c r="D242" s="86">
        <v>3.1589776873597661</v>
      </c>
      <c r="E242" s="82"/>
      <c r="F242" s="15"/>
      <c r="G242" s="15"/>
      <c r="H242" s="16"/>
      <c r="I242" s="67"/>
      <c r="J242" s="67"/>
      <c r="K242" s="16"/>
      <c r="L242" s="87"/>
      <c r="M242" s="88">
        <v>9796.986328125</v>
      </c>
      <c r="N242" s="88">
        <v>5722.68408203125</v>
      </c>
      <c r="O242" s="78"/>
      <c r="P242" s="89"/>
      <c r="Q242" s="89"/>
      <c r="R242" s="90"/>
      <c r="S242" s="51">
        <v>1</v>
      </c>
      <c r="T242" s="51">
        <v>1</v>
      </c>
      <c r="U242" s="52">
        <v>0</v>
      </c>
      <c r="V242" s="52">
        <v>1</v>
      </c>
      <c r="W242" s="52">
        <v>0</v>
      </c>
      <c r="X242" s="52">
        <v>0.99999899999999997</v>
      </c>
      <c r="Y242" s="52">
        <v>0</v>
      </c>
      <c r="Z242" s="52"/>
      <c r="AA242" s="84">
        <v>232</v>
      </c>
      <c r="AB242" s="84"/>
      <c r="AC242" s="91">
        <v>238563</v>
      </c>
      <c r="AD242" s="3" t="s">
        <v>900</v>
      </c>
    </row>
    <row r="243" spans="1:30" x14ac:dyDescent="0.4">
      <c r="A243" s="14" t="s">
        <v>341</v>
      </c>
      <c r="B243" s="15" t="s">
        <v>8474</v>
      </c>
      <c r="C243" s="15"/>
      <c r="D243" s="86">
        <v>7.5966907434332036</v>
      </c>
      <c r="E243" s="82"/>
      <c r="F243" s="15"/>
      <c r="G243" s="15"/>
      <c r="H243" s="16"/>
      <c r="I243" s="67"/>
      <c r="J243" s="67"/>
      <c r="K243" s="16"/>
      <c r="L243" s="87"/>
      <c r="M243" s="88">
        <v>9827.6005859375</v>
      </c>
      <c r="N243" s="88">
        <v>4905.9482421875</v>
      </c>
      <c r="O243" s="78"/>
      <c r="P243" s="89"/>
      <c r="Q243" s="89"/>
      <c r="R243" s="90"/>
      <c r="S243" s="51">
        <v>1</v>
      </c>
      <c r="T243" s="51">
        <v>1</v>
      </c>
      <c r="U243" s="52">
        <v>0</v>
      </c>
      <c r="V243" s="52">
        <v>1</v>
      </c>
      <c r="W243" s="52">
        <v>0</v>
      </c>
      <c r="X243" s="52">
        <v>0.99999899999999997</v>
      </c>
      <c r="Y243" s="52">
        <v>0</v>
      </c>
      <c r="Z243" s="52"/>
      <c r="AA243" s="84">
        <v>233</v>
      </c>
      <c r="AB243" s="84"/>
      <c r="AC243" s="91">
        <v>728922</v>
      </c>
      <c r="AD243" s="3" t="s">
        <v>1278</v>
      </c>
    </row>
    <row r="244" spans="1:30" x14ac:dyDescent="0.4">
      <c r="A244" s="14" t="s">
        <v>555</v>
      </c>
      <c r="B244" s="15" t="s">
        <v>8473</v>
      </c>
      <c r="C244" s="15"/>
      <c r="D244" s="86">
        <v>1.1532605103701647</v>
      </c>
      <c r="E244" s="82"/>
      <c r="F244" s="15"/>
      <c r="G244" s="15"/>
      <c r="H244" s="16"/>
      <c r="I244" s="67"/>
      <c r="J244" s="67"/>
      <c r="K244" s="16"/>
      <c r="L244" s="87"/>
      <c r="M244" s="88">
        <v>9526.8203125</v>
      </c>
      <c r="N244" s="88">
        <v>2780.39453125</v>
      </c>
      <c r="O244" s="78"/>
      <c r="P244" s="89"/>
      <c r="Q244" s="89"/>
      <c r="R244" s="118"/>
      <c r="S244" s="51">
        <v>1</v>
      </c>
      <c r="T244" s="51">
        <v>1</v>
      </c>
      <c r="U244" s="52">
        <v>0</v>
      </c>
      <c r="V244" s="52">
        <v>1</v>
      </c>
      <c r="W244" s="52">
        <v>0</v>
      </c>
      <c r="X244" s="52">
        <v>0.99999899999999997</v>
      </c>
      <c r="Y244" s="52">
        <v>0</v>
      </c>
      <c r="Z244" s="119"/>
      <c r="AA244" s="84">
        <v>234</v>
      </c>
      <c r="AB244" s="84"/>
      <c r="AC244" s="91">
        <v>16935</v>
      </c>
      <c r="AD244" s="3" t="s">
        <v>900</v>
      </c>
    </row>
    <row r="245" spans="1:30" x14ac:dyDescent="0.4">
      <c r="A245" s="14" t="s">
        <v>606</v>
      </c>
      <c r="B245" s="15" t="s">
        <v>8473</v>
      </c>
      <c r="C245" s="15"/>
      <c r="D245" s="86">
        <v>1.2732353899672877</v>
      </c>
      <c r="E245" s="82"/>
      <c r="F245" s="15"/>
      <c r="G245" s="15"/>
      <c r="H245" s="16"/>
      <c r="I245" s="67"/>
      <c r="J245" s="67"/>
      <c r="K245" s="16"/>
      <c r="L245" s="87"/>
      <c r="M245" s="88">
        <v>949.69049072265625</v>
      </c>
      <c r="N245" s="88">
        <v>8035.515625</v>
      </c>
      <c r="O245" s="78"/>
      <c r="P245" s="89"/>
      <c r="Q245" s="89"/>
      <c r="R245" s="118"/>
      <c r="S245" s="51">
        <v>1</v>
      </c>
      <c r="T245" s="51">
        <v>1</v>
      </c>
      <c r="U245" s="52">
        <v>0</v>
      </c>
      <c r="V245" s="52">
        <v>1</v>
      </c>
      <c r="W245" s="52">
        <v>0</v>
      </c>
      <c r="X245" s="52">
        <v>0.99999899999999997</v>
      </c>
      <c r="Y245" s="52">
        <v>0</v>
      </c>
      <c r="Z245" s="119"/>
      <c r="AA245" s="84">
        <v>235</v>
      </c>
      <c r="AB245" s="84"/>
      <c r="AC245" s="91">
        <v>30192</v>
      </c>
      <c r="AD245" s="3" t="s">
        <v>935</v>
      </c>
    </row>
    <row r="246" spans="1:30" x14ac:dyDescent="0.4">
      <c r="A246" s="14" t="s">
        <v>259</v>
      </c>
      <c r="B246" s="15" t="s">
        <v>8474</v>
      </c>
      <c r="C246" s="15"/>
      <c r="D246" s="86">
        <v>3.0815374637260193</v>
      </c>
      <c r="E246" s="82"/>
      <c r="F246" s="15"/>
      <c r="G246" s="15"/>
      <c r="H246" s="16"/>
      <c r="I246" s="67"/>
      <c r="J246" s="67"/>
      <c r="K246" s="16"/>
      <c r="L246" s="87"/>
      <c r="M246" s="88">
        <v>8132.51318359375</v>
      </c>
      <c r="N246" s="88">
        <v>3461.410888671875</v>
      </c>
      <c r="O246" s="78"/>
      <c r="P246" s="89"/>
      <c r="Q246" s="89"/>
      <c r="R246" s="90"/>
      <c r="S246" s="51">
        <v>1</v>
      </c>
      <c r="T246" s="51">
        <v>1</v>
      </c>
      <c r="U246" s="52">
        <v>0</v>
      </c>
      <c r="V246" s="52">
        <v>1</v>
      </c>
      <c r="W246" s="52">
        <v>0</v>
      </c>
      <c r="X246" s="52">
        <v>0.99999899999999997</v>
      </c>
      <c r="Y246" s="52">
        <v>0</v>
      </c>
      <c r="Z246" s="52"/>
      <c r="AA246" s="84">
        <v>236</v>
      </c>
      <c r="AB246" s="84"/>
      <c r="AC246" s="91">
        <v>230006</v>
      </c>
      <c r="AD246" s="3" t="s">
        <v>928</v>
      </c>
    </row>
    <row r="247" spans="1:30" x14ac:dyDescent="0.4">
      <c r="A247" s="14" t="s">
        <v>751</v>
      </c>
      <c r="B247" s="15" t="s">
        <v>8473</v>
      </c>
      <c r="C247" s="15"/>
      <c r="D247" s="86">
        <v>1.4867593629034359</v>
      </c>
      <c r="E247" s="82"/>
      <c r="F247" s="15"/>
      <c r="G247" s="15"/>
      <c r="H247" s="16"/>
      <c r="I247" s="67"/>
      <c r="J247" s="67"/>
      <c r="K247" s="16"/>
      <c r="L247" s="87"/>
      <c r="M247" s="88">
        <v>4317.7001953125</v>
      </c>
      <c r="N247" s="88">
        <v>9822.6376953125</v>
      </c>
      <c r="O247" s="78"/>
      <c r="P247" s="89"/>
      <c r="Q247" s="89"/>
      <c r="R247" s="118"/>
      <c r="S247" s="51">
        <v>1</v>
      </c>
      <c r="T247" s="51">
        <v>1</v>
      </c>
      <c r="U247" s="52">
        <v>0</v>
      </c>
      <c r="V247" s="52">
        <v>1</v>
      </c>
      <c r="W247" s="52">
        <v>0</v>
      </c>
      <c r="X247" s="52">
        <v>0.99999899999999997</v>
      </c>
      <c r="Y247" s="52">
        <v>0</v>
      </c>
      <c r="Z247" s="119"/>
      <c r="AA247" s="84">
        <v>237</v>
      </c>
      <c r="AB247" s="84"/>
      <c r="AC247" s="91">
        <v>53786</v>
      </c>
      <c r="AD247" s="3" t="s">
        <v>900</v>
      </c>
    </row>
    <row r="248" spans="1:30" x14ac:dyDescent="0.4">
      <c r="A248" s="14" t="s">
        <v>645</v>
      </c>
      <c r="B248" s="15" t="s">
        <v>8473</v>
      </c>
      <c r="C248" s="15"/>
      <c r="D248" s="86">
        <v>1.3321594633667648</v>
      </c>
      <c r="E248" s="82"/>
      <c r="F248" s="15"/>
      <c r="G248" s="15"/>
      <c r="H248" s="16"/>
      <c r="I248" s="67"/>
      <c r="J248" s="67"/>
      <c r="K248" s="16"/>
      <c r="L248" s="87"/>
      <c r="M248" s="88">
        <v>1811.1767578125</v>
      </c>
      <c r="N248" s="88">
        <v>2232.717529296875</v>
      </c>
      <c r="O248" s="78"/>
      <c r="P248" s="89"/>
      <c r="Q248" s="89"/>
      <c r="R248" s="118"/>
      <c r="S248" s="51">
        <v>1</v>
      </c>
      <c r="T248" s="51">
        <v>1</v>
      </c>
      <c r="U248" s="52">
        <v>0</v>
      </c>
      <c r="V248" s="52">
        <v>1</v>
      </c>
      <c r="W248" s="52">
        <v>0</v>
      </c>
      <c r="X248" s="52">
        <v>0.99999899999999997</v>
      </c>
      <c r="Y248" s="52">
        <v>0</v>
      </c>
      <c r="Z248" s="119"/>
      <c r="AA248" s="84">
        <v>238</v>
      </c>
      <c r="AB248" s="84"/>
      <c r="AC248" s="91">
        <v>36703</v>
      </c>
      <c r="AD248" s="3" t="s">
        <v>872</v>
      </c>
    </row>
    <row r="249" spans="1:30" x14ac:dyDescent="0.4">
      <c r="A249" s="14" t="s">
        <v>646</v>
      </c>
      <c r="B249" s="15" t="s">
        <v>8473</v>
      </c>
      <c r="C249" s="15"/>
      <c r="D249" s="86">
        <v>1.073802153059858</v>
      </c>
      <c r="E249" s="82"/>
      <c r="F249" s="15"/>
      <c r="G249" s="15"/>
      <c r="H249" s="16"/>
      <c r="I249" s="67"/>
      <c r="J249" s="67"/>
      <c r="K249" s="16"/>
      <c r="L249" s="87"/>
      <c r="M249" s="88">
        <v>2088.15234375</v>
      </c>
      <c r="N249" s="88">
        <v>756.94049072265625</v>
      </c>
      <c r="O249" s="78"/>
      <c r="P249" s="89"/>
      <c r="Q249" s="89"/>
      <c r="R249" s="118"/>
      <c r="S249" s="51">
        <v>1</v>
      </c>
      <c r="T249" s="51">
        <v>1</v>
      </c>
      <c r="U249" s="52">
        <v>0</v>
      </c>
      <c r="V249" s="52">
        <v>1</v>
      </c>
      <c r="W249" s="52">
        <v>0</v>
      </c>
      <c r="X249" s="52">
        <v>0.99999899999999997</v>
      </c>
      <c r="Y249" s="52">
        <v>0</v>
      </c>
      <c r="Z249" s="119"/>
      <c r="AA249" s="84">
        <v>239</v>
      </c>
      <c r="AB249" s="84"/>
      <c r="AC249" s="91">
        <v>8155</v>
      </c>
      <c r="AD249" s="3" t="s">
        <v>963</v>
      </c>
    </row>
    <row r="250" spans="1:30" x14ac:dyDescent="0.4">
      <c r="A250" s="14" t="s">
        <v>735</v>
      </c>
      <c r="B250" s="15" t="s">
        <v>8473</v>
      </c>
      <c r="C250" s="15"/>
      <c r="D250" s="86">
        <v>1</v>
      </c>
      <c r="E250" s="82"/>
      <c r="F250" s="15"/>
      <c r="G250" s="15"/>
      <c r="H250" s="16"/>
      <c r="I250" s="67"/>
      <c r="J250" s="67"/>
      <c r="K250" s="16"/>
      <c r="L250" s="87"/>
      <c r="M250" s="88">
        <v>7818.23046875</v>
      </c>
      <c r="N250" s="88">
        <v>9074.646484375</v>
      </c>
      <c r="O250" s="78"/>
      <c r="P250" s="89"/>
      <c r="Q250" s="89"/>
      <c r="R250" s="118"/>
      <c r="S250" s="51">
        <v>0</v>
      </c>
      <c r="T250" s="51">
        <v>1</v>
      </c>
      <c r="U250" s="52">
        <v>0</v>
      </c>
      <c r="V250" s="52">
        <v>1</v>
      </c>
      <c r="W250" s="52">
        <v>0</v>
      </c>
      <c r="X250" s="52">
        <v>0.99999899999999997</v>
      </c>
      <c r="Y250" s="52">
        <v>0</v>
      </c>
      <c r="Z250" s="119"/>
      <c r="AA250" s="84">
        <v>240</v>
      </c>
      <c r="AB250" s="84"/>
      <c r="AC250" s="91">
        <v>0</v>
      </c>
      <c r="AD250" s="3" t="s">
        <v>1334</v>
      </c>
    </row>
    <row r="251" spans="1:30" x14ac:dyDescent="0.4">
      <c r="A251" s="14" t="s">
        <v>630</v>
      </c>
      <c r="B251" s="15" t="s">
        <v>8473</v>
      </c>
      <c r="C251" s="15"/>
      <c r="D251" s="86">
        <v>1.4577995971411373</v>
      </c>
      <c r="E251" s="82"/>
      <c r="F251" s="15"/>
      <c r="G251" s="15"/>
      <c r="H251" s="16"/>
      <c r="I251" s="67"/>
      <c r="J251" s="67"/>
      <c r="K251" s="16"/>
      <c r="L251" s="87"/>
      <c r="M251" s="88">
        <v>8815.0810546875</v>
      </c>
      <c r="N251" s="88">
        <v>1693.0274658203125</v>
      </c>
      <c r="O251" s="78"/>
      <c r="P251" s="89"/>
      <c r="Q251" s="89"/>
      <c r="R251" s="118"/>
      <c r="S251" s="51">
        <v>1</v>
      </c>
      <c r="T251" s="51">
        <v>1</v>
      </c>
      <c r="U251" s="52">
        <v>0</v>
      </c>
      <c r="V251" s="52">
        <v>1</v>
      </c>
      <c r="W251" s="52">
        <v>0</v>
      </c>
      <c r="X251" s="52">
        <v>0.99999899999999997</v>
      </c>
      <c r="Y251" s="52">
        <v>0</v>
      </c>
      <c r="Z251" s="119"/>
      <c r="AA251" s="84">
        <v>241</v>
      </c>
      <c r="AB251" s="84"/>
      <c r="AC251" s="91">
        <v>50586</v>
      </c>
      <c r="AD251" s="3" t="s">
        <v>963</v>
      </c>
    </row>
    <row r="252" spans="1:30" x14ac:dyDescent="0.4">
      <c r="A252" s="14" t="s">
        <v>631</v>
      </c>
      <c r="B252" s="15" t="s">
        <v>8473</v>
      </c>
      <c r="C252" s="15"/>
      <c r="D252" s="86">
        <v>1.3838616951792686</v>
      </c>
      <c r="E252" s="82"/>
      <c r="F252" s="15"/>
      <c r="G252" s="15"/>
      <c r="H252" s="16"/>
      <c r="I252" s="67"/>
      <c r="J252" s="67"/>
      <c r="K252" s="16"/>
      <c r="L252" s="87"/>
      <c r="M252" s="88">
        <v>8730.154296875</v>
      </c>
      <c r="N252" s="88">
        <v>8592.240234375</v>
      </c>
      <c r="O252" s="78"/>
      <c r="P252" s="89"/>
      <c r="Q252" s="89"/>
      <c r="R252" s="118"/>
      <c r="S252" s="51">
        <v>1</v>
      </c>
      <c r="T252" s="51">
        <v>1</v>
      </c>
      <c r="U252" s="52">
        <v>0</v>
      </c>
      <c r="V252" s="52">
        <v>1</v>
      </c>
      <c r="W252" s="52">
        <v>0</v>
      </c>
      <c r="X252" s="52">
        <v>0.99999899999999997</v>
      </c>
      <c r="Y252" s="52">
        <v>0</v>
      </c>
      <c r="Z252" s="119"/>
      <c r="AA252" s="84">
        <v>242</v>
      </c>
      <c r="AB252" s="84"/>
      <c r="AC252" s="91">
        <v>42416</v>
      </c>
      <c r="AD252" s="3" t="s">
        <v>1334</v>
      </c>
    </row>
    <row r="253" spans="1:30" x14ac:dyDescent="0.4">
      <c r="A253" s="14" t="s">
        <v>721</v>
      </c>
      <c r="B253" s="15" t="s">
        <v>8473</v>
      </c>
      <c r="C253" s="15"/>
      <c r="D253" s="86">
        <v>1</v>
      </c>
      <c r="E253" s="82"/>
      <c r="F253" s="15"/>
      <c r="G253" s="15"/>
      <c r="H253" s="16"/>
      <c r="I253" s="67"/>
      <c r="J253" s="67"/>
      <c r="K253" s="16"/>
      <c r="L253" s="87"/>
      <c r="M253" s="88">
        <v>3433.800048828125</v>
      </c>
      <c r="N253" s="88">
        <v>9176.7158203125</v>
      </c>
      <c r="O253" s="78"/>
      <c r="P253" s="89"/>
      <c r="Q253" s="89"/>
      <c r="R253" s="118"/>
      <c r="S253" s="51">
        <v>1</v>
      </c>
      <c r="T253" s="51">
        <v>1</v>
      </c>
      <c r="U253" s="52">
        <v>0</v>
      </c>
      <c r="V253" s="52">
        <v>1</v>
      </c>
      <c r="W253" s="52">
        <v>0</v>
      </c>
      <c r="X253" s="52">
        <v>0.99999899999999997</v>
      </c>
      <c r="Y253" s="52">
        <v>0</v>
      </c>
      <c r="Z253" s="119"/>
      <c r="AA253" s="84">
        <v>243</v>
      </c>
      <c r="AB253" s="84"/>
      <c r="AC253" s="91">
        <v>0</v>
      </c>
      <c r="AD253" s="3" t="s">
        <v>872</v>
      </c>
    </row>
    <row r="254" spans="1:30" x14ac:dyDescent="0.4">
      <c r="A254" s="14" t="s">
        <v>679</v>
      </c>
      <c r="B254" s="15" t="s">
        <v>8473</v>
      </c>
      <c r="C254" s="15"/>
      <c r="D254" s="86">
        <v>1.1887633732093827</v>
      </c>
      <c r="E254" s="82"/>
      <c r="F254" s="15"/>
      <c r="G254" s="15"/>
      <c r="H254" s="16"/>
      <c r="I254" s="67"/>
      <c r="J254" s="67"/>
      <c r="K254" s="16"/>
      <c r="L254" s="87"/>
      <c r="M254" s="88">
        <v>6729.724609375</v>
      </c>
      <c r="N254" s="88">
        <v>887.3802490234375</v>
      </c>
      <c r="O254" s="78"/>
      <c r="P254" s="89"/>
      <c r="Q254" s="89"/>
      <c r="R254" s="118"/>
      <c r="S254" s="51">
        <v>1</v>
      </c>
      <c r="T254" s="51">
        <v>1</v>
      </c>
      <c r="U254" s="52">
        <v>0</v>
      </c>
      <c r="V254" s="52">
        <v>1</v>
      </c>
      <c r="W254" s="52">
        <v>0</v>
      </c>
      <c r="X254" s="52">
        <v>0.99999899999999997</v>
      </c>
      <c r="Y254" s="52">
        <v>0</v>
      </c>
      <c r="Z254" s="119"/>
      <c r="AA254" s="84">
        <v>244</v>
      </c>
      <c r="AB254" s="84"/>
      <c r="AC254" s="91">
        <v>20858</v>
      </c>
      <c r="AD254" s="3" t="s">
        <v>963</v>
      </c>
    </row>
    <row r="255" spans="1:30" x14ac:dyDescent="0.4">
      <c r="A255" s="14" t="s">
        <v>678</v>
      </c>
      <c r="B255" s="15" t="s">
        <v>8473</v>
      </c>
      <c r="C255" s="15"/>
      <c r="D255" s="86">
        <v>1.1904195098139143</v>
      </c>
      <c r="E255" s="82"/>
      <c r="F255" s="15"/>
      <c r="G255" s="15"/>
      <c r="H255" s="16"/>
      <c r="I255" s="67"/>
      <c r="J255" s="67"/>
      <c r="K255" s="16"/>
      <c r="L255" s="87"/>
      <c r="M255" s="88">
        <v>7804.59814453125</v>
      </c>
      <c r="N255" s="88">
        <v>1296.508056640625</v>
      </c>
      <c r="O255" s="78"/>
      <c r="P255" s="89"/>
      <c r="Q255" s="89"/>
      <c r="R255" s="118"/>
      <c r="S255" s="51">
        <v>1</v>
      </c>
      <c r="T255" s="51">
        <v>1</v>
      </c>
      <c r="U255" s="52">
        <v>0</v>
      </c>
      <c r="V255" s="52">
        <v>1</v>
      </c>
      <c r="W255" s="52">
        <v>0</v>
      </c>
      <c r="X255" s="52">
        <v>0.99999899999999997</v>
      </c>
      <c r="Y255" s="52">
        <v>0</v>
      </c>
      <c r="Z255" s="119"/>
      <c r="AA255" s="84">
        <v>245</v>
      </c>
      <c r="AB255" s="84"/>
      <c r="AC255" s="91">
        <v>21041</v>
      </c>
      <c r="AD255" s="3" t="s">
        <v>963</v>
      </c>
    </row>
    <row r="256" spans="1:30" x14ac:dyDescent="0.4">
      <c r="A256" s="14" t="s">
        <v>550</v>
      </c>
      <c r="B256" s="15" t="s">
        <v>8473</v>
      </c>
      <c r="C256" s="15"/>
      <c r="D256" s="86">
        <v>2.5521710454448017</v>
      </c>
      <c r="E256" s="82"/>
      <c r="F256" s="15"/>
      <c r="G256" s="15"/>
      <c r="H256" s="16"/>
      <c r="I256" s="67"/>
      <c r="J256" s="67"/>
      <c r="K256" s="16"/>
      <c r="L256" s="87"/>
      <c r="M256" s="88">
        <v>1387.943603515625</v>
      </c>
      <c r="N256" s="88">
        <v>7399.9072265625</v>
      </c>
      <c r="O256" s="78"/>
      <c r="P256" s="89"/>
      <c r="Q256" s="89"/>
      <c r="R256" s="118"/>
      <c r="S256" s="51">
        <v>1</v>
      </c>
      <c r="T256" s="51">
        <v>1</v>
      </c>
      <c r="U256" s="52">
        <v>0</v>
      </c>
      <c r="V256" s="52">
        <v>1</v>
      </c>
      <c r="W256" s="52">
        <v>0</v>
      </c>
      <c r="X256" s="52">
        <v>0.99999899999999997</v>
      </c>
      <c r="Y256" s="52">
        <v>0</v>
      </c>
      <c r="Z256" s="119"/>
      <c r="AA256" s="84">
        <v>246</v>
      </c>
      <c r="AB256" s="84"/>
      <c r="AC256" s="91">
        <v>171512</v>
      </c>
      <c r="AD256" s="3" t="s">
        <v>935</v>
      </c>
    </row>
    <row r="257" spans="1:30" x14ac:dyDescent="0.4">
      <c r="A257" s="14" t="s">
        <v>749</v>
      </c>
      <c r="B257" s="15" t="s">
        <v>8474</v>
      </c>
      <c r="C257" s="15"/>
      <c r="D257" s="86">
        <v>1.1401562163627248</v>
      </c>
      <c r="E257" s="82"/>
      <c r="F257" s="15"/>
      <c r="G257" s="15"/>
      <c r="H257" s="16"/>
      <c r="I257" s="67"/>
      <c r="J257" s="67"/>
      <c r="K257" s="16"/>
      <c r="L257" s="87"/>
      <c r="M257" s="88">
        <v>6313.00927734375</v>
      </c>
      <c r="N257" s="88">
        <v>9795.966796875</v>
      </c>
      <c r="O257" s="78"/>
      <c r="P257" s="89"/>
      <c r="Q257" s="89"/>
      <c r="R257" s="118"/>
      <c r="S257" s="51">
        <v>1</v>
      </c>
      <c r="T257" s="51">
        <v>1</v>
      </c>
      <c r="U257" s="52">
        <v>0</v>
      </c>
      <c r="V257" s="52">
        <v>1</v>
      </c>
      <c r="W257" s="52">
        <v>0</v>
      </c>
      <c r="X257" s="52">
        <v>0.99999899999999997</v>
      </c>
      <c r="Y257" s="52">
        <v>0</v>
      </c>
      <c r="Z257" s="119"/>
      <c r="AA257" s="84">
        <v>247</v>
      </c>
      <c r="AB257" s="84"/>
      <c r="AC257" s="91">
        <v>15487</v>
      </c>
      <c r="AD257" s="3" t="s">
        <v>963</v>
      </c>
    </row>
    <row r="258" spans="1:30" x14ac:dyDescent="0.4">
      <c r="A258" s="14" t="s">
        <v>296</v>
      </c>
      <c r="B258" s="15" t="s">
        <v>8473</v>
      </c>
      <c r="C258" s="15"/>
      <c r="D258" s="86">
        <v>1.803841648220204</v>
      </c>
      <c r="E258" s="82"/>
      <c r="F258" s="15"/>
      <c r="G258" s="15"/>
      <c r="H258" s="16"/>
      <c r="I258" s="67"/>
      <c r="J258" s="67"/>
      <c r="K258" s="16"/>
      <c r="L258" s="87"/>
      <c r="M258" s="88">
        <v>294.33319091796875</v>
      </c>
      <c r="N258" s="88">
        <v>5489.37646484375</v>
      </c>
      <c r="O258" s="78"/>
      <c r="P258" s="89"/>
      <c r="Q258" s="89"/>
      <c r="R258" s="90"/>
      <c r="S258" s="51">
        <v>1</v>
      </c>
      <c r="T258" s="51">
        <v>1</v>
      </c>
      <c r="U258" s="52">
        <v>0</v>
      </c>
      <c r="V258" s="52">
        <v>1</v>
      </c>
      <c r="W258" s="52">
        <v>0</v>
      </c>
      <c r="X258" s="52">
        <v>0.99999899999999997</v>
      </c>
      <c r="Y258" s="52">
        <v>0</v>
      </c>
      <c r="Z258" s="52"/>
      <c r="AA258" s="84">
        <v>248</v>
      </c>
      <c r="AB258" s="84"/>
      <c r="AC258" s="91">
        <v>88823</v>
      </c>
      <c r="AD258" s="3" t="s">
        <v>852</v>
      </c>
    </row>
    <row r="259" spans="1:30" x14ac:dyDescent="0.4">
      <c r="A259" s="14" t="s">
        <v>661</v>
      </c>
      <c r="B259" s="15" t="s">
        <v>8474</v>
      </c>
      <c r="C259" s="15"/>
      <c r="D259" s="86">
        <v>1.2762490155919268</v>
      </c>
      <c r="E259" s="82"/>
      <c r="F259" s="15"/>
      <c r="G259" s="15"/>
      <c r="H259" s="16"/>
      <c r="I259" s="67"/>
      <c r="J259" s="67"/>
      <c r="K259" s="16"/>
      <c r="L259" s="87"/>
      <c r="M259" s="88">
        <v>3203.914306640625</v>
      </c>
      <c r="N259" s="88">
        <v>928.65283203125</v>
      </c>
      <c r="O259" s="78"/>
      <c r="P259" s="89"/>
      <c r="Q259" s="89"/>
      <c r="R259" s="118"/>
      <c r="S259" s="51">
        <v>1</v>
      </c>
      <c r="T259" s="51">
        <v>1</v>
      </c>
      <c r="U259" s="52">
        <v>0</v>
      </c>
      <c r="V259" s="52">
        <v>1</v>
      </c>
      <c r="W259" s="52">
        <v>0</v>
      </c>
      <c r="X259" s="52">
        <v>0.99999899999999997</v>
      </c>
      <c r="Y259" s="52">
        <v>0</v>
      </c>
      <c r="Z259" s="119"/>
      <c r="AA259" s="84">
        <v>249</v>
      </c>
      <c r="AB259" s="84"/>
      <c r="AC259" s="91">
        <v>30525</v>
      </c>
      <c r="AD259" s="3" t="s">
        <v>852</v>
      </c>
    </row>
    <row r="260" spans="1:30" x14ac:dyDescent="0.4">
      <c r="A260" s="14" t="s">
        <v>662</v>
      </c>
      <c r="B260" s="15" t="s">
        <v>8473</v>
      </c>
      <c r="C260" s="15"/>
      <c r="D260" s="86">
        <v>1.5535749724731394</v>
      </c>
      <c r="E260" s="82"/>
      <c r="F260" s="15"/>
      <c r="G260" s="15"/>
      <c r="H260" s="16"/>
      <c r="I260" s="67"/>
      <c r="J260" s="67"/>
      <c r="K260" s="16"/>
      <c r="L260" s="87"/>
      <c r="M260" s="88">
        <v>8493.6708984375</v>
      </c>
      <c r="N260" s="88">
        <v>1038.43017578125</v>
      </c>
      <c r="O260" s="78"/>
      <c r="P260" s="89"/>
      <c r="Q260" s="89"/>
      <c r="R260" s="118"/>
      <c r="S260" s="51">
        <v>1</v>
      </c>
      <c r="T260" s="51">
        <v>1</v>
      </c>
      <c r="U260" s="52">
        <v>0</v>
      </c>
      <c r="V260" s="52">
        <v>1</v>
      </c>
      <c r="W260" s="52">
        <v>0</v>
      </c>
      <c r="X260" s="52">
        <v>0.99999899999999997</v>
      </c>
      <c r="Y260" s="52">
        <v>0</v>
      </c>
      <c r="Z260" s="119"/>
      <c r="AA260" s="84">
        <v>250</v>
      </c>
      <c r="AB260" s="84"/>
      <c r="AC260" s="91">
        <v>61169</v>
      </c>
      <c r="AD260" s="3" t="s">
        <v>900</v>
      </c>
    </row>
    <row r="261" spans="1:30" x14ac:dyDescent="0.4">
      <c r="A261" s="14" t="s">
        <v>823</v>
      </c>
      <c r="B261" s="15" t="s">
        <v>8473</v>
      </c>
      <c r="C261" s="15"/>
      <c r="D261" s="86">
        <v>1.0050860588620036</v>
      </c>
      <c r="E261" s="82"/>
      <c r="F261" s="15"/>
      <c r="G261" s="15"/>
      <c r="H261" s="16"/>
      <c r="I261" s="67"/>
      <c r="J261" s="67"/>
      <c r="K261" s="16"/>
      <c r="L261" s="87"/>
      <c r="M261" s="88">
        <v>960.70196533203125</v>
      </c>
      <c r="N261" s="88">
        <v>7441.9208984375</v>
      </c>
      <c r="O261" s="78"/>
      <c r="P261" s="89"/>
      <c r="Q261" s="89"/>
      <c r="R261" s="118"/>
      <c r="S261" s="51">
        <v>1</v>
      </c>
      <c r="T261" s="51">
        <v>1</v>
      </c>
      <c r="U261" s="52">
        <v>0</v>
      </c>
      <c r="V261" s="52">
        <v>1</v>
      </c>
      <c r="W261" s="52">
        <v>0</v>
      </c>
      <c r="X261" s="52">
        <v>0.99999899999999997</v>
      </c>
      <c r="Y261" s="52">
        <v>0</v>
      </c>
      <c r="Z261" s="119"/>
      <c r="AA261" s="84">
        <v>251</v>
      </c>
      <c r="AB261" s="84"/>
      <c r="AC261" s="91">
        <v>562</v>
      </c>
      <c r="AD261" s="3" t="s">
        <v>928</v>
      </c>
    </row>
    <row r="262" spans="1:30" x14ac:dyDescent="0.4">
      <c r="A262" s="14" t="s">
        <v>599</v>
      </c>
      <c r="B262" s="15" t="s">
        <v>8474</v>
      </c>
      <c r="C262" s="15"/>
      <c r="D262" s="86">
        <v>1.0046607123023699</v>
      </c>
      <c r="E262" s="82"/>
      <c r="F262" s="15"/>
      <c r="G262" s="15"/>
      <c r="H262" s="16"/>
      <c r="I262" s="67"/>
      <c r="J262" s="67"/>
      <c r="K262" s="16"/>
      <c r="L262" s="87"/>
      <c r="M262" s="88">
        <v>436.1644287109375</v>
      </c>
      <c r="N262" s="88">
        <v>4543.5927734375</v>
      </c>
      <c r="O262" s="78"/>
      <c r="P262" s="89"/>
      <c r="Q262" s="89"/>
      <c r="R262" s="118"/>
      <c r="S262" s="51">
        <v>1</v>
      </c>
      <c r="T262" s="51">
        <v>1</v>
      </c>
      <c r="U262" s="52">
        <v>0</v>
      </c>
      <c r="V262" s="52">
        <v>1</v>
      </c>
      <c r="W262" s="52">
        <v>0</v>
      </c>
      <c r="X262" s="52">
        <v>0.99999899999999997</v>
      </c>
      <c r="Y262" s="52">
        <v>0</v>
      </c>
      <c r="Z262" s="119"/>
      <c r="AA262" s="84">
        <v>252</v>
      </c>
      <c r="AB262" s="84"/>
      <c r="AC262" s="91">
        <v>515</v>
      </c>
      <c r="AD262" s="3" t="s">
        <v>935</v>
      </c>
    </row>
    <row r="263" spans="1:30" x14ac:dyDescent="0.4">
      <c r="A263" s="14" t="s">
        <v>540</v>
      </c>
      <c r="B263" s="15" t="s">
        <v>8474</v>
      </c>
      <c r="C263" s="15"/>
      <c r="D263" s="86">
        <v>2.9600874460603794</v>
      </c>
      <c r="E263" s="82"/>
      <c r="F263" s="15"/>
      <c r="G263" s="15"/>
      <c r="H263" s="16"/>
      <c r="I263" s="67"/>
      <c r="J263" s="67"/>
      <c r="K263" s="16"/>
      <c r="L263" s="87"/>
      <c r="M263" s="88">
        <v>6307.54931640625</v>
      </c>
      <c r="N263" s="88">
        <v>292.86154174804688</v>
      </c>
      <c r="O263" s="78"/>
      <c r="P263" s="89"/>
      <c r="Q263" s="89"/>
      <c r="R263" s="118"/>
      <c r="S263" s="51">
        <v>1</v>
      </c>
      <c r="T263" s="51">
        <v>1</v>
      </c>
      <c r="U263" s="52">
        <v>0</v>
      </c>
      <c r="V263" s="52">
        <v>1</v>
      </c>
      <c r="W263" s="52">
        <v>0</v>
      </c>
      <c r="X263" s="52">
        <v>0.99999899999999997</v>
      </c>
      <c r="Y263" s="52">
        <v>0</v>
      </c>
      <c r="Z263" s="119"/>
      <c r="AA263" s="84">
        <v>253</v>
      </c>
      <c r="AB263" s="84"/>
      <c r="AC263" s="91">
        <v>216586</v>
      </c>
      <c r="AD263" s="3" t="s">
        <v>1115</v>
      </c>
    </row>
    <row r="264" spans="1:30" x14ac:dyDescent="0.4">
      <c r="A264" s="14" t="s">
        <v>541</v>
      </c>
      <c r="B264" s="15" t="s">
        <v>8474</v>
      </c>
      <c r="C264" s="15"/>
      <c r="D264" s="86">
        <v>1.4995921591068544</v>
      </c>
      <c r="E264" s="82"/>
      <c r="F264" s="15"/>
      <c r="G264" s="15"/>
      <c r="H264" s="16"/>
      <c r="I264" s="67"/>
      <c r="J264" s="67"/>
      <c r="K264" s="16"/>
      <c r="L264" s="87"/>
      <c r="M264" s="88">
        <v>990.50201416015625</v>
      </c>
      <c r="N264" s="88">
        <v>2120.66015625</v>
      </c>
      <c r="O264" s="78"/>
      <c r="P264" s="89"/>
      <c r="Q264" s="89"/>
      <c r="R264" s="118"/>
      <c r="S264" s="51">
        <v>1</v>
      </c>
      <c r="T264" s="51">
        <v>1</v>
      </c>
      <c r="U264" s="52">
        <v>0</v>
      </c>
      <c r="V264" s="52">
        <v>1</v>
      </c>
      <c r="W264" s="52">
        <v>0</v>
      </c>
      <c r="X264" s="52">
        <v>0.99999899999999997</v>
      </c>
      <c r="Y264" s="52">
        <v>0</v>
      </c>
      <c r="Z264" s="119"/>
      <c r="AA264" s="84">
        <v>254</v>
      </c>
      <c r="AB264" s="84"/>
      <c r="AC264" s="91">
        <v>55204</v>
      </c>
      <c r="AD264" s="3" t="s">
        <v>928</v>
      </c>
    </row>
    <row r="265" spans="1:30" x14ac:dyDescent="0.4">
      <c r="A265" s="14" t="s">
        <v>566</v>
      </c>
      <c r="B265" s="15" t="s">
        <v>8474</v>
      </c>
      <c r="C265" s="15"/>
      <c r="D265" s="86">
        <v>2.3107823478892415</v>
      </c>
      <c r="E265" s="82"/>
      <c r="F265" s="15"/>
      <c r="G265" s="15"/>
      <c r="H265" s="16"/>
      <c r="I265" s="67"/>
      <c r="J265" s="67"/>
      <c r="K265" s="16"/>
      <c r="L265" s="87"/>
      <c r="M265" s="88">
        <v>2009.98193359375</v>
      </c>
      <c r="N265" s="88">
        <v>1395.045654296875</v>
      </c>
      <c r="O265" s="78"/>
      <c r="P265" s="89"/>
      <c r="Q265" s="89"/>
      <c r="R265" s="118"/>
      <c r="S265" s="51">
        <v>1</v>
      </c>
      <c r="T265" s="51">
        <v>1</v>
      </c>
      <c r="U265" s="52">
        <v>0</v>
      </c>
      <c r="V265" s="52">
        <v>1</v>
      </c>
      <c r="W265" s="52">
        <v>0</v>
      </c>
      <c r="X265" s="52">
        <v>0.99999899999999997</v>
      </c>
      <c r="Y265" s="52">
        <v>0</v>
      </c>
      <c r="Z265" s="119"/>
      <c r="AA265" s="84">
        <v>255</v>
      </c>
      <c r="AB265" s="84"/>
      <c r="AC265" s="91">
        <v>144839</v>
      </c>
      <c r="AD265" s="3" t="s">
        <v>852</v>
      </c>
    </row>
    <row r="266" spans="1:30" x14ac:dyDescent="0.4">
      <c r="A266" s="14" t="s">
        <v>687</v>
      </c>
      <c r="B266" s="15" t="s">
        <v>8473</v>
      </c>
      <c r="C266" s="15"/>
      <c r="D266" s="86">
        <v>1.1386901282210085</v>
      </c>
      <c r="E266" s="82"/>
      <c r="F266" s="15"/>
      <c r="G266" s="15"/>
      <c r="H266" s="16"/>
      <c r="I266" s="67"/>
      <c r="J266" s="67"/>
      <c r="K266" s="16"/>
      <c r="L266" s="87"/>
      <c r="M266" s="88">
        <v>8531.708984375</v>
      </c>
      <c r="N266" s="88">
        <v>8597.259765625</v>
      </c>
      <c r="O266" s="78"/>
      <c r="P266" s="89"/>
      <c r="Q266" s="89"/>
      <c r="R266" s="118"/>
      <c r="S266" s="51">
        <v>1</v>
      </c>
      <c r="T266" s="51">
        <v>1</v>
      </c>
      <c r="U266" s="52">
        <v>0</v>
      </c>
      <c r="V266" s="52">
        <v>1</v>
      </c>
      <c r="W266" s="52">
        <v>0</v>
      </c>
      <c r="X266" s="52">
        <v>0.99999899999999997</v>
      </c>
      <c r="Y266" s="52">
        <v>0</v>
      </c>
      <c r="Z266" s="119"/>
      <c r="AA266" s="84">
        <v>256</v>
      </c>
      <c r="AB266" s="84"/>
      <c r="AC266" s="91">
        <v>15325</v>
      </c>
      <c r="AD266" s="3" t="s">
        <v>924</v>
      </c>
    </row>
    <row r="267" spans="1:30" x14ac:dyDescent="0.4">
      <c r="A267" s="14" t="s">
        <v>567</v>
      </c>
      <c r="B267" s="15" t="s">
        <v>8474</v>
      </c>
      <c r="C267" s="15"/>
      <c r="D267" s="86">
        <v>1.7576960714633412</v>
      </c>
      <c r="E267" s="82"/>
      <c r="F267" s="15"/>
      <c r="G267" s="15"/>
      <c r="H267" s="16"/>
      <c r="I267" s="67"/>
      <c r="J267" s="67"/>
      <c r="K267" s="16"/>
      <c r="L267" s="87"/>
      <c r="M267" s="88">
        <v>3638.800048828125</v>
      </c>
      <c r="N267" s="88">
        <v>234.81135559082031</v>
      </c>
      <c r="O267" s="78"/>
      <c r="P267" s="89"/>
      <c r="Q267" s="89"/>
      <c r="R267" s="118"/>
      <c r="S267" s="51">
        <v>1</v>
      </c>
      <c r="T267" s="51">
        <v>1</v>
      </c>
      <c r="U267" s="52">
        <v>0</v>
      </c>
      <c r="V267" s="52">
        <v>1</v>
      </c>
      <c r="W267" s="52">
        <v>0</v>
      </c>
      <c r="X267" s="52">
        <v>0.99999899999999997</v>
      </c>
      <c r="Y267" s="52">
        <v>0</v>
      </c>
      <c r="Z267" s="119"/>
      <c r="AA267" s="84">
        <v>257</v>
      </c>
      <c r="AB267" s="84"/>
      <c r="AC267" s="91">
        <v>83724</v>
      </c>
      <c r="AD267" s="3" t="s">
        <v>852</v>
      </c>
    </row>
    <row r="268" spans="1:30" x14ac:dyDescent="0.4">
      <c r="A268" s="14" t="s">
        <v>642</v>
      </c>
      <c r="B268" s="15" t="s">
        <v>8473</v>
      </c>
      <c r="C268" s="15"/>
      <c r="D268" s="86">
        <v>1.3492095254593182</v>
      </c>
      <c r="E268" s="82"/>
      <c r="F268" s="15"/>
      <c r="G268" s="15"/>
      <c r="H268" s="16"/>
      <c r="I268" s="67"/>
      <c r="J268" s="67"/>
      <c r="K268" s="16"/>
      <c r="L268" s="87"/>
      <c r="M268" s="88">
        <v>2852.361083984375</v>
      </c>
      <c r="N268" s="88">
        <v>9287.076171875</v>
      </c>
      <c r="O268" s="78"/>
      <c r="P268" s="89"/>
      <c r="Q268" s="89"/>
      <c r="R268" s="118"/>
      <c r="S268" s="51">
        <v>1</v>
      </c>
      <c r="T268" s="51">
        <v>1</v>
      </c>
      <c r="U268" s="52">
        <v>0</v>
      </c>
      <c r="V268" s="52">
        <v>1</v>
      </c>
      <c r="W268" s="52">
        <v>0</v>
      </c>
      <c r="X268" s="52">
        <v>0.99999899999999997</v>
      </c>
      <c r="Y268" s="52">
        <v>0</v>
      </c>
      <c r="Z268" s="119"/>
      <c r="AA268" s="84">
        <v>258</v>
      </c>
      <c r="AB268" s="84"/>
      <c r="AC268" s="91">
        <v>38587</v>
      </c>
      <c r="AD268" s="3" t="s">
        <v>928</v>
      </c>
    </row>
    <row r="269" spans="1:30" x14ac:dyDescent="0.4">
      <c r="A269" s="14" t="s">
        <v>267</v>
      </c>
      <c r="B269" s="15" t="s">
        <v>8473</v>
      </c>
      <c r="C269" s="15"/>
      <c r="D269" s="86">
        <v>6.1259780891216682</v>
      </c>
      <c r="E269" s="82"/>
      <c r="F269" s="15"/>
      <c r="G269" s="15"/>
      <c r="H269" s="16"/>
      <c r="I269" s="67"/>
      <c r="J269" s="67"/>
      <c r="K269" s="16"/>
      <c r="L269" s="87"/>
      <c r="M269" s="88">
        <v>3355.60302734375</v>
      </c>
      <c r="N269" s="88">
        <v>562.766357421875</v>
      </c>
      <c r="O269" s="78"/>
      <c r="P269" s="89"/>
      <c r="Q269" s="89"/>
      <c r="R269" s="90"/>
      <c r="S269" s="51">
        <v>1</v>
      </c>
      <c r="T269" s="51">
        <v>1</v>
      </c>
      <c r="U269" s="52">
        <v>0</v>
      </c>
      <c r="V269" s="52">
        <v>1</v>
      </c>
      <c r="W269" s="52">
        <v>0</v>
      </c>
      <c r="X269" s="52">
        <v>0.99999899999999997</v>
      </c>
      <c r="Y269" s="52">
        <v>0</v>
      </c>
      <c r="Z269" s="52"/>
      <c r="AA269" s="84">
        <v>259</v>
      </c>
      <c r="AB269" s="84"/>
      <c r="AC269" s="91">
        <v>566411</v>
      </c>
      <c r="AD269" s="3" t="s">
        <v>900</v>
      </c>
    </row>
    <row r="270" spans="1:30" x14ac:dyDescent="0.4">
      <c r="A270" s="14" t="s">
        <v>787</v>
      </c>
      <c r="B270" s="15" t="s">
        <v>8474</v>
      </c>
      <c r="C270" s="15"/>
      <c r="D270" s="86">
        <v>1.1220382629076866</v>
      </c>
      <c r="E270" s="82"/>
      <c r="F270" s="15"/>
      <c r="G270" s="15"/>
      <c r="H270" s="16"/>
      <c r="I270" s="67"/>
      <c r="J270" s="67"/>
      <c r="K270" s="16"/>
      <c r="L270" s="87"/>
      <c r="M270" s="88">
        <v>3860.177978515625</v>
      </c>
      <c r="N270" s="88">
        <v>9457.4033203125</v>
      </c>
      <c r="O270" s="78"/>
      <c r="P270" s="89"/>
      <c r="Q270" s="89"/>
      <c r="R270" s="118"/>
      <c r="S270" s="51">
        <v>1</v>
      </c>
      <c r="T270" s="51">
        <v>1</v>
      </c>
      <c r="U270" s="52">
        <v>0</v>
      </c>
      <c r="V270" s="52">
        <v>1</v>
      </c>
      <c r="W270" s="52">
        <v>0</v>
      </c>
      <c r="X270" s="52">
        <v>0.99999899999999997</v>
      </c>
      <c r="Y270" s="52">
        <v>0</v>
      </c>
      <c r="Z270" s="119"/>
      <c r="AA270" s="84">
        <v>260</v>
      </c>
      <c r="AB270" s="84"/>
      <c r="AC270" s="91">
        <v>13485</v>
      </c>
      <c r="AD270" s="3" t="s">
        <v>1334</v>
      </c>
    </row>
    <row r="271" spans="1:30" x14ac:dyDescent="0.4">
      <c r="A271" s="14" t="s">
        <v>230</v>
      </c>
      <c r="B271" s="15" t="s">
        <v>8473</v>
      </c>
      <c r="C271" s="15"/>
      <c r="D271" s="86">
        <v>2.4894460027890228</v>
      </c>
      <c r="E271" s="82"/>
      <c r="F271" s="15"/>
      <c r="G271" s="15"/>
      <c r="H271" s="16"/>
      <c r="I271" s="67"/>
      <c r="J271" s="67"/>
      <c r="K271" s="16"/>
      <c r="L271" s="87"/>
      <c r="M271" s="88">
        <v>2231.149169921875</v>
      </c>
      <c r="N271" s="88">
        <v>8107.77197265625</v>
      </c>
      <c r="O271" s="78"/>
      <c r="P271" s="89"/>
      <c r="Q271" s="89"/>
      <c r="R271" s="90"/>
      <c r="S271" s="51">
        <v>1</v>
      </c>
      <c r="T271" s="51">
        <v>1</v>
      </c>
      <c r="U271" s="52">
        <v>0</v>
      </c>
      <c r="V271" s="52">
        <v>1</v>
      </c>
      <c r="W271" s="52">
        <v>0</v>
      </c>
      <c r="X271" s="52">
        <v>0.99999899999999997</v>
      </c>
      <c r="Y271" s="52">
        <v>0</v>
      </c>
      <c r="Z271" s="52"/>
      <c r="AA271" s="84">
        <v>261</v>
      </c>
      <c r="AB271" s="84"/>
      <c r="AC271" s="91">
        <v>164581</v>
      </c>
      <c r="AD271" s="3" t="s">
        <v>900</v>
      </c>
    </row>
    <row r="272" spans="1:30" x14ac:dyDescent="0.4">
      <c r="A272" s="14" t="s">
        <v>342</v>
      </c>
      <c r="B272" s="15" t="s">
        <v>8473</v>
      </c>
      <c r="C272" s="15"/>
      <c r="D272" s="86">
        <v>1.6511060336044807</v>
      </c>
      <c r="E272" s="82"/>
      <c r="F272" s="15"/>
      <c r="G272" s="15"/>
      <c r="H272" s="16"/>
      <c r="I272" s="67"/>
      <c r="J272" s="67"/>
      <c r="K272" s="16"/>
      <c r="L272" s="87"/>
      <c r="M272" s="88">
        <v>6937.39013671875</v>
      </c>
      <c r="N272" s="88">
        <v>8981.517578125</v>
      </c>
      <c r="O272" s="78"/>
      <c r="P272" s="89"/>
      <c r="Q272" s="89"/>
      <c r="R272" s="90"/>
      <c r="S272" s="51">
        <v>1</v>
      </c>
      <c r="T272" s="51">
        <v>1</v>
      </c>
      <c r="U272" s="52">
        <v>0</v>
      </c>
      <c r="V272" s="52">
        <v>1</v>
      </c>
      <c r="W272" s="52">
        <v>0</v>
      </c>
      <c r="X272" s="52">
        <v>0.99999899999999997</v>
      </c>
      <c r="Y272" s="52">
        <v>0</v>
      </c>
      <c r="Z272" s="52"/>
      <c r="AA272" s="84">
        <v>262</v>
      </c>
      <c r="AB272" s="84"/>
      <c r="AC272" s="91">
        <v>71946</v>
      </c>
      <c r="AD272" s="3" t="s">
        <v>900</v>
      </c>
    </row>
    <row r="273" spans="1:30" x14ac:dyDescent="0.4">
      <c r="A273" s="14" t="s">
        <v>562</v>
      </c>
      <c r="B273" s="15" t="s">
        <v>8473</v>
      </c>
      <c r="C273" s="15"/>
      <c r="D273" s="86">
        <v>2.3161127547748648</v>
      </c>
      <c r="E273" s="82"/>
      <c r="F273" s="15"/>
      <c r="G273" s="15"/>
      <c r="H273" s="16"/>
      <c r="I273" s="67"/>
      <c r="J273" s="67"/>
      <c r="K273" s="16"/>
      <c r="L273" s="87"/>
      <c r="M273" s="88">
        <v>9477.5087890625</v>
      </c>
      <c r="N273" s="88">
        <v>6091.1953125</v>
      </c>
      <c r="O273" s="78"/>
      <c r="P273" s="89"/>
      <c r="Q273" s="89"/>
      <c r="R273" s="118"/>
      <c r="S273" s="51">
        <v>1</v>
      </c>
      <c r="T273" s="51">
        <v>1</v>
      </c>
      <c r="U273" s="52">
        <v>0</v>
      </c>
      <c r="V273" s="52">
        <v>1</v>
      </c>
      <c r="W273" s="52">
        <v>0</v>
      </c>
      <c r="X273" s="52">
        <v>0.99999899999999997</v>
      </c>
      <c r="Y273" s="52">
        <v>0</v>
      </c>
      <c r="Z273" s="119"/>
      <c r="AA273" s="84">
        <v>263</v>
      </c>
      <c r="AB273" s="84"/>
      <c r="AC273" s="91">
        <v>145428</v>
      </c>
      <c r="AD273" s="3" t="s">
        <v>900</v>
      </c>
    </row>
    <row r="274" spans="1:30" x14ac:dyDescent="0.4">
      <c r="A274" s="14" t="s">
        <v>583</v>
      </c>
      <c r="B274" s="15" t="s">
        <v>8473</v>
      </c>
      <c r="C274" s="15"/>
      <c r="D274" s="86">
        <v>2.0805522100789675</v>
      </c>
      <c r="E274" s="82"/>
      <c r="F274" s="15"/>
      <c r="G274" s="15"/>
      <c r="H274" s="16"/>
      <c r="I274" s="67"/>
      <c r="J274" s="67"/>
      <c r="K274" s="16"/>
      <c r="L274" s="87"/>
      <c r="M274" s="88">
        <v>7787.71435546875</v>
      </c>
      <c r="N274" s="88">
        <v>9306.1630859375</v>
      </c>
      <c r="O274" s="78"/>
      <c r="P274" s="89"/>
      <c r="Q274" s="89"/>
      <c r="R274" s="118"/>
      <c r="S274" s="51">
        <v>1</v>
      </c>
      <c r="T274" s="51">
        <v>1</v>
      </c>
      <c r="U274" s="52">
        <v>0</v>
      </c>
      <c r="V274" s="52">
        <v>1</v>
      </c>
      <c r="W274" s="52">
        <v>0</v>
      </c>
      <c r="X274" s="52">
        <v>0.99999899999999997</v>
      </c>
      <c r="Y274" s="52">
        <v>0</v>
      </c>
      <c r="Z274" s="119"/>
      <c r="AA274" s="84">
        <v>264</v>
      </c>
      <c r="AB274" s="84"/>
      <c r="AC274" s="91">
        <v>119399</v>
      </c>
      <c r="AD274" s="3" t="s">
        <v>900</v>
      </c>
    </row>
    <row r="275" spans="1:30" x14ac:dyDescent="0.4">
      <c r="A275" s="14" t="s">
        <v>268</v>
      </c>
      <c r="B275" s="15" t="s">
        <v>8473</v>
      </c>
      <c r="C275" s="15"/>
      <c r="D275" s="86">
        <v>2.5774384410724074</v>
      </c>
      <c r="E275" s="82"/>
      <c r="F275" s="15"/>
      <c r="G275" s="15"/>
      <c r="H275" s="16"/>
      <c r="I275" s="67"/>
      <c r="J275" s="67"/>
      <c r="K275" s="16"/>
      <c r="L275" s="87"/>
      <c r="M275" s="88">
        <v>8795.89453125</v>
      </c>
      <c r="N275" s="88">
        <v>7265.4716796875</v>
      </c>
      <c r="O275" s="78"/>
      <c r="P275" s="89"/>
      <c r="Q275" s="89"/>
      <c r="R275" s="90"/>
      <c r="S275" s="51">
        <v>1</v>
      </c>
      <c r="T275" s="51">
        <v>1</v>
      </c>
      <c r="U275" s="52">
        <v>0</v>
      </c>
      <c r="V275" s="52">
        <v>1</v>
      </c>
      <c r="W275" s="52">
        <v>0</v>
      </c>
      <c r="X275" s="52">
        <v>0.99999899999999997</v>
      </c>
      <c r="Y275" s="52">
        <v>0</v>
      </c>
      <c r="Z275" s="52"/>
      <c r="AA275" s="84">
        <v>265</v>
      </c>
      <c r="AB275" s="84"/>
      <c r="AC275" s="91">
        <v>174304</v>
      </c>
      <c r="AD275" s="3" t="s">
        <v>900</v>
      </c>
    </row>
    <row r="276" spans="1:30" x14ac:dyDescent="0.4">
      <c r="A276" s="14" t="s">
        <v>278</v>
      </c>
      <c r="B276" s="15" t="s">
        <v>8473</v>
      </c>
      <c r="C276" s="15"/>
      <c r="D276" s="86">
        <v>2.4333726563317724</v>
      </c>
      <c r="E276" s="82"/>
      <c r="F276" s="15"/>
      <c r="G276" s="15"/>
      <c r="H276" s="16"/>
      <c r="I276" s="67"/>
      <c r="J276" s="67"/>
      <c r="K276" s="16"/>
      <c r="L276" s="87"/>
      <c r="M276" s="88">
        <v>671.9697265625</v>
      </c>
      <c r="N276" s="88">
        <v>2504.622802734375</v>
      </c>
      <c r="O276" s="78"/>
      <c r="P276" s="89"/>
      <c r="Q276" s="89"/>
      <c r="R276" s="90"/>
      <c r="S276" s="51">
        <v>1</v>
      </c>
      <c r="T276" s="51">
        <v>1</v>
      </c>
      <c r="U276" s="52">
        <v>0</v>
      </c>
      <c r="V276" s="52">
        <v>1</v>
      </c>
      <c r="W276" s="52">
        <v>0</v>
      </c>
      <c r="X276" s="52">
        <v>0.99999899999999997</v>
      </c>
      <c r="Y276" s="52">
        <v>0</v>
      </c>
      <c r="Z276" s="52"/>
      <c r="AA276" s="84">
        <v>266</v>
      </c>
      <c r="AB276" s="84"/>
      <c r="AC276" s="91">
        <v>158385</v>
      </c>
      <c r="AD276" s="3" t="s">
        <v>1784</v>
      </c>
    </row>
    <row r="277" spans="1:30" x14ac:dyDescent="0.4">
      <c r="A277" s="14" t="s">
        <v>581</v>
      </c>
      <c r="B277" s="15" t="s">
        <v>8473</v>
      </c>
      <c r="C277" s="15"/>
      <c r="D277" s="86">
        <v>2.0548504179649276</v>
      </c>
      <c r="E277" s="82"/>
      <c r="F277" s="15"/>
      <c r="G277" s="15"/>
      <c r="H277" s="16"/>
      <c r="I277" s="67"/>
      <c r="J277" s="67"/>
      <c r="K277" s="16"/>
      <c r="L277" s="87"/>
      <c r="M277" s="88">
        <v>595.2637939453125</v>
      </c>
      <c r="N277" s="88">
        <v>6824.71337890625</v>
      </c>
      <c r="O277" s="78"/>
      <c r="P277" s="89"/>
      <c r="Q277" s="89"/>
      <c r="R277" s="118"/>
      <c r="S277" s="51">
        <v>1</v>
      </c>
      <c r="T277" s="51">
        <v>1</v>
      </c>
      <c r="U277" s="52">
        <v>0</v>
      </c>
      <c r="V277" s="52">
        <v>1</v>
      </c>
      <c r="W277" s="52">
        <v>0</v>
      </c>
      <c r="X277" s="52">
        <v>0.99999899999999997</v>
      </c>
      <c r="Y277" s="52">
        <v>0</v>
      </c>
      <c r="Z277" s="119"/>
      <c r="AA277" s="84">
        <v>267</v>
      </c>
      <c r="AB277" s="84"/>
      <c r="AC277" s="91">
        <v>116559</v>
      </c>
      <c r="AD277" s="3" t="s">
        <v>963</v>
      </c>
    </row>
    <row r="278" spans="1:30" x14ac:dyDescent="0.4">
      <c r="A278" s="14" t="s">
        <v>582</v>
      </c>
      <c r="B278" s="15" t="s">
        <v>8473</v>
      </c>
      <c r="C278" s="15"/>
      <c r="D278" s="86">
        <v>1.3409469422902622</v>
      </c>
      <c r="E278" s="82"/>
      <c r="F278" s="15"/>
      <c r="G278" s="15"/>
      <c r="H278" s="16"/>
      <c r="I278" s="67"/>
      <c r="J278" s="67"/>
      <c r="K278" s="16"/>
      <c r="L278" s="87"/>
      <c r="M278" s="88">
        <v>741.85467529296875</v>
      </c>
      <c r="N278" s="88">
        <v>4874.08251953125</v>
      </c>
      <c r="O278" s="78"/>
      <c r="P278" s="89"/>
      <c r="Q278" s="89"/>
      <c r="R278" s="118"/>
      <c r="S278" s="51">
        <v>1</v>
      </c>
      <c r="T278" s="51">
        <v>1</v>
      </c>
      <c r="U278" s="52">
        <v>0</v>
      </c>
      <c r="V278" s="52">
        <v>1</v>
      </c>
      <c r="W278" s="52">
        <v>0</v>
      </c>
      <c r="X278" s="52">
        <v>0.99999899999999997</v>
      </c>
      <c r="Y278" s="52">
        <v>0</v>
      </c>
      <c r="Z278" s="119"/>
      <c r="AA278" s="84">
        <v>268</v>
      </c>
      <c r="AB278" s="84"/>
      <c r="AC278" s="91">
        <v>37674</v>
      </c>
      <c r="AD278" s="3" t="s">
        <v>1278</v>
      </c>
    </row>
    <row r="279" spans="1:30" x14ac:dyDescent="0.4">
      <c r="A279" s="14" t="s">
        <v>563</v>
      </c>
      <c r="B279" s="15" t="s">
        <v>8473</v>
      </c>
      <c r="C279" s="15"/>
      <c r="D279" s="86">
        <v>1.4849312776896908</v>
      </c>
      <c r="E279" s="82"/>
      <c r="F279" s="15"/>
      <c r="G279" s="15"/>
      <c r="H279" s="16"/>
      <c r="I279" s="67"/>
      <c r="J279" s="67"/>
      <c r="K279" s="16"/>
      <c r="L279" s="87"/>
      <c r="M279" s="88">
        <v>1696.1131591796875</v>
      </c>
      <c r="N279" s="88">
        <v>2196.368896484375</v>
      </c>
      <c r="O279" s="78"/>
      <c r="P279" s="89"/>
      <c r="Q279" s="89"/>
      <c r="R279" s="118"/>
      <c r="S279" s="51">
        <v>1</v>
      </c>
      <c r="T279" s="51">
        <v>1</v>
      </c>
      <c r="U279" s="52">
        <v>0</v>
      </c>
      <c r="V279" s="52">
        <v>1</v>
      </c>
      <c r="W279" s="52">
        <v>0</v>
      </c>
      <c r="X279" s="52">
        <v>0.99999899999999997</v>
      </c>
      <c r="Y279" s="52">
        <v>0</v>
      </c>
      <c r="Z279" s="119"/>
      <c r="AA279" s="84">
        <v>269</v>
      </c>
      <c r="AB279" s="84"/>
      <c r="AC279" s="91">
        <v>53584</v>
      </c>
      <c r="AD279" s="3" t="s">
        <v>852</v>
      </c>
    </row>
    <row r="280" spans="1:30" x14ac:dyDescent="0.4">
      <c r="A280" s="14" t="s">
        <v>720</v>
      </c>
      <c r="B280" s="15" t="s">
        <v>8474</v>
      </c>
      <c r="C280" s="15"/>
      <c r="D280" s="86">
        <v>1.0210501297384709</v>
      </c>
      <c r="E280" s="82"/>
      <c r="F280" s="15"/>
      <c r="G280" s="15"/>
      <c r="H280" s="16"/>
      <c r="I280" s="67"/>
      <c r="J280" s="67"/>
      <c r="K280" s="16"/>
      <c r="L280" s="87"/>
      <c r="M280" s="88">
        <v>2016.94287109375</v>
      </c>
      <c r="N280" s="88">
        <v>8785.8955078125</v>
      </c>
      <c r="O280" s="78"/>
      <c r="P280" s="89"/>
      <c r="Q280" s="89"/>
      <c r="R280" s="118"/>
      <c r="S280" s="51">
        <v>1</v>
      </c>
      <c r="T280" s="51">
        <v>1</v>
      </c>
      <c r="U280" s="52">
        <v>0</v>
      </c>
      <c r="V280" s="52">
        <v>1</v>
      </c>
      <c r="W280" s="52">
        <v>0</v>
      </c>
      <c r="X280" s="52">
        <v>0.99999899999999997</v>
      </c>
      <c r="Y280" s="52">
        <v>0</v>
      </c>
      <c r="Z280" s="119"/>
      <c r="AA280" s="84">
        <v>270</v>
      </c>
      <c r="AB280" s="84"/>
      <c r="AC280" s="91">
        <v>2326</v>
      </c>
      <c r="AD280" s="3" t="s">
        <v>919</v>
      </c>
    </row>
    <row r="281" spans="1:30" x14ac:dyDescent="0.4">
      <c r="A281" s="14" t="s">
        <v>277</v>
      </c>
      <c r="B281" s="15" t="s">
        <v>8473</v>
      </c>
      <c r="C281" s="15"/>
      <c r="D281" s="86">
        <v>5.6749206874470657</v>
      </c>
      <c r="E281" s="82"/>
      <c r="F281" s="15"/>
      <c r="G281" s="15"/>
      <c r="H281" s="16"/>
      <c r="I281" s="67"/>
      <c r="J281" s="67"/>
      <c r="K281" s="16"/>
      <c r="L281" s="87"/>
      <c r="M281" s="88">
        <v>3929.148193359375</v>
      </c>
      <c r="N281" s="88">
        <v>300.6561279296875</v>
      </c>
      <c r="O281" s="78"/>
      <c r="P281" s="89"/>
      <c r="Q281" s="89"/>
      <c r="R281" s="90"/>
      <c r="S281" s="51">
        <v>1</v>
      </c>
      <c r="T281" s="51">
        <v>1</v>
      </c>
      <c r="U281" s="52">
        <v>0</v>
      </c>
      <c r="V281" s="52">
        <v>1</v>
      </c>
      <c r="W281" s="52">
        <v>0</v>
      </c>
      <c r="X281" s="52">
        <v>0.99999899999999997</v>
      </c>
      <c r="Y281" s="52">
        <v>0</v>
      </c>
      <c r="Z281" s="52"/>
      <c r="AA281" s="84">
        <v>271</v>
      </c>
      <c r="AB281" s="84"/>
      <c r="AC281" s="91">
        <v>516570</v>
      </c>
      <c r="AD281" s="3" t="s">
        <v>1115</v>
      </c>
    </row>
    <row r="282" spans="1:30" x14ac:dyDescent="0.4">
      <c r="A282" s="14" t="s">
        <v>615</v>
      </c>
      <c r="B282" s="15" t="s">
        <v>8473</v>
      </c>
      <c r="C282" s="15"/>
      <c r="D282" s="86">
        <v>1.5815573461409604</v>
      </c>
      <c r="E282" s="82"/>
      <c r="F282" s="15"/>
      <c r="G282" s="15"/>
      <c r="H282" s="16"/>
      <c r="I282" s="67"/>
      <c r="J282" s="67"/>
      <c r="K282" s="16"/>
      <c r="L282" s="87"/>
      <c r="M282" s="88">
        <v>9360.490234375</v>
      </c>
      <c r="N282" s="88">
        <v>4102.0166015625</v>
      </c>
      <c r="O282" s="78"/>
      <c r="P282" s="89"/>
      <c r="Q282" s="89"/>
      <c r="R282" s="118"/>
      <c r="S282" s="51">
        <v>0</v>
      </c>
      <c r="T282" s="51">
        <v>1</v>
      </c>
      <c r="U282" s="52">
        <v>0</v>
      </c>
      <c r="V282" s="52">
        <v>1</v>
      </c>
      <c r="W282" s="52">
        <v>0</v>
      </c>
      <c r="X282" s="52">
        <v>0.99999899999999997</v>
      </c>
      <c r="Y282" s="52">
        <v>0</v>
      </c>
      <c r="Z282" s="119"/>
      <c r="AA282" s="84">
        <v>272</v>
      </c>
      <c r="AB282" s="84"/>
      <c r="AC282" s="91">
        <v>64261</v>
      </c>
      <c r="AD282" s="3" t="s">
        <v>852</v>
      </c>
    </row>
    <row r="283" spans="1:30" x14ac:dyDescent="0.4">
      <c r="A283" s="14" t="s">
        <v>688</v>
      </c>
      <c r="B283" s="15" t="s">
        <v>8473</v>
      </c>
      <c r="C283" s="15"/>
      <c r="D283" s="86">
        <v>1</v>
      </c>
      <c r="E283" s="82"/>
      <c r="F283" s="15"/>
      <c r="G283" s="15"/>
      <c r="H283" s="16"/>
      <c r="I283" s="67"/>
      <c r="J283" s="67"/>
      <c r="K283" s="16"/>
      <c r="L283" s="87"/>
      <c r="M283" s="88">
        <v>1886.2879638671875</v>
      </c>
      <c r="N283" s="88">
        <v>8567.005859375</v>
      </c>
      <c r="O283" s="78"/>
      <c r="P283" s="89"/>
      <c r="Q283" s="89"/>
      <c r="R283" s="118"/>
      <c r="S283" s="51">
        <v>1</v>
      </c>
      <c r="T283" s="51">
        <v>1</v>
      </c>
      <c r="U283" s="52">
        <v>0</v>
      </c>
      <c r="V283" s="52">
        <v>1</v>
      </c>
      <c r="W283" s="52">
        <v>0</v>
      </c>
      <c r="X283" s="52">
        <v>0.99999899999999997</v>
      </c>
      <c r="Y283" s="52">
        <v>0</v>
      </c>
      <c r="Z283" s="119"/>
      <c r="AA283" s="84">
        <v>273</v>
      </c>
      <c r="AB283" s="84"/>
      <c r="AC283" s="91">
        <v>0</v>
      </c>
      <c r="AD283" s="3" t="s">
        <v>852</v>
      </c>
    </row>
    <row r="284" spans="1:30" x14ac:dyDescent="0.4">
      <c r="A284" s="14" t="s">
        <v>786</v>
      </c>
      <c r="B284" s="15" t="s">
        <v>8474</v>
      </c>
      <c r="C284" s="15"/>
      <c r="D284" s="86">
        <v>1.4541253268600456</v>
      </c>
      <c r="E284" s="82"/>
      <c r="F284" s="15"/>
      <c r="G284" s="15"/>
      <c r="H284" s="16"/>
      <c r="I284" s="67"/>
      <c r="J284" s="67"/>
      <c r="K284" s="16"/>
      <c r="L284" s="87"/>
      <c r="M284" s="88">
        <v>9004.9443359375</v>
      </c>
      <c r="N284" s="88">
        <v>6593.1650390625</v>
      </c>
      <c r="O284" s="78"/>
      <c r="P284" s="89"/>
      <c r="Q284" s="89"/>
      <c r="R284" s="118"/>
      <c r="S284" s="51">
        <v>1</v>
      </c>
      <c r="T284" s="51">
        <v>1</v>
      </c>
      <c r="U284" s="52">
        <v>0</v>
      </c>
      <c r="V284" s="52">
        <v>1</v>
      </c>
      <c r="W284" s="52">
        <v>0</v>
      </c>
      <c r="X284" s="52">
        <v>0.99999899999999997</v>
      </c>
      <c r="Y284" s="52">
        <v>0</v>
      </c>
      <c r="Z284" s="119"/>
      <c r="AA284" s="84">
        <v>274</v>
      </c>
      <c r="AB284" s="84"/>
      <c r="AC284" s="91">
        <v>50180</v>
      </c>
      <c r="AD284" s="3" t="s">
        <v>963</v>
      </c>
    </row>
    <row r="285" spans="1:30" x14ac:dyDescent="0.4">
      <c r="A285" s="14" t="s">
        <v>182</v>
      </c>
      <c r="B285" s="15" t="s">
        <v>8473</v>
      </c>
      <c r="C285" s="15"/>
      <c r="D285" s="86">
        <v>1.6029966227318622</v>
      </c>
      <c r="E285" s="82"/>
      <c r="F285" s="15"/>
      <c r="G285" s="15"/>
      <c r="H285" s="16"/>
      <c r="I285" s="67"/>
      <c r="J285" s="67"/>
      <c r="K285" s="16"/>
      <c r="L285" s="87"/>
      <c r="M285" s="88">
        <v>1185.0885009765625</v>
      </c>
      <c r="N285" s="88">
        <v>7683.361328125</v>
      </c>
      <c r="O285" s="78"/>
      <c r="P285" s="89"/>
      <c r="Q285" s="89"/>
      <c r="R285" s="90"/>
      <c r="S285" s="51">
        <v>1</v>
      </c>
      <c r="T285" s="51">
        <v>1</v>
      </c>
      <c r="U285" s="52">
        <v>0</v>
      </c>
      <c r="V285" s="52">
        <v>1</v>
      </c>
      <c r="W285" s="52">
        <v>0</v>
      </c>
      <c r="X285" s="52">
        <v>0.99999899999999997</v>
      </c>
      <c r="Y285" s="52">
        <v>0</v>
      </c>
      <c r="Z285" s="52"/>
      <c r="AA285" s="84">
        <v>275</v>
      </c>
      <c r="AB285" s="84"/>
      <c r="AC285" s="91">
        <v>66630</v>
      </c>
      <c r="AD285" s="3" t="s">
        <v>872</v>
      </c>
    </row>
    <row r="286" spans="1:30" x14ac:dyDescent="0.4">
      <c r="A286" s="14" t="s">
        <v>584</v>
      </c>
      <c r="B286" s="15" t="s">
        <v>8473</v>
      </c>
      <c r="C286" s="15"/>
      <c r="D286" s="86">
        <v>1.5424073628010528</v>
      </c>
      <c r="E286" s="82"/>
      <c r="F286" s="15"/>
      <c r="G286" s="15"/>
      <c r="H286" s="16"/>
      <c r="I286" s="67"/>
      <c r="J286" s="67"/>
      <c r="K286" s="16"/>
      <c r="L286" s="87"/>
      <c r="M286" s="88">
        <v>9728.494140625</v>
      </c>
      <c r="N286" s="88">
        <v>3619.496826171875</v>
      </c>
      <c r="O286" s="78"/>
      <c r="P286" s="89"/>
      <c r="Q286" s="89"/>
      <c r="R286" s="118"/>
      <c r="S286" s="51">
        <v>1</v>
      </c>
      <c r="T286" s="51">
        <v>1</v>
      </c>
      <c r="U286" s="52">
        <v>0</v>
      </c>
      <c r="V286" s="52">
        <v>1</v>
      </c>
      <c r="W286" s="52">
        <v>0</v>
      </c>
      <c r="X286" s="52">
        <v>0.99999899999999997</v>
      </c>
      <c r="Y286" s="52">
        <v>0</v>
      </c>
      <c r="Z286" s="119"/>
      <c r="AA286" s="84">
        <v>276</v>
      </c>
      <c r="AB286" s="84"/>
      <c r="AC286" s="91">
        <v>59935</v>
      </c>
      <c r="AD286" s="3" t="s">
        <v>852</v>
      </c>
    </row>
    <row r="287" spans="1:30" x14ac:dyDescent="0.4">
      <c r="A287" s="14" t="s">
        <v>748</v>
      </c>
      <c r="B287" s="15" t="s">
        <v>8473</v>
      </c>
      <c r="C287" s="15"/>
      <c r="D287" s="86">
        <v>1.5546519137624248</v>
      </c>
      <c r="E287" s="82"/>
      <c r="F287" s="15"/>
      <c r="G287" s="15"/>
      <c r="H287" s="16"/>
      <c r="I287" s="67"/>
      <c r="J287" s="67"/>
      <c r="K287" s="16"/>
      <c r="L287" s="87"/>
      <c r="M287" s="88">
        <v>8449.0078125</v>
      </c>
      <c r="N287" s="88">
        <v>1139.8763427734375</v>
      </c>
      <c r="O287" s="78"/>
      <c r="P287" s="89"/>
      <c r="Q287" s="89"/>
      <c r="R287" s="118"/>
      <c r="S287" s="51">
        <v>1</v>
      </c>
      <c r="T287" s="51">
        <v>1</v>
      </c>
      <c r="U287" s="52">
        <v>0</v>
      </c>
      <c r="V287" s="52">
        <v>1</v>
      </c>
      <c r="W287" s="52">
        <v>0</v>
      </c>
      <c r="X287" s="52">
        <v>0.99999899999999997</v>
      </c>
      <c r="Y287" s="52">
        <v>0</v>
      </c>
      <c r="Z287" s="119"/>
      <c r="AA287" s="84">
        <v>277</v>
      </c>
      <c r="AB287" s="84"/>
      <c r="AC287" s="91">
        <v>61288</v>
      </c>
      <c r="AD287" s="3" t="s">
        <v>1334</v>
      </c>
    </row>
    <row r="288" spans="1:30" x14ac:dyDescent="0.4">
      <c r="A288" s="14" t="s">
        <v>598</v>
      </c>
      <c r="B288" s="15" t="s">
        <v>8473</v>
      </c>
      <c r="C288" s="15"/>
      <c r="D288" s="86">
        <v>1.7463112635480376</v>
      </c>
      <c r="E288" s="82"/>
      <c r="F288" s="15"/>
      <c r="G288" s="15"/>
      <c r="H288" s="16"/>
      <c r="I288" s="67"/>
      <c r="J288" s="67"/>
      <c r="K288" s="16"/>
      <c r="L288" s="87"/>
      <c r="M288" s="88">
        <v>5287.68310546875</v>
      </c>
      <c r="N288" s="88">
        <v>585.08123779296875</v>
      </c>
      <c r="O288" s="78"/>
      <c r="P288" s="89"/>
      <c r="Q288" s="89"/>
      <c r="R288" s="118"/>
      <c r="S288" s="51">
        <v>1</v>
      </c>
      <c r="T288" s="51">
        <v>1</v>
      </c>
      <c r="U288" s="52">
        <v>0</v>
      </c>
      <c r="V288" s="52">
        <v>1</v>
      </c>
      <c r="W288" s="52">
        <v>0</v>
      </c>
      <c r="X288" s="52">
        <v>0.99999899999999997</v>
      </c>
      <c r="Y288" s="52">
        <v>0</v>
      </c>
      <c r="Z288" s="119"/>
      <c r="AA288" s="84">
        <v>278</v>
      </c>
      <c r="AB288" s="84"/>
      <c r="AC288" s="91">
        <v>82466</v>
      </c>
      <c r="AD288" s="3" t="s">
        <v>935</v>
      </c>
    </row>
    <row r="289" spans="1:30" x14ac:dyDescent="0.4">
      <c r="A289" s="14" t="s">
        <v>292</v>
      </c>
      <c r="B289" s="15" t="s">
        <v>8473</v>
      </c>
      <c r="C289" s="15"/>
      <c r="D289" s="86">
        <v>5.0704851263538897</v>
      </c>
      <c r="E289" s="82"/>
      <c r="F289" s="15"/>
      <c r="G289" s="15"/>
      <c r="H289" s="16"/>
      <c r="I289" s="67"/>
      <c r="J289" s="67"/>
      <c r="K289" s="16"/>
      <c r="L289" s="87"/>
      <c r="M289" s="88">
        <v>7924.25</v>
      </c>
      <c r="N289" s="88">
        <v>8837.91015625</v>
      </c>
      <c r="O289" s="78"/>
      <c r="P289" s="89"/>
      <c r="Q289" s="89"/>
      <c r="R289" s="90"/>
      <c r="S289" s="51">
        <v>1</v>
      </c>
      <c r="T289" s="51">
        <v>1</v>
      </c>
      <c r="U289" s="52">
        <v>0</v>
      </c>
      <c r="V289" s="52">
        <v>1</v>
      </c>
      <c r="W289" s="52">
        <v>0</v>
      </c>
      <c r="X289" s="52">
        <v>0.99999899999999997</v>
      </c>
      <c r="Y289" s="52">
        <v>0</v>
      </c>
      <c r="Z289" s="52"/>
      <c r="AA289" s="84">
        <v>279</v>
      </c>
      <c r="AB289" s="84"/>
      <c r="AC289" s="91">
        <v>449781</v>
      </c>
      <c r="AD289" s="3" t="s">
        <v>843</v>
      </c>
    </row>
    <row r="290" spans="1:30" x14ac:dyDescent="0.4">
      <c r="A290" s="14" t="s">
        <v>293</v>
      </c>
      <c r="B290" s="15" t="s">
        <v>8473</v>
      </c>
      <c r="C290" s="15"/>
      <c r="D290" s="86">
        <v>3.731964752820446</v>
      </c>
      <c r="E290" s="82"/>
      <c r="F290" s="15"/>
      <c r="G290" s="15"/>
      <c r="H290" s="16"/>
      <c r="I290" s="67"/>
      <c r="J290" s="67"/>
      <c r="K290" s="16"/>
      <c r="L290" s="87"/>
      <c r="M290" s="88">
        <v>3105.33740234375</v>
      </c>
      <c r="N290" s="88">
        <v>9657.9189453125</v>
      </c>
      <c r="O290" s="78"/>
      <c r="P290" s="89"/>
      <c r="Q290" s="89"/>
      <c r="R290" s="90"/>
      <c r="S290" s="51">
        <v>1</v>
      </c>
      <c r="T290" s="51">
        <v>1</v>
      </c>
      <c r="U290" s="52">
        <v>0</v>
      </c>
      <c r="V290" s="52">
        <v>1</v>
      </c>
      <c r="W290" s="52">
        <v>0</v>
      </c>
      <c r="X290" s="52">
        <v>0.99999899999999997</v>
      </c>
      <c r="Y290" s="52">
        <v>0</v>
      </c>
      <c r="Z290" s="52"/>
      <c r="AA290" s="84">
        <v>280</v>
      </c>
      <c r="AB290" s="84"/>
      <c r="AC290" s="91">
        <v>301877</v>
      </c>
      <c r="AD290" s="3" t="s">
        <v>963</v>
      </c>
    </row>
    <row r="291" spans="1:30" x14ac:dyDescent="0.4">
      <c r="A291" s="14" t="s">
        <v>308</v>
      </c>
      <c r="B291" s="15" t="s">
        <v>8473</v>
      </c>
      <c r="C291" s="15"/>
      <c r="D291" s="86">
        <v>1.5256740481465247</v>
      </c>
      <c r="E291" s="82"/>
      <c r="F291" s="15"/>
      <c r="G291" s="15"/>
      <c r="H291" s="16"/>
      <c r="I291" s="67"/>
      <c r="J291" s="67"/>
      <c r="K291" s="16"/>
      <c r="L291" s="87"/>
      <c r="M291" s="88">
        <v>3854.65869140625</v>
      </c>
      <c r="N291" s="88">
        <v>9728.412109375</v>
      </c>
      <c r="O291" s="78"/>
      <c r="P291" s="89"/>
      <c r="Q291" s="89"/>
      <c r="R291" s="90"/>
      <c r="S291" s="51">
        <v>1</v>
      </c>
      <c r="T291" s="51">
        <v>1</v>
      </c>
      <c r="U291" s="52">
        <v>0</v>
      </c>
      <c r="V291" s="52">
        <v>1</v>
      </c>
      <c r="W291" s="52">
        <v>0</v>
      </c>
      <c r="X291" s="52">
        <v>0.99999899999999997</v>
      </c>
      <c r="Y291" s="52">
        <v>0</v>
      </c>
      <c r="Z291" s="52"/>
      <c r="AA291" s="84">
        <v>281</v>
      </c>
      <c r="AB291" s="84"/>
      <c r="AC291" s="91">
        <v>58086</v>
      </c>
      <c r="AD291" s="3" t="s">
        <v>852</v>
      </c>
    </row>
    <row r="292" spans="1:30" x14ac:dyDescent="0.4">
      <c r="A292" s="14" t="s">
        <v>263</v>
      </c>
      <c r="B292" s="15" t="s">
        <v>8473</v>
      </c>
      <c r="C292" s="15"/>
      <c r="D292" s="86">
        <v>6.3928061309140469</v>
      </c>
      <c r="E292" s="82"/>
      <c r="F292" s="15"/>
      <c r="G292" s="15"/>
      <c r="H292" s="16"/>
      <c r="I292" s="67"/>
      <c r="J292" s="67"/>
      <c r="K292" s="16"/>
      <c r="L292" s="87"/>
      <c r="M292" s="88">
        <v>8155.1396484375</v>
      </c>
      <c r="N292" s="88">
        <v>8157.92431640625</v>
      </c>
      <c r="O292" s="78"/>
      <c r="P292" s="89"/>
      <c r="Q292" s="89"/>
      <c r="R292" s="90"/>
      <c r="S292" s="51">
        <v>1</v>
      </c>
      <c r="T292" s="51">
        <v>1</v>
      </c>
      <c r="U292" s="52">
        <v>0</v>
      </c>
      <c r="V292" s="52">
        <v>1</v>
      </c>
      <c r="W292" s="52">
        <v>0</v>
      </c>
      <c r="X292" s="52">
        <v>0.99999899999999997</v>
      </c>
      <c r="Y292" s="52">
        <v>0</v>
      </c>
      <c r="Z292" s="52"/>
      <c r="AA292" s="84">
        <v>282</v>
      </c>
      <c r="AB292" s="84"/>
      <c r="AC292" s="91">
        <v>595895</v>
      </c>
      <c r="AD292" s="3" t="s">
        <v>852</v>
      </c>
    </row>
    <row r="293" spans="1:30" x14ac:dyDescent="0.4">
      <c r="A293" s="14" t="s">
        <v>337</v>
      </c>
      <c r="B293" s="15" t="s">
        <v>8474</v>
      </c>
      <c r="C293" s="15"/>
      <c r="D293" s="86">
        <v>8.5755760758329025</v>
      </c>
      <c r="E293" s="82"/>
      <c r="F293" s="15"/>
      <c r="G293" s="15"/>
      <c r="H293" s="16"/>
      <c r="I293" s="67"/>
      <c r="J293" s="67"/>
      <c r="K293" s="16"/>
      <c r="L293" s="87"/>
      <c r="M293" s="88">
        <v>595.93511962890625</v>
      </c>
      <c r="N293" s="88">
        <v>6304.84130859375</v>
      </c>
      <c r="O293" s="78"/>
      <c r="P293" s="89"/>
      <c r="Q293" s="89"/>
      <c r="R293" s="90"/>
      <c r="S293" s="51">
        <v>1</v>
      </c>
      <c r="T293" s="51">
        <v>0</v>
      </c>
      <c r="U293" s="52">
        <v>0</v>
      </c>
      <c r="V293" s="52">
        <v>1</v>
      </c>
      <c r="W293" s="52">
        <v>0</v>
      </c>
      <c r="X293" s="52">
        <v>0.99999899999999997</v>
      </c>
      <c r="Y293" s="52">
        <v>0</v>
      </c>
      <c r="Z293" s="52"/>
      <c r="AA293" s="84">
        <v>283</v>
      </c>
      <c r="AB293" s="84"/>
      <c r="AC293" s="91">
        <v>837087</v>
      </c>
      <c r="AD293" s="3" t="s">
        <v>963</v>
      </c>
    </row>
    <row r="294" spans="1:30" x14ac:dyDescent="0.4">
      <c r="A294" s="14" t="s">
        <v>264</v>
      </c>
      <c r="B294" s="15" t="s">
        <v>8473</v>
      </c>
      <c r="C294" s="15"/>
      <c r="D294" s="86">
        <v>1.9028659472736638</v>
      </c>
      <c r="E294" s="82"/>
      <c r="F294" s="15"/>
      <c r="G294" s="15"/>
      <c r="H294" s="16"/>
      <c r="I294" s="67"/>
      <c r="J294" s="67"/>
      <c r="K294" s="16"/>
      <c r="L294" s="87"/>
      <c r="M294" s="88">
        <v>955.93731689453125</v>
      </c>
      <c r="N294" s="88">
        <v>4462.0771484375</v>
      </c>
      <c r="O294" s="78"/>
      <c r="P294" s="89"/>
      <c r="Q294" s="89"/>
      <c r="R294" s="90"/>
      <c r="S294" s="51">
        <v>1</v>
      </c>
      <c r="T294" s="51">
        <v>1</v>
      </c>
      <c r="U294" s="52">
        <v>0</v>
      </c>
      <c r="V294" s="52">
        <v>1</v>
      </c>
      <c r="W294" s="52">
        <v>0</v>
      </c>
      <c r="X294" s="52">
        <v>0.99999899999999997</v>
      </c>
      <c r="Y294" s="52">
        <v>0</v>
      </c>
      <c r="Z294" s="52"/>
      <c r="AA294" s="84">
        <v>284</v>
      </c>
      <c r="AB294" s="84"/>
      <c r="AC294" s="91">
        <v>99765</v>
      </c>
      <c r="AD294" s="3" t="s">
        <v>852</v>
      </c>
    </row>
    <row r="295" spans="1:30" x14ac:dyDescent="0.4">
      <c r="A295" s="14" t="s">
        <v>605</v>
      </c>
      <c r="B295" s="15" t="s">
        <v>8474</v>
      </c>
      <c r="C295" s="15"/>
      <c r="D295" s="86">
        <v>1.6495403962679565</v>
      </c>
      <c r="E295" s="82"/>
      <c r="F295" s="15"/>
      <c r="G295" s="15"/>
      <c r="H295" s="16"/>
      <c r="I295" s="67"/>
      <c r="J295" s="67"/>
      <c r="K295" s="16"/>
      <c r="L295" s="87"/>
      <c r="M295" s="88">
        <v>595.929443359375</v>
      </c>
      <c r="N295" s="88">
        <v>4287.8173828125</v>
      </c>
      <c r="O295" s="78"/>
      <c r="P295" s="89"/>
      <c r="Q295" s="89"/>
      <c r="R295" s="118"/>
      <c r="S295" s="51">
        <v>1</v>
      </c>
      <c r="T295" s="51">
        <v>1</v>
      </c>
      <c r="U295" s="52">
        <v>0</v>
      </c>
      <c r="V295" s="52">
        <v>1</v>
      </c>
      <c r="W295" s="52">
        <v>0</v>
      </c>
      <c r="X295" s="52">
        <v>0.99999899999999997</v>
      </c>
      <c r="Y295" s="52">
        <v>0</v>
      </c>
      <c r="Z295" s="119"/>
      <c r="AA295" s="84">
        <v>285</v>
      </c>
      <c r="AB295" s="84"/>
      <c r="AC295" s="91">
        <v>71773</v>
      </c>
      <c r="AD295" s="3" t="s">
        <v>852</v>
      </c>
    </row>
    <row r="296" spans="1:30" x14ac:dyDescent="0.4">
      <c r="A296" s="14" t="s">
        <v>307</v>
      </c>
      <c r="B296" s="15" t="s">
        <v>8473</v>
      </c>
      <c r="C296" s="15"/>
      <c r="D296" s="86">
        <v>4.5898706637481412</v>
      </c>
      <c r="E296" s="82"/>
      <c r="F296" s="15"/>
      <c r="G296" s="15"/>
      <c r="H296" s="16"/>
      <c r="I296" s="67"/>
      <c r="J296" s="67"/>
      <c r="K296" s="16"/>
      <c r="L296" s="87"/>
      <c r="M296" s="88">
        <v>7063.818359375</v>
      </c>
      <c r="N296" s="88">
        <v>720.0303955078125</v>
      </c>
      <c r="O296" s="78"/>
      <c r="P296" s="89"/>
      <c r="Q296" s="89"/>
      <c r="R296" s="90"/>
      <c r="S296" s="51">
        <v>1</v>
      </c>
      <c r="T296" s="51">
        <v>1</v>
      </c>
      <c r="U296" s="52">
        <v>0</v>
      </c>
      <c r="V296" s="52">
        <v>1</v>
      </c>
      <c r="W296" s="52">
        <v>0</v>
      </c>
      <c r="X296" s="52">
        <v>0.99999899999999997</v>
      </c>
      <c r="Y296" s="52">
        <v>0</v>
      </c>
      <c r="Z296" s="52"/>
      <c r="AA296" s="84">
        <v>286</v>
      </c>
      <c r="AB296" s="84"/>
      <c r="AC296" s="91">
        <v>396674</v>
      </c>
      <c r="AD296" s="3" t="s">
        <v>919</v>
      </c>
    </row>
    <row r="297" spans="1:30" x14ac:dyDescent="0.4">
      <c r="A297" s="14" t="s">
        <v>824</v>
      </c>
      <c r="B297" s="15" t="s">
        <v>8473</v>
      </c>
      <c r="C297" s="15"/>
      <c r="D297" s="86">
        <v>1</v>
      </c>
      <c r="E297" s="82"/>
      <c r="F297" s="15"/>
      <c r="G297" s="15"/>
      <c r="H297" s="16"/>
      <c r="I297" s="67"/>
      <c r="J297" s="67"/>
      <c r="K297" s="16"/>
      <c r="L297" s="87"/>
      <c r="M297" s="88">
        <v>906.66375732421875</v>
      </c>
      <c r="N297" s="88">
        <v>6665.83837890625</v>
      </c>
      <c r="O297" s="78"/>
      <c r="P297" s="89"/>
      <c r="Q297" s="89"/>
      <c r="R297" s="118"/>
      <c r="S297" s="51">
        <v>1</v>
      </c>
      <c r="T297" s="51">
        <v>1</v>
      </c>
      <c r="U297" s="52">
        <v>0</v>
      </c>
      <c r="V297" s="52">
        <v>1</v>
      </c>
      <c r="W297" s="52">
        <v>0</v>
      </c>
      <c r="X297" s="52">
        <v>0.99999899999999997</v>
      </c>
      <c r="Y297" s="52">
        <v>0</v>
      </c>
      <c r="Z297" s="119"/>
      <c r="AA297" s="84">
        <v>287</v>
      </c>
      <c r="AB297" s="84"/>
      <c r="AC297" s="91">
        <v>0</v>
      </c>
      <c r="AD297" s="3" t="s">
        <v>935</v>
      </c>
    </row>
    <row r="298" spans="1:30" x14ac:dyDescent="0.4">
      <c r="A298" s="14" t="s">
        <v>643</v>
      </c>
      <c r="B298" s="15" t="s">
        <v>8474</v>
      </c>
      <c r="C298" s="15"/>
      <c r="D298" s="86">
        <v>1.2810997763571119</v>
      </c>
      <c r="E298" s="82"/>
      <c r="F298" s="15"/>
      <c r="G298" s="15"/>
      <c r="H298" s="16"/>
      <c r="I298" s="67"/>
      <c r="J298" s="67"/>
      <c r="K298" s="16"/>
      <c r="L298" s="87"/>
      <c r="M298" s="88">
        <v>9369.1845703125</v>
      </c>
      <c r="N298" s="88">
        <v>5087.79931640625</v>
      </c>
      <c r="O298" s="78"/>
      <c r="P298" s="89"/>
      <c r="Q298" s="89"/>
      <c r="R298" s="118"/>
      <c r="S298" s="51">
        <v>1</v>
      </c>
      <c r="T298" s="51">
        <v>1</v>
      </c>
      <c r="U298" s="52">
        <v>0</v>
      </c>
      <c r="V298" s="52">
        <v>1</v>
      </c>
      <c r="W298" s="52">
        <v>0</v>
      </c>
      <c r="X298" s="52">
        <v>0.99999899999999997</v>
      </c>
      <c r="Y298" s="52">
        <v>0</v>
      </c>
      <c r="Z298" s="119"/>
      <c r="AA298" s="84">
        <v>288</v>
      </c>
      <c r="AB298" s="84"/>
      <c r="AC298" s="91">
        <v>31061</v>
      </c>
      <c r="AD298" s="3" t="s">
        <v>935</v>
      </c>
    </row>
    <row r="299" spans="1:30" x14ac:dyDescent="0.4">
      <c r="A299" s="14" t="s">
        <v>258</v>
      </c>
      <c r="B299" s="15" t="s">
        <v>8473</v>
      </c>
      <c r="C299" s="15"/>
      <c r="D299" s="86">
        <v>6.4827533533863866</v>
      </c>
      <c r="E299" s="82"/>
      <c r="F299" s="15"/>
      <c r="G299" s="15"/>
      <c r="H299" s="16"/>
      <c r="I299" s="67"/>
      <c r="J299" s="67"/>
      <c r="K299" s="16"/>
      <c r="L299" s="87"/>
      <c r="M299" s="88">
        <v>2411.5908203125</v>
      </c>
      <c r="N299" s="88">
        <v>8966.740234375</v>
      </c>
      <c r="O299" s="78"/>
      <c r="P299" s="89"/>
      <c r="Q299" s="89"/>
      <c r="R299" s="90"/>
      <c r="S299" s="51">
        <v>1</v>
      </c>
      <c r="T299" s="51">
        <v>1</v>
      </c>
      <c r="U299" s="52">
        <v>0</v>
      </c>
      <c r="V299" s="52">
        <v>1</v>
      </c>
      <c r="W299" s="52">
        <v>0</v>
      </c>
      <c r="X299" s="52">
        <v>0.99999899999999997</v>
      </c>
      <c r="Y299" s="52">
        <v>0</v>
      </c>
      <c r="Z299" s="52"/>
      <c r="AA299" s="84">
        <v>289</v>
      </c>
      <c r="AB299" s="84"/>
      <c r="AC299" s="91">
        <v>605834</v>
      </c>
      <c r="AD299" s="3" t="s">
        <v>1334</v>
      </c>
    </row>
    <row r="300" spans="1:30" x14ac:dyDescent="0.4">
      <c r="A300" s="14" t="s">
        <v>229</v>
      </c>
      <c r="B300" s="15" t="s">
        <v>8473</v>
      </c>
      <c r="C300" s="15"/>
      <c r="D300" s="86">
        <v>7.7805852560238007</v>
      </c>
      <c r="E300" s="82"/>
      <c r="F300" s="15"/>
      <c r="G300" s="15"/>
      <c r="H300" s="16"/>
      <c r="I300" s="67"/>
      <c r="J300" s="67"/>
      <c r="K300" s="16"/>
      <c r="L300" s="87"/>
      <c r="M300" s="88">
        <v>436.53369140625</v>
      </c>
      <c r="N300" s="88">
        <v>6155.70556640625</v>
      </c>
      <c r="O300" s="78"/>
      <c r="P300" s="89"/>
      <c r="Q300" s="89"/>
      <c r="R300" s="90"/>
      <c r="S300" s="51">
        <v>1</v>
      </c>
      <c r="T300" s="51">
        <v>1</v>
      </c>
      <c r="U300" s="52">
        <v>0</v>
      </c>
      <c r="V300" s="52">
        <v>1</v>
      </c>
      <c r="W300" s="52">
        <v>0</v>
      </c>
      <c r="X300" s="52">
        <v>0.99999899999999997</v>
      </c>
      <c r="Y300" s="52">
        <v>0</v>
      </c>
      <c r="Z300" s="52"/>
      <c r="AA300" s="84">
        <v>290</v>
      </c>
      <c r="AB300" s="84"/>
      <c r="AC300" s="91">
        <v>749242</v>
      </c>
      <c r="AD300" s="3" t="s">
        <v>900</v>
      </c>
    </row>
    <row r="301" spans="1:30" x14ac:dyDescent="0.4">
      <c r="A301" s="14" t="s">
        <v>299</v>
      </c>
      <c r="B301" s="15" t="s">
        <v>8474</v>
      </c>
      <c r="C301" s="15"/>
      <c r="D301" s="86">
        <v>4.7718737416373873</v>
      </c>
      <c r="E301" s="82"/>
      <c r="F301" s="15"/>
      <c r="G301" s="15"/>
      <c r="H301" s="16"/>
      <c r="I301" s="67"/>
      <c r="J301" s="67"/>
      <c r="K301" s="16"/>
      <c r="L301" s="87"/>
      <c r="M301" s="88">
        <v>4601.04736328125</v>
      </c>
      <c r="N301" s="88">
        <v>211.69705200195313</v>
      </c>
      <c r="O301" s="78"/>
      <c r="P301" s="89"/>
      <c r="Q301" s="89"/>
      <c r="R301" s="90"/>
      <c r="S301" s="51">
        <v>1</v>
      </c>
      <c r="T301" s="51">
        <v>1</v>
      </c>
      <c r="U301" s="52">
        <v>0</v>
      </c>
      <c r="V301" s="52">
        <v>1</v>
      </c>
      <c r="W301" s="52">
        <v>0</v>
      </c>
      <c r="X301" s="52">
        <v>0.99999899999999997</v>
      </c>
      <c r="Y301" s="52">
        <v>0</v>
      </c>
      <c r="Z301" s="52"/>
      <c r="AA301" s="84">
        <v>291</v>
      </c>
      <c r="AB301" s="84"/>
      <c r="AC301" s="91">
        <v>416785</v>
      </c>
      <c r="AD301" s="3" t="s">
        <v>900</v>
      </c>
    </row>
    <row r="302" spans="1:30" x14ac:dyDescent="0.4">
      <c r="A302" s="14" t="s">
        <v>206</v>
      </c>
      <c r="B302" s="15" t="s">
        <v>8474</v>
      </c>
      <c r="C302" s="15"/>
      <c r="D302" s="86">
        <v>11.185556865306467</v>
      </c>
      <c r="E302" s="82"/>
      <c r="F302" s="15"/>
      <c r="G302" s="15"/>
      <c r="H302" s="16"/>
      <c r="I302" s="67"/>
      <c r="J302" s="67"/>
      <c r="K302" s="16"/>
      <c r="L302" s="87"/>
      <c r="M302" s="88">
        <v>7543.2880859375</v>
      </c>
      <c r="N302" s="88">
        <v>8041.75390625</v>
      </c>
      <c r="O302" s="78"/>
      <c r="P302" s="89"/>
      <c r="Q302" s="89"/>
      <c r="R302" s="90"/>
      <c r="S302" s="51">
        <v>1</v>
      </c>
      <c r="T302" s="51">
        <v>1</v>
      </c>
      <c r="U302" s="52">
        <v>0</v>
      </c>
      <c r="V302" s="52">
        <v>1</v>
      </c>
      <c r="W302" s="52">
        <v>0</v>
      </c>
      <c r="X302" s="52">
        <v>0.99999899999999997</v>
      </c>
      <c r="Y302" s="52">
        <v>0</v>
      </c>
      <c r="Z302" s="52"/>
      <c r="AA302" s="84">
        <v>292</v>
      </c>
      <c r="AB302" s="84"/>
      <c r="AC302" s="91">
        <v>1125485</v>
      </c>
      <c r="AD302" s="3" t="s">
        <v>900</v>
      </c>
    </row>
    <row r="303" spans="1:30" x14ac:dyDescent="0.4">
      <c r="A303" s="14" t="s">
        <v>207</v>
      </c>
      <c r="B303" s="15" t="s">
        <v>8474</v>
      </c>
      <c r="C303" s="15"/>
      <c r="D303" s="86">
        <v>4.9902303754851198</v>
      </c>
      <c r="E303" s="82"/>
      <c r="F303" s="15"/>
      <c r="G303" s="15"/>
      <c r="H303" s="16"/>
      <c r="I303" s="67"/>
      <c r="J303" s="67"/>
      <c r="K303" s="16"/>
      <c r="L303" s="87"/>
      <c r="M303" s="88">
        <v>9488.955078125</v>
      </c>
      <c r="N303" s="88">
        <v>2414.47998046875</v>
      </c>
      <c r="O303" s="78"/>
      <c r="P303" s="89"/>
      <c r="Q303" s="89"/>
      <c r="R303" s="90"/>
      <c r="S303" s="51">
        <v>1</v>
      </c>
      <c r="T303" s="51">
        <v>1</v>
      </c>
      <c r="U303" s="52">
        <v>0</v>
      </c>
      <c r="V303" s="52">
        <v>1</v>
      </c>
      <c r="W303" s="52">
        <v>0</v>
      </c>
      <c r="X303" s="52">
        <v>0.99999899999999997</v>
      </c>
      <c r="Y303" s="52">
        <v>0</v>
      </c>
      <c r="Z303" s="52"/>
      <c r="AA303" s="84">
        <v>293</v>
      </c>
      <c r="AB303" s="84"/>
      <c r="AC303" s="91">
        <v>440913</v>
      </c>
      <c r="AD303" s="3" t="s">
        <v>928</v>
      </c>
    </row>
    <row r="304" spans="1:30" x14ac:dyDescent="0.4">
      <c r="A304" s="14" t="s">
        <v>412</v>
      </c>
      <c r="B304" s="15" t="s">
        <v>8474</v>
      </c>
      <c r="C304" s="15"/>
      <c r="D304" s="86">
        <v>3.8210884319539202</v>
      </c>
      <c r="E304" s="82"/>
      <c r="F304" s="15"/>
      <c r="G304" s="15"/>
      <c r="H304" s="16"/>
      <c r="I304" s="67"/>
      <c r="J304" s="67"/>
      <c r="K304" s="16"/>
      <c r="L304" s="87"/>
      <c r="M304" s="88">
        <v>4550.62939453125</v>
      </c>
      <c r="N304" s="88">
        <v>507.99728393554688</v>
      </c>
      <c r="O304" s="78"/>
      <c r="P304" s="89"/>
      <c r="Q304" s="89"/>
      <c r="R304" s="90"/>
      <c r="S304" s="51">
        <v>2</v>
      </c>
      <c r="T304" s="51">
        <v>1</v>
      </c>
      <c r="U304" s="52">
        <v>0</v>
      </c>
      <c r="V304" s="52">
        <v>0.5</v>
      </c>
      <c r="W304" s="52">
        <v>0</v>
      </c>
      <c r="X304" s="52">
        <v>0.99999899999999997</v>
      </c>
      <c r="Y304" s="52">
        <v>1</v>
      </c>
      <c r="Z304" s="52"/>
      <c r="AA304" s="84">
        <v>294</v>
      </c>
      <c r="AB304" s="84"/>
      <c r="AC304" s="91">
        <v>311725</v>
      </c>
      <c r="AD304" s="3" t="s">
        <v>843</v>
      </c>
    </row>
    <row r="305" spans="1:30" x14ac:dyDescent="0.4">
      <c r="A305" s="14" t="s">
        <v>380</v>
      </c>
      <c r="B305" s="15" t="s">
        <v>8473</v>
      </c>
      <c r="C305" s="15"/>
      <c r="D305" s="86">
        <v>5.545289535953577</v>
      </c>
      <c r="E305" s="82"/>
      <c r="F305" s="15"/>
      <c r="G305" s="15"/>
      <c r="H305" s="16"/>
      <c r="I305" s="67"/>
      <c r="J305" s="67"/>
      <c r="K305" s="16"/>
      <c r="L305" s="87"/>
      <c r="M305" s="88">
        <v>7208.2451171875</v>
      </c>
      <c r="N305" s="88">
        <v>1342.155029296875</v>
      </c>
      <c r="O305" s="78"/>
      <c r="P305" s="89"/>
      <c r="Q305" s="89"/>
      <c r="R305" s="90"/>
      <c r="S305" s="51">
        <v>2</v>
      </c>
      <c r="T305" s="51">
        <v>2</v>
      </c>
      <c r="U305" s="52">
        <v>0</v>
      </c>
      <c r="V305" s="52">
        <v>0.5</v>
      </c>
      <c r="W305" s="52">
        <v>0</v>
      </c>
      <c r="X305" s="52">
        <v>0.99999899999999997</v>
      </c>
      <c r="Y305" s="52">
        <v>0.5</v>
      </c>
      <c r="Z305" s="52"/>
      <c r="AA305" s="84">
        <v>295</v>
      </c>
      <c r="AB305" s="84"/>
      <c r="AC305" s="91">
        <v>502246</v>
      </c>
      <c r="AD305" s="3" t="s">
        <v>843</v>
      </c>
    </row>
    <row r="306" spans="1:30" x14ac:dyDescent="0.4">
      <c r="A306" s="14" t="s">
        <v>633</v>
      </c>
      <c r="B306" s="15" t="s">
        <v>8473</v>
      </c>
      <c r="C306" s="15"/>
      <c r="D306" s="86">
        <v>1.412694761966357</v>
      </c>
      <c r="E306" s="82"/>
      <c r="F306" s="15"/>
      <c r="G306" s="15"/>
      <c r="H306" s="16"/>
      <c r="I306" s="67"/>
      <c r="J306" s="67"/>
      <c r="K306" s="16"/>
      <c r="L306" s="87"/>
      <c r="M306" s="88">
        <v>8777.658203125</v>
      </c>
      <c r="N306" s="88">
        <v>7962.72216796875</v>
      </c>
      <c r="O306" s="78"/>
      <c r="P306" s="89"/>
      <c r="Q306" s="89"/>
      <c r="R306" s="118"/>
      <c r="S306" s="51">
        <v>2</v>
      </c>
      <c r="T306" s="51">
        <v>2</v>
      </c>
      <c r="U306" s="52">
        <v>0</v>
      </c>
      <c r="V306" s="52">
        <v>0.5</v>
      </c>
      <c r="W306" s="52">
        <v>0</v>
      </c>
      <c r="X306" s="52">
        <v>0.99999899999999997</v>
      </c>
      <c r="Y306" s="52">
        <v>1</v>
      </c>
      <c r="Z306" s="119"/>
      <c r="AA306" s="84">
        <v>296</v>
      </c>
      <c r="AB306" s="84"/>
      <c r="AC306" s="91">
        <v>45602</v>
      </c>
      <c r="AD306" s="3" t="s">
        <v>852</v>
      </c>
    </row>
    <row r="307" spans="1:30" x14ac:dyDescent="0.4">
      <c r="A307" s="14" t="s">
        <v>315</v>
      </c>
      <c r="B307" s="15" t="s">
        <v>8473</v>
      </c>
      <c r="C307" s="15"/>
      <c r="D307" s="86">
        <v>4.484203718422954</v>
      </c>
      <c r="E307" s="82"/>
      <c r="F307" s="15"/>
      <c r="G307" s="15"/>
      <c r="H307" s="16"/>
      <c r="I307" s="67"/>
      <c r="J307" s="67"/>
      <c r="K307" s="16"/>
      <c r="L307" s="87"/>
      <c r="M307" s="88">
        <v>5597.23388671875</v>
      </c>
      <c r="N307" s="88">
        <v>9189.509765625</v>
      </c>
      <c r="O307" s="78"/>
      <c r="P307" s="89"/>
      <c r="Q307" s="89"/>
      <c r="R307" s="90"/>
      <c r="S307" s="51">
        <v>2</v>
      </c>
      <c r="T307" s="51">
        <v>2</v>
      </c>
      <c r="U307" s="52">
        <v>0</v>
      </c>
      <c r="V307" s="52">
        <v>0.5</v>
      </c>
      <c r="W307" s="52">
        <v>0</v>
      </c>
      <c r="X307" s="52">
        <v>0.99999899999999997</v>
      </c>
      <c r="Y307" s="52">
        <v>0.5</v>
      </c>
      <c r="Z307" s="52"/>
      <c r="AA307" s="84">
        <v>297</v>
      </c>
      <c r="AB307" s="84"/>
      <c r="AC307" s="91">
        <v>384998</v>
      </c>
      <c r="AD307" s="3" t="s">
        <v>963</v>
      </c>
    </row>
    <row r="308" spans="1:30" x14ac:dyDescent="0.4">
      <c r="A308" s="14" t="s">
        <v>377</v>
      </c>
      <c r="B308" s="15" t="s">
        <v>8474</v>
      </c>
      <c r="C308" s="15"/>
      <c r="D308" s="86">
        <v>2.7156670230265787</v>
      </c>
      <c r="E308" s="82"/>
      <c r="F308" s="15"/>
      <c r="G308" s="15"/>
      <c r="H308" s="16"/>
      <c r="I308" s="67"/>
      <c r="J308" s="67"/>
      <c r="K308" s="16"/>
      <c r="L308" s="87"/>
      <c r="M308" s="88">
        <v>1006.6459350585938</v>
      </c>
      <c r="N308" s="88">
        <v>1562.2218017578125</v>
      </c>
      <c r="O308" s="78"/>
      <c r="P308" s="89"/>
      <c r="Q308" s="89"/>
      <c r="R308" s="90"/>
      <c r="S308" s="51">
        <v>1</v>
      </c>
      <c r="T308" s="51">
        <v>2</v>
      </c>
      <c r="U308" s="52">
        <v>0</v>
      </c>
      <c r="V308" s="52">
        <v>0.5</v>
      </c>
      <c r="W308" s="52">
        <v>0</v>
      </c>
      <c r="X308" s="52">
        <v>0.99999899999999997</v>
      </c>
      <c r="Y308" s="52">
        <v>1</v>
      </c>
      <c r="Z308" s="52"/>
      <c r="AA308" s="84">
        <v>298</v>
      </c>
      <c r="AB308" s="84"/>
      <c r="AC308" s="91">
        <v>189578</v>
      </c>
      <c r="AD308" s="3" t="s">
        <v>900</v>
      </c>
    </row>
    <row r="309" spans="1:30" x14ac:dyDescent="0.4">
      <c r="A309" s="14" t="s">
        <v>316</v>
      </c>
      <c r="B309" s="15" t="s">
        <v>8473</v>
      </c>
      <c r="C309" s="15"/>
      <c r="D309" s="86">
        <v>2.2859945983820742</v>
      </c>
      <c r="E309" s="82"/>
      <c r="F309" s="15"/>
      <c r="G309" s="15"/>
      <c r="H309" s="16"/>
      <c r="I309" s="67"/>
      <c r="J309" s="67"/>
      <c r="K309" s="16"/>
      <c r="L309" s="87"/>
      <c r="M309" s="88">
        <v>1807.4287109375</v>
      </c>
      <c r="N309" s="88">
        <v>7952.3662109375</v>
      </c>
      <c r="O309" s="78"/>
      <c r="P309" s="89"/>
      <c r="Q309" s="89"/>
      <c r="R309" s="90"/>
      <c r="S309" s="51">
        <v>2</v>
      </c>
      <c r="T309" s="51">
        <v>1</v>
      </c>
      <c r="U309" s="52">
        <v>0</v>
      </c>
      <c r="V309" s="52">
        <v>0.5</v>
      </c>
      <c r="W309" s="52">
        <v>0</v>
      </c>
      <c r="X309" s="52">
        <v>0.99999899999999997</v>
      </c>
      <c r="Y309" s="52">
        <v>1</v>
      </c>
      <c r="Z309" s="52"/>
      <c r="AA309" s="84">
        <v>299</v>
      </c>
      <c r="AB309" s="84"/>
      <c r="AC309" s="91">
        <v>142100</v>
      </c>
      <c r="AD309" s="3" t="s">
        <v>963</v>
      </c>
    </row>
    <row r="310" spans="1:30" x14ac:dyDescent="0.4">
      <c r="A310" s="14" t="s">
        <v>634</v>
      </c>
      <c r="B310" s="15" t="s">
        <v>8473</v>
      </c>
      <c r="C310" s="15"/>
      <c r="D310" s="86">
        <v>1.6915320566232894</v>
      </c>
      <c r="E310" s="82"/>
      <c r="F310" s="15"/>
      <c r="G310" s="15"/>
      <c r="H310" s="16"/>
      <c r="I310" s="67"/>
      <c r="J310" s="67"/>
      <c r="K310" s="16"/>
      <c r="L310" s="87"/>
      <c r="M310" s="88">
        <v>4360.80322265625</v>
      </c>
      <c r="N310" s="88">
        <v>9397.8349609375</v>
      </c>
      <c r="O310" s="78"/>
      <c r="P310" s="89"/>
      <c r="Q310" s="89"/>
      <c r="R310" s="118"/>
      <c r="S310" s="51">
        <v>2</v>
      </c>
      <c r="T310" s="51">
        <v>2</v>
      </c>
      <c r="U310" s="52">
        <v>0</v>
      </c>
      <c r="V310" s="52">
        <v>0.5</v>
      </c>
      <c r="W310" s="52">
        <v>0</v>
      </c>
      <c r="X310" s="52">
        <v>0.99999899999999997</v>
      </c>
      <c r="Y310" s="52">
        <v>1</v>
      </c>
      <c r="Z310" s="119"/>
      <c r="AA310" s="84">
        <v>300</v>
      </c>
      <c r="AB310" s="84"/>
      <c r="AC310" s="91">
        <v>76413</v>
      </c>
      <c r="AD310" s="3" t="s">
        <v>963</v>
      </c>
    </row>
    <row r="311" spans="1:30" x14ac:dyDescent="0.4">
      <c r="A311" s="14" t="s">
        <v>372</v>
      </c>
      <c r="B311" s="15" t="s">
        <v>8474</v>
      </c>
      <c r="C311" s="15"/>
      <c r="D311" s="86">
        <v>1.1612787455156013</v>
      </c>
      <c r="E311" s="82"/>
      <c r="F311" s="15"/>
      <c r="G311" s="15"/>
      <c r="H311" s="16"/>
      <c r="I311" s="67"/>
      <c r="J311" s="67"/>
      <c r="K311" s="16"/>
      <c r="L311" s="87"/>
      <c r="M311" s="88">
        <v>498.98910522460938</v>
      </c>
      <c r="N311" s="88">
        <v>4207.154296875</v>
      </c>
      <c r="O311" s="78"/>
      <c r="P311" s="89"/>
      <c r="Q311" s="89"/>
      <c r="R311" s="90"/>
      <c r="S311" s="51">
        <v>1</v>
      </c>
      <c r="T311" s="51">
        <v>2</v>
      </c>
      <c r="U311" s="52">
        <v>0</v>
      </c>
      <c r="V311" s="52">
        <v>0.5</v>
      </c>
      <c r="W311" s="52">
        <v>0</v>
      </c>
      <c r="X311" s="52">
        <v>0.99999899999999997</v>
      </c>
      <c r="Y311" s="52">
        <v>0.5</v>
      </c>
      <c r="Z311" s="52"/>
      <c r="AA311" s="84">
        <v>301</v>
      </c>
      <c r="AB311" s="84"/>
      <c r="AC311" s="91">
        <v>17821</v>
      </c>
      <c r="AD311" s="3" t="s">
        <v>935</v>
      </c>
    </row>
    <row r="312" spans="1:30" x14ac:dyDescent="0.4">
      <c r="A312" s="14" t="s">
        <v>573</v>
      </c>
      <c r="B312" s="15" t="s">
        <v>8473</v>
      </c>
      <c r="C312" s="15"/>
      <c r="D312" s="86">
        <v>1.3887758054320587</v>
      </c>
      <c r="E312" s="82"/>
      <c r="F312" s="15"/>
      <c r="G312" s="15"/>
      <c r="H312" s="16"/>
      <c r="I312" s="67"/>
      <c r="J312" s="67"/>
      <c r="K312" s="16"/>
      <c r="L312" s="87"/>
      <c r="M312" s="88">
        <v>838.98583984375</v>
      </c>
      <c r="N312" s="88">
        <v>2146.921875</v>
      </c>
      <c r="O312" s="78"/>
      <c r="P312" s="89"/>
      <c r="Q312" s="89"/>
      <c r="R312" s="118"/>
      <c r="S312" s="51">
        <v>2</v>
      </c>
      <c r="T312" s="51">
        <v>2</v>
      </c>
      <c r="U312" s="52">
        <v>0</v>
      </c>
      <c r="V312" s="52">
        <v>0.5</v>
      </c>
      <c r="W312" s="52">
        <v>0</v>
      </c>
      <c r="X312" s="52">
        <v>0.99999899999999997</v>
      </c>
      <c r="Y312" s="52">
        <v>0.5</v>
      </c>
      <c r="Z312" s="119"/>
      <c r="AA312" s="84">
        <v>302</v>
      </c>
      <c r="AB312" s="84"/>
      <c r="AC312" s="91">
        <v>42959</v>
      </c>
      <c r="AD312" s="3" t="s">
        <v>852</v>
      </c>
    </row>
    <row r="313" spans="1:30" x14ac:dyDescent="0.4">
      <c r="A313" s="14" t="s">
        <v>302</v>
      </c>
      <c r="B313" s="15" t="s">
        <v>8474</v>
      </c>
      <c r="C313" s="15"/>
      <c r="D313" s="86">
        <v>2.5047041793750342</v>
      </c>
      <c r="E313" s="82"/>
      <c r="F313" s="15"/>
      <c r="G313" s="15"/>
      <c r="H313" s="16"/>
      <c r="I313" s="67"/>
      <c r="J313" s="67"/>
      <c r="K313" s="16"/>
      <c r="L313" s="87"/>
      <c r="M313" s="88">
        <v>4197.37841796875</v>
      </c>
      <c r="N313" s="88">
        <v>9704.1396484375</v>
      </c>
      <c r="O313" s="78"/>
      <c r="P313" s="89"/>
      <c r="Q313" s="89"/>
      <c r="R313" s="90"/>
      <c r="S313" s="51">
        <v>2</v>
      </c>
      <c r="T313" s="51">
        <v>0</v>
      </c>
      <c r="U313" s="52">
        <v>0</v>
      </c>
      <c r="V313" s="52">
        <v>0.5</v>
      </c>
      <c r="W313" s="52">
        <v>0</v>
      </c>
      <c r="X313" s="52">
        <v>0.99999899999999997</v>
      </c>
      <c r="Y313" s="52">
        <v>1</v>
      </c>
      <c r="Z313" s="52"/>
      <c r="AA313" s="84">
        <v>303</v>
      </c>
      <c r="AB313" s="84"/>
      <c r="AC313" s="91">
        <v>166267</v>
      </c>
      <c r="AD313" s="3" t="s">
        <v>1446</v>
      </c>
    </row>
    <row r="314" spans="1:30" x14ac:dyDescent="0.4">
      <c r="A314" s="14" t="s">
        <v>301</v>
      </c>
      <c r="B314" s="15" t="s">
        <v>8473</v>
      </c>
      <c r="C314" s="15"/>
      <c r="D314" s="86">
        <v>4.7109948840489553</v>
      </c>
      <c r="E314" s="82"/>
      <c r="F314" s="15"/>
      <c r="G314" s="15"/>
      <c r="H314" s="16"/>
      <c r="I314" s="67"/>
      <c r="J314" s="67"/>
      <c r="K314" s="16"/>
      <c r="L314" s="87"/>
      <c r="M314" s="88">
        <v>8325.2216796875</v>
      </c>
      <c r="N314" s="88">
        <v>8935.7109375</v>
      </c>
      <c r="O314" s="78"/>
      <c r="P314" s="89"/>
      <c r="Q314" s="89"/>
      <c r="R314" s="90"/>
      <c r="S314" s="51">
        <v>1</v>
      </c>
      <c r="T314" s="51">
        <v>2</v>
      </c>
      <c r="U314" s="52">
        <v>0</v>
      </c>
      <c r="V314" s="52">
        <v>0.5</v>
      </c>
      <c r="W314" s="52">
        <v>0</v>
      </c>
      <c r="X314" s="52">
        <v>0.99999899999999997</v>
      </c>
      <c r="Y314" s="52">
        <v>0.5</v>
      </c>
      <c r="Z314" s="52"/>
      <c r="AA314" s="84">
        <v>304</v>
      </c>
      <c r="AB314" s="84"/>
      <c r="AC314" s="91">
        <v>410058</v>
      </c>
      <c r="AD314" s="3" t="s">
        <v>963</v>
      </c>
    </row>
    <row r="315" spans="1:30" x14ac:dyDescent="0.4">
      <c r="A315" s="14" t="s">
        <v>572</v>
      </c>
      <c r="B315" s="15" t="s">
        <v>8473</v>
      </c>
      <c r="C315" s="15"/>
      <c r="D315" s="86">
        <v>2.215477568750877</v>
      </c>
      <c r="E315" s="82"/>
      <c r="F315" s="15"/>
      <c r="G315" s="15"/>
      <c r="H315" s="16"/>
      <c r="I315" s="67"/>
      <c r="J315" s="67"/>
      <c r="K315" s="16"/>
      <c r="L315" s="87"/>
      <c r="M315" s="88">
        <v>4743.8544921875</v>
      </c>
      <c r="N315" s="88">
        <v>359.2713623046875</v>
      </c>
      <c r="O315" s="78"/>
      <c r="P315" s="89"/>
      <c r="Q315" s="89"/>
      <c r="R315" s="118"/>
      <c r="S315" s="51">
        <v>2</v>
      </c>
      <c r="T315" s="51">
        <v>1</v>
      </c>
      <c r="U315" s="52">
        <v>0</v>
      </c>
      <c r="V315" s="52">
        <v>0.5</v>
      </c>
      <c r="W315" s="52">
        <v>0</v>
      </c>
      <c r="X315" s="52">
        <v>0.99999899999999997</v>
      </c>
      <c r="Y315" s="52">
        <v>1</v>
      </c>
      <c r="Z315" s="119"/>
      <c r="AA315" s="84">
        <v>305</v>
      </c>
      <c r="AB315" s="84"/>
      <c r="AC315" s="91">
        <v>134308</v>
      </c>
      <c r="AD315" s="3" t="s">
        <v>852</v>
      </c>
    </row>
    <row r="316" spans="1:30" x14ac:dyDescent="0.4">
      <c r="A316" s="14" t="s">
        <v>746</v>
      </c>
      <c r="B316" s="15" t="s">
        <v>8473</v>
      </c>
      <c r="C316" s="15"/>
      <c r="D316" s="86">
        <v>1.9613556241867063</v>
      </c>
      <c r="E316" s="82"/>
      <c r="F316" s="15"/>
      <c r="G316" s="15"/>
      <c r="H316" s="16"/>
      <c r="I316" s="67"/>
      <c r="J316" s="67"/>
      <c r="K316" s="16"/>
      <c r="L316" s="87"/>
      <c r="M316" s="88">
        <v>6114.42626953125</v>
      </c>
      <c r="N316" s="88">
        <v>9693.361328125</v>
      </c>
      <c r="O316" s="78"/>
      <c r="P316" s="89"/>
      <c r="Q316" s="89"/>
      <c r="R316" s="118"/>
      <c r="S316" s="51">
        <v>1</v>
      </c>
      <c r="T316" s="51">
        <v>2</v>
      </c>
      <c r="U316" s="52">
        <v>0</v>
      </c>
      <c r="V316" s="52">
        <v>0.5</v>
      </c>
      <c r="W316" s="52">
        <v>0</v>
      </c>
      <c r="X316" s="52">
        <v>0.99999899999999997</v>
      </c>
      <c r="Y316" s="52">
        <v>1</v>
      </c>
      <c r="Z316" s="119"/>
      <c r="AA316" s="84">
        <v>306</v>
      </c>
      <c r="AB316" s="84"/>
      <c r="AC316" s="91">
        <v>106228</v>
      </c>
      <c r="AD316" s="3" t="s">
        <v>852</v>
      </c>
    </row>
    <row r="317" spans="1:30" x14ac:dyDescent="0.4">
      <c r="A317" s="14" t="s">
        <v>756</v>
      </c>
      <c r="B317" s="15" t="s">
        <v>8473</v>
      </c>
      <c r="C317" s="15"/>
      <c r="D317" s="86">
        <v>1.346322598809889</v>
      </c>
      <c r="E317" s="82"/>
      <c r="F317" s="15"/>
      <c r="G317" s="15"/>
      <c r="H317" s="16"/>
      <c r="I317" s="67"/>
      <c r="J317" s="67"/>
      <c r="K317" s="16"/>
      <c r="L317" s="87"/>
      <c r="M317" s="88">
        <v>1027.194580078125</v>
      </c>
      <c r="N317" s="88">
        <v>8398.0732421875</v>
      </c>
      <c r="O317" s="78"/>
      <c r="P317" s="89"/>
      <c r="Q317" s="89"/>
      <c r="R317" s="118"/>
      <c r="S317" s="51">
        <v>2</v>
      </c>
      <c r="T317" s="51">
        <v>2</v>
      </c>
      <c r="U317" s="52">
        <v>0</v>
      </c>
      <c r="V317" s="52">
        <v>0.5</v>
      </c>
      <c r="W317" s="52">
        <v>0</v>
      </c>
      <c r="X317" s="52">
        <v>0.99999899999999997</v>
      </c>
      <c r="Y317" s="52">
        <v>1</v>
      </c>
      <c r="Z317" s="119"/>
      <c r="AA317" s="84">
        <v>307</v>
      </c>
      <c r="AB317" s="84"/>
      <c r="AC317" s="91">
        <v>38268</v>
      </c>
      <c r="AD317" s="3" t="s">
        <v>900</v>
      </c>
    </row>
    <row r="318" spans="1:30" x14ac:dyDescent="0.4">
      <c r="A318" s="14" t="s">
        <v>379</v>
      </c>
      <c r="B318" s="15" t="s">
        <v>8473</v>
      </c>
      <c r="C318" s="15"/>
      <c r="D318" s="86">
        <v>17.850954653010724</v>
      </c>
      <c r="E318" s="82"/>
      <c r="F318" s="15"/>
      <c r="G318" s="15"/>
      <c r="H318" s="16"/>
      <c r="I318" s="67"/>
      <c r="J318" s="67"/>
      <c r="K318" s="16"/>
      <c r="L318" s="87"/>
      <c r="M318" s="88">
        <v>2398.06298828125</v>
      </c>
      <c r="N318" s="88">
        <v>3477.12548828125</v>
      </c>
      <c r="O318" s="78"/>
      <c r="P318" s="89"/>
      <c r="Q318" s="89"/>
      <c r="R318" s="90"/>
      <c r="S318" s="51">
        <v>1</v>
      </c>
      <c r="T318" s="51">
        <v>2</v>
      </c>
      <c r="U318" s="52">
        <v>0</v>
      </c>
      <c r="V318" s="52">
        <v>0.5</v>
      </c>
      <c r="W318" s="52">
        <v>0</v>
      </c>
      <c r="X318" s="52">
        <v>0.99999899999999997</v>
      </c>
      <c r="Y318" s="52">
        <v>1</v>
      </c>
      <c r="Z318" s="52"/>
      <c r="AA318" s="84">
        <v>308</v>
      </c>
      <c r="AB318" s="84"/>
      <c r="AC318" s="91">
        <v>1861999</v>
      </c>
      <c r="AD318" s="3" t="s">
        <v>843</v>
      </c>
    </row>
    <row r="319" spans="1:30" x14ac:dyDescent="0.4">
      <c r="A319" s="14" t="s">
        <v>552</v>
      </c>
      <c r="B319" s="15" t="s">
        <v>8474</v>
      </c>
      <c r="C319" s="15"/>
      <c r="D319" s="86">
        <v>2.5392025003393721</v>
      </c>
      <c r="E319" s="82"/>
      <c r="F319" s="15"/>
      <c r="G319" s="15"/>
      <c r="H319" s="16"/>
      <c r="I319" s="67"/>
      <c r="J319" s="67"/>
      <c r="K319" s="16"/>
      <c r="L319" s="87"/>
      <c r="M319" s="88">
        <v>8767.982421875</v>
      </c>
      <c r="N319" s="88">
        <v>6555.50048828125</v>
      </c>
      <c r="O319" s="78"/>
      <c r="P319" s="89"/>
      <c r="Q319" s="89"/>
      <c r="R319" s="118"/>
      <c r="S319" s="51">
        <v>4</v>
      </c>
      <c r="T319" s="51">
        <v>4</v>
      </c>
      <c r="U319" s="52">
        <v>0</v>
      </c>
      <c r="V319" s="52">
        <v>0.25</v>
      </c>
      <c r="W319" s="52">
        <v>0</v>
      </c>
      <c r="X319" s="52">
        <v>0.99999899999999997</v>
      </c>
      <c r="Y319" s="52">
        <v>0.91666666666666663</v>
      </c>
      <c r="Z319" s="119"/>
      <c r="AA319" s="84">
        <v>309</v>
      </c>
      <c r="AB319" s="84"/>
      <c r="AC319" s="91">
        <v>170079</v>
      </c>
      <c r="AD319" s="3" t="s">
        <v>843</v>
      </c>
    </row>
    <row r="320" spans="1:30" x14ac:dyDescent="0.4">
      <c r="A320" s="14" t="s">
        <v>558</v>
      </c>
      <c r="B320" s="15" t="s">
        <v>8473</v>
      </c>
      <c r="C320" s="15"/>
      <c r="D320" s="86">
        <v>2.4689931682193995</v>
      </c>
      <c r="E320" s="82"/>
      <c r="F320" s="15"/>
      <c r="G320" s="15"/>
      <c r="H320" s="16"/>
      <c r="I320" s="67"/>
      <c r="J320" s="67"/>
      <c r="K320" s="16"/>
      <c r="L320" s="87"/>
      <c r="M320" s="88">
        <v>5258.35107421875</v>
      </c>
      <c r="N320" s="88">
        <v>7135.87451171875</v>
      </c>
      <c r="O320" s="78"/>
      <c r="P320" s="89"/>
      <c r="Q320" s="89"/>
      <c r="R320" s="118"/>
      <c r="S320" s="51">
        <v>4</v>
      </c>
      <c r="T320" s="51">
        <v>3</v>
      </c>
      <c r="U320" s="52">
        <v>0</v>
      </c>
      <c r="V320" s="52">
        <v>0.25</v>
      </c>
      <c r="W320" s="52">
        <v>0</v>
      </c>
      <c r="X320" s="52">
        <v>0.99999899999999997</v>
      </c>
      <c r="Y320" s="52">
        <v>1</v>
      </c>
      <c r="Z320" s="119"/>
      <c r="AA320" s="84">
        <v>310</v>
      </c>
      <c r="AB320" s="84"/>
      <c r="AC320" s="91">
        <v>162321</v>
      </c>
      <c r="AD320" s="3" t="s">
        <v>852</v>
      </c>
    </row>
    <row r="321" spans="1:30" x14ac:dyDescent="0.4">
      <c r="A321" s="14" t="s">
        <v>553</v>
      </c>
      <c r="B321" s="15" t="s">
        <v>8473</v>
      </c>
      <c r="C321" s="15"/>
      <c r="D321" s="86">
        <v>1.65273502042861</v>
      </c>
      <c r="E321" s="82"/>
      <c r="F321" s="15"/>
      <c r="G321" s="15"/>
      <c r="H321" s="16"/>
      <c r="I321" s="67"/>
      <c r="J321" s="67"/>
      <c r="K321" s="16"/>
      <c r="L321" s="87"/>
      <c r="M321" s="88">
        <v>2551.96630859375</v>
      </c>
      <c r="N321" s="88">
        <v>3138.705078125</v>
      </c>
      <c r="O321" s="78"/>
      <c r="P321" s="89"/>
      <c r="Q321" s="89"/>
      <c r="R321" s="118"/>
      <c r="S321" s="51">
        <v>4</v>
      </c>
      <c r="T321" s="51">
        <v>4</v>
      </c>
      <c r="U321" s="52">
        <v>0</v>
      </c>
      <c r="V321" s="52">
        <v>0.25</v>
      </c>
      <c r="W321" s="52">
        <v>0</v>
      </c>
      <c r="X321" s="52">
        <v>0.99999899999999997</v>
      </c>
      <c r="Y321" s="52">
        <v>0.91666666666666663</v>
      </c>
      <c r="Z321" s="119"/>
      <c r="AA321" s="84">
        <v>311</v>
      </c>
      <c r="AB321" s="84"/>
      <c r="AC321" s="91">
        <v>72126</v>
      </c>
      <c r="AD321" s="3" t="s">
        <v>843</v>
      </c>
    </row>
    <row r="322" spans="1:30" x14ac:dyDescent="0.4">
      <c r="A322" s="14" t="s">
        <v>569</v>
      </c>
      <c r="B322" s="15" t="s">
        <v>8473</v>
      </c>
      <c r="C322" s="15"/>
      <c r="D322" s="86">
        <v>2.2722477595717829</v>
      </c>
      <c r="E322" s="82"/>
      <c r="F322" s="15"/>
      <c r="G322" s="15"/>
      <c r="H322" s="16"/>
      <c r="I322" s="67"/>
      <c r="J322" s="67"/>
      <c r="K322" s="16"/>
      <c r="L322" s="87"/>
      <c r="M322" s="88">
        <v>8968.6005859375</v>
      </c>
      <c r="N322" s="88">
        <v>1959.6785888671875</v>
      </c>
      <c r="O322" s="78"/>
      <c r="P322" s="89"/>
      <c r="Q322" s="89"/>
      <c r="R322" s="118"/>
      <c r="S322" s="51">
        <v>4</v>
      </c>
      <c r="T322" s="51">
        <v>4</v>
      </c>
      <c r="U322" s="52">
        <v>0</v>
      </c>
      <c r="V322" s="52">
        <v>0.25</v>
      </c>
      <c r="W322" s="52">
        <v>0</v>
      </c>
      <c r="X322" s="52">
        <v>0.99999899999999997</v>
      </c>
      <c r="Y322" s="52">
        <v>0.91666666666666663</v>
      </c>
      <c r="Z322" s="119"/>
      <c r="AA322" s="84">
        <v>312</v>
      </c>
      <c r="AB322" s="84"/>
      <c r="AC322" s="91">
        <v>140581</v>
      </c>
      <c r="AD322" s="3" t="s">
        <v>1278</v>
      </c>
    </row>
    <row r="323" spans="1:30" x14ac:dyDescent="0.4">
      <c r="A323" s="14" t="s">
        <v>604</v>
      </c>
      <c r="B323" s="15" t="s">
        <v>8473</v>
      </c>
      <c r="C323" s="15"/>
      <c r="D323" s="86">
        <v>1.7008263314476273</v>
      </c>
      <c r="E323" s="82"/>
      <c r="F323" s="15"/>
      <c r="G323" s="15"/>
      <c r="H323" s="16"/>
      <c r="I323" s="67"/>
      <c r="J323" s="67"/>
      <c r="K323" s="16"/>
      <c r="L323" s="87"/>
      <c r="M323" s="88">
        <v>7642.6318359375</v>
      </c>
      <c r="N323" s="88">
        <v>3965.92431640625</v>
      </c>
      <c r="O323" s="78"/>
      <c r="P323" s="89"/>
      <c r="Q323" s="89"/>
      <c r="R323" s="118"/>
      <c r="S323" s="51">
        <v>3</v>
      </c>
      <c r="T323" s="51">
        <v>4</v>
      </c>
      <c r="U323" s="52">
        <v>0</v>
      </c>
      <c r="V323" s="52">
        <v>0.25</v>
      </c>
      <c r="W323" s="52">
        <v>0</v>
      </c>
      <c r="X323" s="52">
        <v>0.99999899999999997</v>
      </c>
      <c r="Y323" s="52">
        <v>1</v>
      </c>
      <c r="Z323" s="119"/>
      <c r="AA323" s="84">
        <v>313</v>
      </c>
      <c r="AB323" s="84"/>
      <c r="AC323" s="91">
        <v>77440</v>
      </c>
      <c r="AD323" s="3" t="s">
        <v>928</v>
      </c>
    </row>
    <row r="324" spans="1:30" x14ac:dyDescent="0.4">
      <c r="A324" s="14" t="s">
        <v>686</v>
      </c>
      <c r="B324" s="15" t="s">
        <v>8474</v>
      </c>
      <c r="C324" s="15"/>
      <c r="D324" s="86">
        <v>1.1440114851798306</v>
      </c>
      <c r="E324" s="82"/>
      <c r="F324" s="15"/>
      <c r="G324" s="15"/>
      <c r="H324" s="16"/>
      <c r="I324" s="67"/>
      <c r="J324" s="67"/>
      <c r="K324" s="16"/>
      <c r="L324" s="87"/>
      <c r="M324" s="88">
        <v>5066.470703125</v>
      </c>
      <c r="N324" s="88">
        <v>9571.34375</v>
      </c>
      <c r="O324" s="78"/>
      <c r="P324" s="89"/>
      <c r="Q324" s="89"/>
      <c r="R324" s="118"/>
      <c r="S324" s="51">
        <v>1</v>
      </c>
      <c r="T324" s="51">
        <v>1</v>
      </c>
      <c r="U324" s="52">
        <v>0</v>
      </c>
      <c r="V324" s="52">
        <v>0</v>
      </c>
      <c r="W324" s="52">
        <v>0</v>
      </c>
      <c r="X324" s="52">
        <v>0.99999899999999997</v>
      </c>
      <c r="Y324" s="52">
        <v>0</v>
      </c>
      <c r="Z324" s="119"/>
      <c r="AA324" s="84">
        <v>314</v>
      </c>
      <c r="AB324" s="84"/>
      <c r="AC324" s="91">
        <v>15913</v>
      </c>
      <c r="AD324" s="3" t="s">
        <v>928</v>
      </c>
    </row>
    <row r="325" spans="1:30" x14ac:dyDescent="0.4">
      <c r="A325" s="14" t="s">
        <v>722</v>
      </c>
      <c r="B325" s="15" t="s">
        <v>8474</v>
      </c>
      <c r="C325" s="15"/>
      <c r="D325" s="86">
        <v>1.016579465898916</v>
      </c>
      <c r="E325" s="82"/>
      <c r="F325" s="15"/>
      <c r="G325" s="15"/>
      <c r="H325" s="16"/>
      <c r="I325" s="67"/>
      <c r="J325" s="67"/>
      <c r="K325" s="16"/>
      <c r="L325" s="87"/>
      <c r="M325" s="88">
        <v>5280.171875</v>
      </c>
      <c r="N325" s="88">
        <v>9811.9111328125</v>
      </c>
      <c r="O325" s="78"/>
      <c r="P325" s="89"/>
      <c r="Q325" s="89"/>
      <c r="R325" s="118"/>
      <c r="S325" s="51">
        <v>1</v>
      </c>
      <c r="T325" s="51">
        <v>1</v>
      </c>
      <c r="U325" s="52">
        <v>0</v>
      </c>
      <c r="V325" s="52">
        <v>0</v>
      </c>
      <c r="W325" s="52">
        <v>0</v>
      </c>
      <c r="X325" s="52">
        <v>0.99999899999999997</v>
      </c>
      <c r="Y325" s="52">
        <v>0</v>
      </c>
      <c r="Z325" s="119"/>
      <c r="AA325" s="84">
        <v>315</v>
      </c>
      <c r="AB325" s="84"/>
      <c r="AC325" s="91">
        <v>1832</v>
      </c>
      <c r="AD325" s="3" t="s">
        <v>852</v>
      </c>
    </row>
    <row r="326" spans="1:30" x14ac:dyDescent="0.4">
      <c r="A326" s="14" t="s">
        <v>665</v>
      </c>
      <c r="B326" s="15" t="s">
        <v>8474</v>
      </c>
      <c r="C326" s="15"/>
      <c r="D326" s="86">
        <v>1.1034044636250075</v>
      </c>
      <c r="E326" s="82"/>
      <c r="F326" s="15"/>
      <c r="G326" s="15"/>
      <c r="H326" s="16"/>
      <c r="I326" s="67"/>
      <c r="J326" s="67"/>
      <c r="K326" s="16"/>
      <c r="L326" s="87"/>
      <c r="M326" s="88">
        <v>3294.822509765625</v>
      </c>
      <c r="N326" s="88">
        <v>9430.55859375</v>
      </c>
      <c r="O326" s="78"/>
      <c r="P326" s="89"/>
      <c r="Q326" s="89"/>
      <c r="R326" s="118"/>
      <c r="S326" s="51">
        <v>1</v>
      </c>
      <c r="T326" s="51">
        <v>3</v>
      </c>
      <c r="U326" s="52">
        <v>8468.3599560000002</v>
      </c>
      <c r="V326" s="52">
        <v>3.3300000000000002E-4</v>
      </c>
      <c r="W326" s="52">
        <v>0</v>
      </c>
      <c r="X326" s="52">
        <v>0.999838</v>
      </c>
      <c r="Y326" s="52">
        <v>0</v>
      </c>
      <c r="Z326" s="119"/>
      <c r="AA326" s="84">
        <v>316</v>
      </c>
      <c r="AB326" s="84"/>
      <c r="AC326" s="91">
        <v>11426</v>
      </c>
      <c r="AD326" s="3" t="s">
        <v>852</v>
      </c>
    </row>
    <row r="327" spans="1:30" x14ac:dyDescent="0.4">
      <c r="A327" s="14" t="s">
        <v>246</v>
      </c>
      <c r="B327" s="15" t="s">
        <v>8475</v>
      </c>
      <c r="C327" s="15"/>
      <c r="D327" s="86">
        <v>7.1596245285925129</v>
      </c>
      <c r="E327" s="82"/>
      <c r="F327" s="15"/>
      <c r="G327" s="15"/>
      <c r="H327" s="16"/>
      <c r="I327" s="67"/>
      <c r="J327" s="67"/>
      <c r="K327" s="16"/>
      <c r="L327" s="87"/>
      <c r="M327" s="88">
        <v>1815.5078125</v>
      </c>
      <c r="N327" s="88">
        <v>982.5106201171875</v>
      </c>
      <c r="O327" s="78"/>
      <c r="P327" s="89"/>
      <c r="Q327" s="89"/>
      <c r="R327" s="90"/>
      <c r="S327" s="51">
        <v>3</v>
      </c>
      <c r="T327" s="51">
        <v>2</v>
      </c>
      <c r="U327" s="52">
        <v>0</v>
      </c>
      <c r="V327" s="52">
        <v>2.8499999999999999E-4</v>
      </c>
      <c r="W327" s="52">
        <v>0</v>
      </c>
      <c r="X327" s="52">
        <v>0.99682099999999996</v>
      </c>
      <c r="Y327" s="52">
        <v>1</v>
      </c>
      <c r="Z327" s="52"/>
      <c r="AA327" s="84">
        <v>317</v>
      </c>
      <c r="AB327" s="84"/>
      <c r="AC327" s="91">
        <v>680627</v>
      </c>
      <c r="AD327" s="3" t="s">
        <v>852</v>
      </c>
    </row>
    <row r="328" spans="1:30" x14ac:dyDescent="0.4">
      <c r="A328" s="14" t="s">
        <v>385</v>
      </c>
      <c r="B328" s="15" t="s">
        <v>8476</v>
      </c>
      <c r="C328" s="15"/>
      <c r="D328" s="86">
        <v>2.7574686349190967</v>
      </c>
      <c r="E328" s="82"/>
      <c r="F328" s="15"/>
      <c r="G328" s="15"/>
      <c r="H328" s="16"/>
      <c r="I328" s="67"/>
      <c r="J328" s="67"/>
      <c r="K328" s="16"/>
      <c r="L328" s="87"/>
      <c r="M328" s="88">
        <v>8593.6572265625</v>
      </c>
      <c r="N328" s="88">
        <v>1361.6646728515625</v>
      </c>
      <c r="O328" s="78"/>
      <c r="P328" s="89"/>
      <c r="Q328" s="89"/>
      <c r="R328" s="90"/>
      <c r="S328" s="51">
        <v>2</v>
      </c>
      <c r="T328" s="51">
        <v>3</v>
      </c>
      <c r="U328" s="52">
        <v>0</v>
      </c>
      <c r="V328" s="52">
        <v>2.8499999999999999E-4</v>
      </c>
      <c r="W328" s="52">
        <v>0</v>
      </c>
      <c r="X328" s="52">
        <v>0.99682099999999996</v>
      </c>
      <c r="Y328" s="52">
        <v>1</v>
      </c>
      <c r="Z328" s="52"/>
      <c r="AA328" s="84">
        <v>318</v>
      </c>
      <c r="AB328" s="84"/>
      <c r="AC328" s="91">
        <v>194197</v>
      </c>
      <c r="AD328" s="3" t="s">
        <v>852</v>
      </c>
    </row>
    <row r="329" spans="1:30" x14ac:dyDescent="0.4">
      <c r="A329" s="14" t="s">
        <v>636</v>
      </c>
      <c r="B329" s="15" t="s">
        <v>8475</v>
      </c>
      <c r="C329" s="15"/>
      <c r="D329" s="86">
        <v>1.0159459710228658</v>
      </c>
      <c r="E329" s="82"/>
      <c r="F329" s="15"/>
      <c r="G329" s="15"/>
      <c r="H329" s="16"/>
      <c r="I329" s="67"/>
      <c r="J329" s="67"/>
      <c r="K329" s="16"/>
      <c r="L329" s="87"/>
      <c r="M329" s="88">
        <v>3614.123779296875</v>
      </c>
      <c r="N329" s="88">
        <v>9575.005859375</v>
      </c>
      <c r="O329" s="78"/>
      <c r="P329" s="89"/>
      <c r="Q329" s="89"/>
      <c r="R329" s="118"/>
      <c r="S329" s="51">
        <v>3</v>
      </c>
      <c r="T329" s="51">
        <v>1</v>
      </c>
      <c r="U329" s="52">
        <v>1155.853055</v>
      </c>
      <c r="V329" s="52">
        <v>3.3599999999999998E-4</v>
      </c>
      <c r="W329" s="52">
        <v>0</v>
      </c>
      <c r="X329" s="52">
        <v>0.99639999999999995</v>
      </c>
      <c r="Y329" s="52">
        <v>0.16666666666666666</v>
      </c>
      <c r="Z329" s="119"/>
      <c r="AA329" s="84">
        <v>319</v>
      </c>
      <c r="AB329" s="84"/>
      <c r="AC329" s="91">
        <v>1762</v>
      </c>
      <c r="AD329" s="3" t="s">
        <v>900</v>
      </c>
    </row>
    <row r="330" spans="1:30" x14ac:dyDescent="0.4">
      <c r="A330" s="14" t="s">
        <v>274</v>
      </c>
      <c r="B330" s="15" t="s">
        <v>8476</v>
      </c>
      <c r="C330" s="15"/>
      <c r="D330" s="86">
        <v>1.4317086581746663</v>
      </c>
      <c r="E330" s="82"/>
      <c r="F330" s="15"/>
      <c r="G330" s="15"/>
      <c r="H330" s="16"/>
      <c r="I330" s="67"/>
      <c r="J330" s="67"/>
      <c r="K330" s="16"/>
      <c r="L330" s="87"/>
      <c r="M330" s="88">
        <v>572.0062255859375</v>
      </c>
      <c r="N330" s="88">
        <v>6927.2041015625</v>
      </c>
      <c r="O330" s="78"/>
      <c r="P330" s="89"/>
      <c r="Q330" s="89"/>
      <c r="R330" s="90"/>
      <c r="S330" s="51">
        <v>4</v>
      </c>
      <c r="T330" s="51">
        <v>3</v>
      </c>
      <c r="U330" s="52">
        <v>276.23463199999998</v>
      </c>
      <c r="V330" s="52">
        <v>3.9899999999999999E-4</v>
      </c>
      <c r="W330" s="52">
        <v>0</v>
      </c>
      <c r="X330" s="52">
        <v>0.989564</v>
      </c>
      <c r="Y330" s="52">
        <v>0.5</v>
      </c>
      <c r="Z330" s="52"/>
      <c r="AA330" s="84">
        <v>320</v>
      </c>
      <c r="AB330" s="84"/>
      <c r="AC330" s="91">
        <v>47703</v>
      </c>
      <c r="AD330" s="3" t="s">
        <v>924</v>
      </c>
    </row>
    <row r="331" spans="1:30" x14ac:dyDescent="0.4">
      <c r="A331" s="14" t="s">
        <v>358</v>
      </c>
      <c r="B331" s="15" t="s">
        <v>8475</v>
      </c>
      <c r="C331" s="15"/>
      <c r="D331" s="86">
        <v>1.6313771931789147</v>
      </c>
      <c r="E331" s="82"/>
      <c r="F331" s="15"/>
      <c r="G331" s="15"/>
      <c r="H331" s="16"/>
      <c r="I331" s="67"/>
      <c r="J331" s="67"/>
      <c r="K331" s="16"/>
      <c r="L331" s="87"/>
      <c r="M331" s="88">
        <v>3883.564697265625</v>
      </c>
      <c r="N331" s="88">
        <v>4264.31396484375</v>
      </c>
      <c r="O331" s="78"/>
      <c r="P331" s="89"/>
      <c r="Q331" s="89"/>
      <c r="R331" s="90"/>
      <c r="S331" s="51">
        <v>4</v>
      </c>
      <c r="T331" s="51">
        <v>4</v>
      </c>
      <c r="U331" s="52">
        <v>0</v>
      </c>
      <c r="V331" s="52">
        <v>0.16666700000000001</v>
      </c>
      <c r="W331" s="52">
        <v>0</v>
      </c>
      <c r="X331" s="52">
        <v>0.98921899999999996</v>
      </c>
      <c r="Y331" s="52">
        <v>1</v>
      </c>
      <c r="Z331" s="52"/>
      <c r="AA331" s="84">
        <v>321</v>
      </c>
      <c r="AB331" s="84"/>
      <c r="AC331" s="91">
        <v>69766</v>
      </c>
      <c r="AD331" s="3" t="s">
        <v>963</v>
      </c>
    </row>
    <row r="332" spans="1:30" x14ac:dyDescent="0.4">
      <c r="A332" s="14" t="s">
        <v>452</v>
      </c>
      <c r="B332" s="15" t="s">
        <v>8476</v>
      </c>
      <c r="C332" s="15"/>
      <c r="D332" s="86">
        <v>1.4401341400261352</v>
      </c>
      <c r="E332" s="82"/>
      <c r="F332" s="15"/>
      <c r="G332" s="15"/>
      <c r="H332" s="16"/>
      <c r="I332" s="67"/>
      <c r="J332" s="67"/>
      <c r="K332" s="16"/>
      <c r="L332" s="87"/>
      <c r="M332" s="88">
        <v>7992.416015625</v>
      </c>
      <c r="N332" s="88">
        <v>9172.333984375</v>
      </c>
      <c r="O332" s="78"/>
      <c r="P332" s="89"/>
      <c r="Q332" s="89"/>
      <c r="R332" s="90"/>
      <c r="S332" s="51">
        <v>4</v>
      </c>
      <c r="T332" s="51">
        <v>4</v>
      </c>
      <c r="U332" s="52">
        <v>0</v>
      </c>
      <c r="V332" s="52">
        <v>0.16666700000000001</v>
      </c>
      <c r="W332" s="52">
        <v>0</v>
      </c>
      <c r="X332" s="52">
        <v>0.98921899999999996</v>
      </c>
      <c r="Y332" s="52">
        <v>1</v>
      </c>
      <c r="Z332" s="52"/>
      <c r="AA332" s="84">
        <v>322</v>
      </c>
      <c r="AB332" s="84"/>
      <c r="AC332" s="91">
        <v>48634</v>
      </c>
      <c r="AD332" s="3" t="s">
        <v>935</v>
      </c>
    </row>
    <row r="333" spans="1:30" x14ac:dyDescent="0.4">
      <c r="A333" s="14" t="s">
        <v>467</v>
      </c>
      <c r="B333" s="15" t="s">
        <v>8475</v>
      </c>
      <c r="C333" s="15"/>
      <c r="D333" s="86">
        <v>1.3102224408018235</v>
      </c>
      <c r="E333" s="82"/>
      <c r="F333" s="15"/>
      <c r="G333" s="15"/>
      <c r="H333" s="16"/>
      <c r="I333" s="67"/>
      <c r="J333" s="67"/>
      <c r="K333" s="16"/>
      <c r="L333" s="87"/>
      <c r="M333" s="88">
        <v>3275.453857421875</v>
      </c>
      <c r="N333" s="88">
        <v>295.33837890625</v>
      </c>
      <c r="O333" s="78"/>
      <c r="P333" s="89"/>
      <c r="Q333" s="89"/>
      <c r="R333" s="90"/>
      <c r="S333" s="51">
        <v>4</v>
      </c>
      <c r="T333" s="51">
        <v>4</v>
      </c>
      <c r="U333" s="52">
        <v>0</v>
      </c>
      <c r="V333" s="52">
        <v>0.16666700000000001</v>
      </c>
      <c r="W333" s="52">
        <v>0</v>
      </c>
      <c r="X333" s="52">
        <v>0.98921899999999996</v>
      </c>
      <c r="Y333" s="52">
        <v>1</v>
      </c>
      <c r="Z333" s="52"/>
      <c r="AA333" s="84">
        <v>323</v>
      </c>
      <c r="AB333" s="84"/>
      <c r="AC333" s="91">
        <v>34279</v>
      </c>
      <c r="AD333" s="3" t="s">
        <v>935</v>
      </c>
    </row>
    <row r="334" spans="1:30" x14ac:dyDescent="0.4">
      <c r="A334" s="14" t="s">
        <v>742</v>
      </c>
      <c r="B334" s="93" t="s">
        <v>8475</v>
      </c>
      <c r="C334" s="93"/>
      <c r="D334" s="94">
        <v>2.1432139032471413</v>
      </c>
      <c r="E334" s="95"/>
      <c r="F334" s="93"/>
      <c r="G334" s="93"/>
      <c r="H334" s="96"/>
      <c r="I334" s="97"/>
      <c r="J334" s="97"/>
      <c r="K334" s="96"/>
      <c r="L334" s="98"/>
      <c r="M334" s="99">
        <v>6300.6728515625</v>
      </c>
      <c r="N334" s="99">
        <v>645.4024658203125</v>
      </c>
      <c r="O334" s="100"/>
      <c r="P334" s="101"/>
      <c r="Q334" s="101"/>
      <c r="R334" s="102"/>
      <c r="S334" s="51">
        <v>2</v>
      </c>
      <c r="T334" s="51">
        <v>1</v>
      </c>
      <c r="U334" s="52">
        <v>1604</v>
      </c>
      <c r="V334" s="52">
        <v>2.1699999999999999E-4</v>
      </c>
      <c r="W334" s="52">
        <v>0</v>
      </c>
      <c r="X334" s="52">
        <v>0.988846</v>
      </c>
      <c r="Y334" s="52">
        <v>0</v>
      </c>
      <c r="Z334" s="103"/>
      <c r="AA334" s="104">
        <v>324</v>
      </c>
      <c r="AB334" s="104"/>
      <c r="AC334" s="91">
        <v>126323</v>
      </c>
      <c r="AD334" s="3" t="s">
        <v>900</v>
      </c>
    </row>
    <row r="335" spans="1:30" x14ac:dyDescent="0.4">
      <c r="A335" s="14" t="s">
        <v>727</v>
      </c>
      <c r="B335" s="15" t="s">
        <v>8476</v>
      </c>
      <c r="C335" s="15"/>
      <c r="D335" s="86">
        <v>1.0078100868290198</v>
      </c>
      <c r="E335" s="82"/>
      <c r="F335" s="15"/>
      <c r="G335" s="15"/>
      <c r="H335" s="16"/>
      <c r="I335" s="67"/>
      <c r="J335" s="67"/>
      <c r="K335" s="16"/>
      <c r="L335" s="87"/>
      <c r="M335" s="88">
        <v>9451.2099609375</v>
      </c>
      <c r="N335" s="88">
        <v>7488.5478515625</v>
      </c>
      <c r="O335" s="78"/>
      <c r="P335" s="89"/>
      <c r="Q335" s="89"/>
      <c r="R335" s="118"/>
      <c r="S335" s="51">
        <v>0</v>
      </c>
      <c r="T335" s="51">
        <v>4</v>
      </c>
      <c r="U335" s="52">
        <v>51152.091013999998</v>
      </c>
      <c r="V335" s="52">
        <v>5.1199999999999998E-4</v>
      </c>
      <c r="W335" s="52">
        <v>0</v>
      </c>
      <c r="X335" s="52">
        <v>0.98741900000000005</v>
      </c>
      <c r="Y335" s="52">
        <v>0</v>
      </c>
      <c r="Z335" s="119"/>
      <c r="AA335" s="84">
        <v>325</v>
      </c>
      <c r="AB335" s="84"/>
      <c r="AC335" s="91">
        <v>863</v>
      </c>
      <c r="AD335" s="3" t="s">
        <v>924</v>
      </c>
    </row>
    <row r="336" spans="1:30" x14ac:dyDescent="0.4">
      <c r="A336" s="14" t="s">
        <v>353</v>
      </c>
      <c r="B336" s="15" t="s">
        <v>8475</v>
      </c>
      <c r="C336" s="15"/>
      <c r="D336" s="86">
        <v>3.0836913463045903</v>
      </c>
      <c r="E336" s="82"/>
      <c r="F336" s="15"/>
      <c r="G336" s="15"/>
      <c r="H336" s="16"/>
      <c r="I336" s="67"/>
      <c r="J336" s="67"/>
      <c r="K336" s="16"/>
      <c r="L336" s="87"/>
      <c r="M336" s="88">
        <v>2740.1396484375</v>
      </c>
      <c r="N336" s="88">
        <v>9011.640625</v>
      </c>
      <c r="O336" s="78"/>
      <c r="P336" s="89"/>
      <c r="Q336" s="89"/>
      <c r="R336" s="90"/>
      <c r="S336" s="51">
        <v>4</v>
      </c>
      <c r="T336" s="51">
        <v>3</v>
      </c>
      <c r="U336" s="52">
        <v>1.4666669999999999</v>
      </c>
      <c r="V336" s="52">
        <v>2.5700000000000001E-4</v>
      </c>
      <c r="W336" s="52">
        <v>0</v>
      </c>
      <c r="X336" s="52">
        <v>0.98544600000000004</v>
      </c>
      <c r="Y336" s="52">
        <v>0.75</v>
      </c>
      <c r="Z336" s="52"/>
      <c r="AA336" s="84">
        <v>326</v>
      </c>
      <c r="AB336" s="84"/>
      <c r="AC336" s="91">
        <v>230244</v>
      </c>
      <c r="AD336" s="3" t="s">
        <v>852</v>
      </c>
    </row>
    <row r="337" spans="1:30" x14ac:dyDescent="0.4">
      <c r="A337" s="14" t="s">
        <v>483</v>
      </c>
      <c r="B337" s="15" t="s">
        <v>8475</v>
      </c>
      <c r="C337" s="15"/>
      <c r="D337" s="86">
        <v>1.7028806648313903</v>
      </c>
      <c r="E337" s="82"/>
      <c r="F337" s="15"/>
      <c r="G337" s="15"/>
      <c r="H337" s="16"/>
      <c r="I337" s="67"/>
      <c r="J337" s="67"/>
      <c r="K337" s="16"/>
      <c r="L337" s="87"/>
      <c r="M337" s="88">
        <v>9245.8955078125</v>
      </c>
      <c r="N337" s="88">
        <v>1944.42724609375</v>
      </c>
      <c r="O337" s="78"/>
      <c r="P337" s="89"/>
      <c r="Q337" s="89"/>
      <c r="R337" s="90"/>
      <c r="S337" s="51">
        <v>2</v>
      </c>
      <c r="T337" s="51">
        <v>2</v>
      </c>
      <c r="U337" s="52">
        <v>0</v>
      </c>
      <c r="V337" s="52">
        <v>0.25</v>
      </c>
      <c r="W337" s="52">
        <v>0</v>
      </c>
      <c r="X337" s="52">
        <v>0.98370999999999997</v>
      </c>
      <c r="Y337" s="52">
        <v>1</v>
      </c>
      <c r="Z337" s="52"/>
      <c r="AA337" s="84">
        <v>327</v>
      </c>
      <c r="AB337" s="84"/>
      <c r="AC337" s="91">
        <v>77667</v>
      </c>
      <c r="AD337" s="3" t="s">
        <v>963</v>
      </c>
    </row>
    <row r="338" spans="1:30" x14ac:dyDescent="0.4">
      <c r="A338" s="14" t="s">
        <v>453</v>
      </c>
      <c r="B338" s="15" t="s">
        <v>8475</v>
      </c>
      <c r="C338" s="15"/>
      <c r="D338" s="86">
        <v>2.9880607698013999</v>
      </c>
      <c r="E338" s="82"/>
      <c r="F338" s="15"/>
      <c r="G338" s="15"/>
      <c r="H338" s="16"/>
      <c r="I338" s="67"/>
      <c r="J338" s="67"/>
      <c r="K338" s="16"/>
      <c r="L338" s="87"/>
      <c r="M338" s="88">
        <v>2712.025146484375</v>
      </c>
      <c r="N338" s="88">
        <v>9319.8583984375</v>
      </c>
      <c r="O338" s="78"/>
      <c r="P338" s="89"/>
      <c r="Q338" s="89"/>
      <c r="R338" s="90"/>
      <c r="S338" s="51">
        <v>2</v>
      </c>
      <c r="T338" s="51">
        <v>2</v>
      </c>
      <c r="U338" s="52">
        <v>0</v>
      </c>
      <c r="V338" s="52">
        <v>0.25</v>
      </c>
      <c r="W338" s="52">
        <v>0</v>
      </c>
      <c r="X338" s="52">
        <v>0.98370999999999997</v>
      </c>
      <c r="Y338" s="52">
        <v>1</v>
      </c>
      <c r="Z338" s="52"/>
      <c r="AA338" s="84">
        <v>328</v>
      </c>
      <c r="AB338" s="84"/>
      <c r="AC338" s="91">
        <v>219677</v>
      </c>
      <c r="AD338" s="3" t="s">
        <v>963</v>
      </c>
    </row>
    <row r="339" spans="1:30" x14ac:dyDescent="0.4">
      <c r="A339" s="14" t="s">
        <v>443</v>
      </c>
      <c r="B339" s="15" t="s">
        <v>8476</v>
      </c>
      <c r="C339" s="15"/>
      <c r="D339" s="86">
        <v>15.076971090054542</v>
      </c>
      <c r="E339" s="82"/>
      <c r="F339" s="15"/>
      <c r="G339" s="15"/>
      <c r="H339" s="16"/>
      <c r="I339" s="67"/>
      <c r="J339" s="67"/>
      <c r="K339" s="16"/>
      <c r="L339" s="87"/>
      <c r="M339" s="88">
        <v>801.87176513671875</v>
      </c>
      <c r="N339" s="88">
        <v>2420.623291015625</v>
      </c>
      <c r="O339" s="78"/>
      <c r="P339" s="89"/>
      <c r="Q339" s="89"/>
      <c r="R339" s="90"/>
      <c r="S339" s="51">
        <v>4</v>
      </c>
      <c r="T339" s="51">
        <v>2</v>
      </c>
      <c r="U339" s="52">
        <v>0.66666700000000001</v>
      </c>
      <c r="V339" s="52">
        <v>2.5700000000000001E-4</v>
      </c>
      <c r="W339" s="52">
        <v>0</v>
      </c>
      <c r="X339" s="52">
        <v>0.97725700000000004</v>
      </c>
      <c r="Y339" s="52">
        <v>0.66666666666666663</v>
      </c>
      <c r="Z339" s="52"/>
      <c r="AA339" s="84">
        <v>329</v>
      </c>
      <c r="AB339" s="84"/>
      <c r="AC339" s="91">
        <v>1555479</v>
      </c>
      <c r="AD339" s="3" t="s">
        <v>963</v>
      </c>
    </row>
    <row r="340" spans="1:30" x14ac:dyDescent="0.4">
      <c r="A340" s="14" t="s">
        <v>487</v>
      </c>
      <c r="B340" s="15" t="s">
        <v>8475</v>
      </c>
      <c r="C340" s="15"/>
      <c r="D340" s="86">
        <v>1.3637165581208694</v>
      </c>
      <c r="E340" s="82"/>
      <c r="F340" s="15"/>
      <c r="G340" s="15"/>
      <c r="H340" s="16"/>
      <c r="I340" s="67"/>
      <c r="J340" s="67"/>
      <c r="K340" s="16"/>
      <c r="L340" s="87"/>
      <c r="M340" s="88">
        <v>9876.740234375</v>
      </c>
      <c r="N340" s="88">
        <v>4209.1083984375</v>
      </c>
      <c r="O340" s="78"/>
      <c r="P340" s="89"/>
      <c r="Q340" s="89"/>
      <c r="R340" s="90"/>
      <c r="S340" s="51">
        <v>1</v>
      </c>
      <c r="T340" s="51">
        <v>4</v>
      </c>
      <c r="U340" s="52">
        <v>0.66666700000000001</v>
      </c>
      <c r="V340" s="52">
        <v>2.5700000000000001E-4</v>
      </c>
      <c r="W340" s="52">
        <v>0</v>
      </c>
      <c r="X340" s="52">
        <v>0.97416499999999995</v>
      </c>
      <c r="Y340" s="52">
        <v>0.83333333333333337</v>
      </c>
      <c r="Z340" s="52"/>
      <c r="AA340" s="84">
        <v>330</v>
      </c>
      <c r="AB340" s="84"/>
      <c r="AC340" s="91">
        <v>40190</v>
      </c>
      <c r="AD340" s="3" t="s">
        <v>852</v>
      </c>
    </row>
    <row r="341" spans="1:30" x14ac:dyDescent="0.4">
      <c r="A341" s="14" t="s">
        <v>281</v>
      </c>
      <c r="B341" s="15" t="s">
        <v>8476</v>
      </c>
      <c r="C341" s="15"/>
      <c r="D341" s="86">
        <v>3.3332611776879997</v>
      </c>
      <c r="E341" s="82"/>
      <c r="F341" s="15"/>
      <c r="G341" s="15"/>
      <c r="H341" s="16"/>
      <c r="I341" s="67"/>
      <c r="J341" s="67"/>
      <c r="K341" s="16"/>
      <c r="L341" s="87"/>
      <c r="M341" s="88">
        <v>8631.1982421875</v>
      </c>
      <c r="N341" s="88">
        <v>4286.96923828125</v>
      </c>
      <c r="O341" s="78"/>
      <c r="P341" s="89"/>
      <c r="Q341" s="89"/>
      <c r="R341" s="90"/>
      <c r="S341" s="51">
        <v>3</v>
      </c>
      <c r="T341" s="51">
        <v>4</v>
      </c>
      <c r="U341" s="52">
        <v>804</v>
      </c>
      <c r="V341" s="52">
        <v>4.3600000000000003E-4</v>
      </c>
      <c r="W341" s="52">
        <v>0</v>
      </c>
      <c r="X341" s="52">
        <v>0.97384300000000001</v>
      </c>
      <c r="Y341" s="52">
        <v>0.5</v>
      </c>
      <c r="Z341" s="52"/>
      <c r="AA341" s="84">
        <v>331</v>
      </c>
      <c r="AB341" s="84"/>
      <c r="AC341" s="91">
        <v>257821</v>
      </c>
      <c r="AD341" s="3" t="s">
        <v>935</v>
      </c>
    </row>
    <row r="342" spans="1:30" x14ac:dyDescent="0.4">
      <c r="A342" s="14" t="s">
        <v>666</v>
      </c>
      <c r="B342" s="15" t="s">
        <v>8476</v>
      </c>
      <c r="C342" s="15"/>
      <c r="D342" s="86">
        <v>1.235053748795057</v>
      </c>
      <c r="E342" s="82"/>
      <c r="F342" s="15"/>
      <c r="G342" s="15"/>
      <c r="H342" s="16"/>
      <c r="I342" s="67"/>
      <c r="J342" s="67"/>
      <c r="K342" s="16"/>
      <c r="L342" s="87"/>
      <c r="M342" s="88">
        <v>4183.9130859375</v>
      </c>
      <c r="N342" s="88">
        <v>9597.0283203125</v>
      </c>
      <c r="O342" s="78"/>
      <c r="P342" s="89"/>
      <c r="Q342" s="89"/>
      <c r="R342" s="118"/>
      <c r="S342" s="51">
        <v>4</v>
      </c>
      <c r="T342" s="51">
        <v>2</v>
      </c>
      <c r="U342" s="52">
        <v>516.16722100000004</v>
      </c>
      <c r="V342" s="52">
        <v>3.57E-4</v>
      </c>
      <c r="W342" s="52">
        <v>0</v>
      </c>
      <c r="X342" s="52">
        <v>0.97254600000000002</v>
      </c>
      <c r="Y342" s="52">
        <v>0.16666666666666666</v>
      </c>
      <c r="Z342" s="119"/>
      <c r="AA342" s="84">
        <v>332</v>
      </c>
      <c r="AB342" s="84"/>
      <c r="AC342" s="91">
        <v>25973</v>
      </c>
      <c r="AD342" s="3" t="s">
        <v>935</v>
      </c>
    </row>
    <row r="343" spans="1:30" x14ac:dyDescent="0.4">
      <c r="A343" s="14" t="s">
        <v>429</v>
      </c>
      <c r="B343" s="122" t="s">
        <v>8475</v>
      </c>
      <c r="C343" s="122"/>
      <c r="D343" s="123">
        <v>4.0775543075594767</v>
      </c>
      <c r="E343" s="124"/>
      <c r="F343" s="122"/>
      <c r="G343" s="122"/>
      <c r="H343" s="125"/>
      <c r="I343" s="126"/>
      <c r="J343" s="126"/>
      <c r="K343" s="125"/>
      <c r="L343" s="127"/>
      <c r="M343" s="128">
        <v>9437.650390625</v>
      </c>
      <c r="N343" s="128">
        <v>2977.65673828125</v>
      </c>
      <c r="O343" s="129"/>
      <c r="P343" s="130"/>
      <c r="Q343" s="130"/>
      <c r="R343" s="118"/>
      <c r="S343" s="51">
        <v>2</v>
      </c>
      <c r="T343" s="51">
        <v>3</v>
      </c>
      <c r="U343" s="52">
        <v>808.66666699999996</v>
      </c>
      <c r="V343" s="52">
        <v>2.34E-4</v>
      </c>
      <c r="W343" s="52">
        <v>0</v>
      </c>
      <c r="X343" s="52">
        <v>0.97102900000000003</v>
      </c>
      <c r="Y343" s="52">
        <v>0</v>
      </c>
      <c r="Z343" s="119"/>
      <c r="AA343" s="131">
        <v>334</v>
      </c>
      <c r="AB343" s="131"/>
      <c r="AC343" s="91">
        <v>340064</v>
      </c>
      <c r="AD343" s="3" t="s">
        <v>928</v>
      </c>
    </row>
    <row r="344" spans="1:30" x14ac:dyDescent="0.4">
      <c r="A344" s="14" t="s">
        <v>776</v>
      </c>
      <c r="B344" s="122" t="s">
        <v>8476</v>
      </c>
      <c r="C344" s="122"/>
      <c r="D344" s="123">
        <v>1.0154391751220255</v>
      </c>
      <c r="E344" s="124"/>
      <c r="F344" s="122"/>
      <c r="G344" s="122"/>
      <c r="H344" s="125"/>
      <c r="I344" s="126"/>
      <c r="J344" s="126"/>
      <c r="K344" s="125"/>
      <c r="L344" s="127"/>
      <c r="M344" s="128">
        <v>1218.897705078125</v>
      </c>
      <c r="N344" s="128">
        <v>8679.427734375</v>
      </c>
      <c r="O344" s="129"/>
      <c r="P344" s="130"/>
      <c r="Q344" s="130"/>
      <c r="R344" s="118"/>
      <c r="S344" s="51">
        <v>1</v>
      </c>
      <c r="T344" s="51">
        <v>2</v>
      </c>
      <c r="U344" s="52">
        <v>0</v>
      </c>
      <c r="V344" s="52">
        <v>3.39E-4</v>
      </c>
      <c r="W344" s="52">
        <v>0</v>
      </c>
      <c r="X344" s="52">
        <v>0.97026800000000002</v>
      </c>
      <c r="Y344" s="52">
        <v>0.66666666666666663</v>
      </c>
      <c r="Z344" s="119"/>
      <c r="AA344" s="131">
        <v>335</v>
      </c>
      <c r="AB344" s="131"/>
      <c r="AC344" s="91">
        <v>1706</v>
      </c>
      <c r="AD344" s="3" t="s">
        <v>872</v>
      </c>
    </row>
    <row r="345" spans="1:30" x14ac:dyDescent="0.4">
      <c r="A345" s="14" t="s">
        <v>719</v>
      </c>
      <c r="B345" s="15" t="s">
        <v>8476</v>
      </c>
      <c r="C345" s="15"/>
      <c r="D345" s="86">
        <v>1.0297018597599576</v>
      </c>
      <c r="E345" s="82"/>
      <c r="F345" s="15"/>
      <c r="G345" s="15"/>
      <c r="H345" s="16"/>
      <c r="I345" s="67"/>
      <c r="J345" s="67"/>
      <c r="K345" s="16"/>
      <c r="L345" s="87"/>
      <c r="M345" s="88">
        <v>9652.669921875</v>
      </c>
      <c r="N345" s="88">
        <v>6915.59375</v>
      </c>
      <c r="O345" s="78"/>
      <c r="P345" s="89"/>
      <c r="Q345" s="89"/>
      <c r="R345" s="118"/>
      <c r="S345" s="51">
        <v>0</v>
      </c>
      <c r="T345" s="51">
        <v>3</v>
      </c>
      <c r="U345" s="52">
        <v>0</v>
      </c>
      <c r="V345" s="52">
        <v>3.39E-4</v>
      </c>
      <c r="W345" s="52">
        <v>0</v>
      </c>
      <c r="X345" s="52">
        <v>0.97026800000000002</v>
      </c>
      <c r="Y345" s="52">
        <v>0.66666666666666663</v>
      </c>
      <c r="Z345" s="119"/>
      <c r="AA345" s="84">
        <v>336</v>
      </c>
      <c r="AB345" s="84"/>
      <c r="AC345" s="91">
        <v>3282</v>
      </c>
      <c r="AD345" s="3" t="s">
        <v>872</v>
      </c>
    </row>
    <row r="346" spans="1:30" x14ac:dyDescent="0.4">
      <c r="A346" s="14" t="s">
        <v>652</v>
      </c>
      <c r="B346" s="15" t="s">
        <v>8475</v>
      </c>
      <c r="C346" s="15"/>
      <c r="D346" s="86">
        <v>1.3101862410946206</v>
      </c>
      <c r="E346" s="82"/>
      <c r="F346" s="15"/>
      <c r="G346" s="15"/>
      <c r="H346" s="16"/>
      <c r="I346" s="67"/>
      <c r="J346" s="67"/>
      <c r="K346" s="16"/>
      <c r="L346" s="87"/>
      <c r="M346" s="88">
        <v>4641.404296875</v>
      </c>
      <c r="N346" s="88">
        <v>383.9923095703125</v>
      </c>
      <c r="O346" s="78"/>
      <c r="P346" s="89"/>
      <c r="Q346" s="89"/>
      <c r="R346" s="118"/>
      <c r="S346" s="51">
        <v>1</v>
      </c>
      <c r="T346" s="51">
        <v>3</v>
      </c>
      <c r="U346" s="52">
        <v>30</v>
      </c>
      <c r="V346" s="52">
        <v>7.1429000000000006E-2</v>
      </c>
      <c r="W346" s="52">
        <v>0</v>
      </c>
      <c r="X346" s="52">
        <v>0.97015099999999999</v>
      </c>
      <c r="Y346" s="52">
        <v>0.33333333333333331</v>
      </c>
      <c r="Z346" s="119"/>
      <c r="AA346" s="84">
        <v>337</v>
      </c>
      <c r="AB346" s="84"/>
      <c r="AC346" s="91">
        <v>34275</v>
      </c>
      <c r="AD346" s="3" t="s">
        <v>843</v>
      </c>
    </row>
    <row r="347" spans="1:30" x14ac:dyDescent="0.4">
      <c r="A347" s="14" t="s">
        <v>695</v>
      </c>
      <c r="B347" s="15" t="s">
        <v>8475</v>
      </c>
      <c r="C347" s="15"/>
      <c r="D347" s="86">
        <v>1.7639767206630397</v>
      </c>
      <c r="E347" s="82"/>
      <c r="F347" s="15"/>
      <c r="G347" s="15"/>
      <c r="H347" s="16"/>
      <c r="I347" s="67"/>
      <c r="J347" s="67"/>
      <c r="K347" s="16"/>
      <c r="L347" s="87"/>
      <c r="M347" s="88">
        <v>1291.850830078125</v>
      </c>
      <c r="N347" s="88">
        <v>3329.05224609375</v>
      </c>
      <c r="O347" s="78"/>
      <c r="P347" s="89"/>
      <c r="Q347" s="89"/>
      <c r="R347" s="118"/>
      <c r="S347" s="51">
        <v>2</v>
      </c>
      <c r="T347" s="51">
        <v>1</v>
      </c>
      <c r="U347" s="52">
        <v>804</v>
      </c>
      <c r="V347" s="52">
        <v>2.14E-4</v>
      </c>
      <c r="W347" s="52">
        <v>0</v>
      </c>
      <c r="X347" s="52">
        <v>0.96597999999999995</v>
      </c>
      <c r="Y347" s="52">
        <v>0</v>
      </c>
      <c r="Z347" s="119"/>
      <c r="AA347" s="84">
        <v>339</v>
      </c>
      <c r="AB347" s="84"/>
      <c r="AC347" s="91">
        <v>84418</v>
      </c>
      <c r="AD347" s="3" t="s">
        <v>924</v>
      </c>
    </row>
    <row r="348" spans="1:30" x14ac:dyDescent="0.4">
      <c r="A348" s="14" t="s">
        <v>629</v>
      </c>
      <c r="B348" s="15" t="s">
        <v>8476</v>
      </c>
      <c r="C348" s="15"/>
      <c r="D348" s="86">
        <v>1.4607679731317729</v>
      </c>
      <c r="E348" s="82"/>
      <c r="F348" s="15"/>
      <c r="G348" s="15"/>
      <c r="H348" s="16"/>
      <c r="I348" s="67"/>
      <c r="J348" s="67"/>
      <c r="K348" s="16"/>
      <c r="L348" s="87"/>
      <c r="M348" s="88">
        <v>168.42359924316406</v>
      </c>
      <c r="N348" s="88">
        <v>3728.0869140625</v>
      </c>
      <c r="O348" s="78"/>
      <c r="P348" s="89"/>
      <c r="Q348" s="89"/>
      <c r="R348" s="118"/>
      <c r="S348" s="51">
        <v>1</v>
      </c>
      <c r="T348" s="51">
        <v>3</v>
      </c>
      <c r="U348" s="52">
        <v>1093.9633759999999</v>
      </c>
      <c r="V348" s="52">
        <v>3.7100000000000002E-4</v>
      </c>
      <c r="W348" s="52">
        <v>0</v>
      </c>
      <c r="X348" s="52">
        <v>0.95943500000000004</v>
      </c>
      <c r="Y348" s="52">
        <v>0</v>
      </c>
      <c r="Z348" s="119"/>
      <c r="AA348" s="84">
        <v>340</v>
      </c>
      <c r="AB348" s="84"/>
      <c r="AC348" s="91">
        <v>50914</v>
      </c>
      <c r="AD348" s="3" t="s">
        <v>935</v>
      </c>
    </row>
    <row r="349" spans="1:30" x14ac:dyDescent="0.4">
      <c r="A349" s="14" t="s">
        <v>578</v>
      </c>
      <c r="B349" s="15" t="s">
        <v>8476</v>
      </c>
      <c r="C349" s="15"/>
      <c r="D349" s="86">
        <v>1.373599078187254</v>
      </c>
      <c r="E349" s="82"/>
      <c r="F349" s="15"/>
      <c r="G349" s="15"/>
      <c r="H349" s="16"/>
      <c r="I349" s="67"/>
      <c r="J349" s="67"/>
      <c r="K349" s="16"/>
      <c r="L349" s="87"/>
      <c r="M349" s="88">
        <v>430.45077514648438</v>
      </c>
      <c r="N349" s="88">
        <v>6424.18798828125</v>
      </c>
      <c r="O349" s="78"/>
      <c r="P349" s="89"/>
      <c r="Q349" s="89"/>
      <c r="R349" s="118"/>
      <c r="S349" s="51">
        <v>2</v>
      </c>
      <c r="T349" s="51">
        <v>2</v>
      </c>
      <c r="U349" s="52">
        <v>0</v>
      </c>
      <c r="V349" s="52">
        <v>0.14285700000000001</v>
      </c>
      <c r="W349" s="52">
        <v>0</v>
      </c>
      <c r="X349" s="52">
        <v>0.95910799999999996</v>
      </c>
      <c r="Y349" s="52">
        <v>1</v>
      </c>
      <c r="Z349" s="119"/>
      <c r="AA349" s="84">
        <v>341</v>
      </c>
      <c r="AB349" s="84"/>
      <c r="AC349" s="91">
        <v>41282</v>
      </c>
      <c r="AD349" s="3" t="s">
        <v>928</v>
      </c>
    </row>
    <row r="350" spans="1:30" x14ac:dyDescent="0.4">
      <c r="A350" s="14" t="s">
        <v>651</v>
      </c>
      <c r="B350" s="15" t="s">
        <v>8475</v>
      </c>
      <c r="C350" s="15"/>
      <c r="D350" s="86">
        <v>1.3112541324571054</v>
      </c>
      <c r="E350" s="82"/>
      <c r="F350" s="15"/>
      <c r="G350" s="15"/>
      <c r="H350" s="16"/>
      <c r="I350" s="67"/>
      <c r="J350" s="67"/>
      <c r="K350" s="16"/>
      <c r="L350" s="87"/>
      <c r="M350" s="88">
        <v>5684.84912109375</v>
      </c>
      <c r="N350" s="88">
        <v>9758.095703125</v>
      </c>
      <c r="O350" s="78"/>
      <c r="P350" s="89"/>
      <c r="Q350" s="89"/>
      <c r="R350" s="118"/>
      <c r="S350" s="51">
        <v>2</v>
      </c>
      <c r="T350" s="51">
        <v>2</v>
      </c>
      <c r="U350" s="52">
        <v>0</v>
      </c>
      <c r="V350" s="52">
        <v>0.14285700000000001</v>
      </c>
      <c r="W350" s="52">
        <v>0</v>
      </c>
      <c r="X350" s="52">
        <v>0.95910799999999996</v>
      </c>
      <c r="Y350" s="52">
        <v>1</v>
      </c>
      <c r="Z350" s="119"/>
      <c r="AA350" s="84">
        <v>342</v>
      </c>
      <c r="AB350" s="84"/>
      <c r="AC350" s="91">
        <v>34393</v>
      </c>
      <c r="AD350" s="3" t="s">
        <v>852</v>
      </c>
    </row>
    <row r="351" spans="1:30" x14ac:dyDescent="0.4">
      <c r="A351" s="14" t="s">
        <v>680</v>
      </c>
      <c r="B351" s="15" t="s">
        <v>8476</v>
      </c>
      <c r="C351" s="15"/>
      <c r="D351" s="86">
        <v>1.185061953147889</v>
      </c>
      <c r="E351" s="82"/>
      <c r="F351" s="15"/>
      <c r="G351" s="15"/>
      <c r="H351" s="16"/>
      <c r="I351" s="67"/>
      <c r="J351" s="67"/>
      <c r="K351" s="16"/>
      <c r="L351" s="87"/>
      <c r="M351" s="88">
        <v>396.96539306640625</v>
      </c>
      <c r="N351" s="88">
        <v>2945.03369140625</v>
      </c>
      <c r="O351" s="78"/>
      <c r="P351" s="89"/>
      <c r="Q351" s="89"/>
      <c r="R351" s="118"/>
      <c r="S351" s="51">
        <v>1</v>
      </c>
      <c r="T351" s="51">
        <v>3</v>
      </c>
      <c r="U351" s="52">
        <v>4243.3640960000002</v>
      </c>
      <c r="V351" s="52">
        <v>3.8999999999999999E-4</v>
      </c>
      <c r="W351" s="52">
        <v>0</v>
      </c>
      <c r="X351" s="52">
        <v>0.95902600000000005</v>
      </c>
      <c r="Y351" s="52">
        <v>0</v>
      </c>
      <c r="Z351" s="119"/>
      <c r="AA351" s="84">
        <v>343</v>
      </c>
      <c r="AB351" s="84"/>
      <c r="AC351" s="91">
        <v>20449</v>
      </c>
      <c r="AD351" s="3" t="s">
        <v>935</v>
      </c>
    </row>
    <row r="352" spans="1:30" x14ac:dyDescent="0.4">
      <c r="A352" s="14" t="s">
        <v>655</v>
      </c>
      <c r="B352" s="15" t="s">
        <v>8476</v>
      </c>
      <c r="C352" s="15"/>
      <c r="D352" s="86">
        <v>1.3052449810614284</v>
      </c>
      <c r="E352" s="82"/>
      <c r="F352" s="15"/>
      <c r="G352" s="15"/>
      <c r="H352" s="16"/>
      <c r="I352" s="67"/>
      <c r="J352" s="67"/>
      <c r="K352" s="16"/>
      <c r="L352" s="87"/>
      <c r="M352" s="88">
        <v>9581.4677734375</v>
      </c>
      <c r="N352" s="88">
        <v>5440.03125</v>
      </c>
      <c r="O352" s="78"/>
      <c r="P352" s="89"/>
      <c r="Q352" s="89"/>
      <c r="R352" s="118"/>
      <c r="S352" s="51">
        <v>1</v>
      </c>
      <c r="T352" s="51">
        <v>5</v>
      </c>
      <c r="U352" s="52">
        <v>23.969289</v>
      </c>
      <c r="V352" s="52">
        <v>3.7100000000000002E-4</v>
      </c>
      <c r="W352" s="52">
        <v>0</v>
      </c>
      <c r="X352" s="52">
        <v>0.95787800000000001</v>
      </c>
      <c r="Y352" s="52">
        <v>0.3</v>
      </c>
      <c r="Z352" s="119"/>
      <c r="AA352" s="84">
        <v>344</v>
      </c>
      <c r="AB352" s="84"/>
      <c r="AC352" s="91">
        <v>33729</v>
      </c>
      <c r="AD352" s="3" t="s">
        <v>935</v>
      </c>
    </row>
    <row r="353" spans="1:30" x14ac:dyDescent="0.4">
      <c r="A353" s="14" t="s">
        <v>512</v>
      </c>
      <c r="B353" s="15" t="s">
        <v>8475</v>
      </c>
      <c r="C353" s="15"/>
      <c r="D353" s="86">
        <v>4.251502950596084</v>
      </c>
      <c r="E353" s="82"/>
      <c r="F353" s="15"/>
      <c r="G353" s="15"/>
      <c r="H353" s="16"/>
      <c r="I353" s="67"/>
      <c r="J353" s="67"/>
      <c r="K353" s="16"/>
      <c r="L353" s="87"/>
      <c r="M353" s="88">
        <v>9102.93359375</v>
      </c>
      <c r="N353" s="88">
        <v>7797.6904296875</v>
      </c>
      <c r="O353" s="78"/>
      <c r="P353" s="89"/>
      <c r="Q353" s="89"/>
      <c r="R353" s="118"/>
      <c r="S353" s="51">
        <v>3</v>
      </c>
      <c r="T353" s="51">
        <v>2</v>
      </c>
      <c r="U353" s="52">
        <v>1682.5253929999999</v>
      </c>
      <c r="V353" s="52">
        <v>3.9300000000000001E-4</v>
      </c>
      <c r="W353" s="52">
        <v>0</v>
      </c>
      <c r="X353" s="52">
        <v>0.95748500000000003</v>
      </c>
      <c r="Y353" s="52">
        <v>0</v>
      </c>
      <c r="Z353" s="119"/>
      <c r="AA353" s="84">
        <v>345</v>
      </c>
      <c r="AB353" s="84"/>
      <c r="AC353" s="91">
        <v>359285</v>
      </c>
      <c r="AD353" s="3" t="s">
        <v>935</v>
      </c>
    </row>
    <row r="354" spans="1:30" x14ac:dyDescent="0.4">
      <c r="A354" s="14" t="s">
        <v>612</v>
      </c>
      <c r="B354" s="15" t="s">
        <v>8475</v>
      </c>
      <c r="C354" s="15"/>
      <c r="D354" s="86">
        <v>1.6080645817402643</v>
      </c>
      <c r="E354" s="82"/>
      <c r="F354" s="15"/>
      <c r="G354" s="15"/>
      <c r="H354" s="16"/>
      <c r="I354" s="67"/>
      <c r="J354" s="67"/>
      <c r="K354" s="16"/>
      <c r="L354" s="87"/>
      <c r="M354" s="88">
        <v>4752.37841796875</v>
      </c>
      <c r="N354" s="88">
        <v>8538.041015625</v>
      </c>
      <c r="O354" s="78"/>
      <c r="P354" s="89"/>
      <c r="Q354" s="89"/>
      <c r="R354" s="118"/>
      <c r="S354" s="51">
        <v>2</v>
      </c>
      <c r="T354" s="51">
        <v>4</v>
      </c>
      <c r="U354" s="52">
        <v>322.10045100000002</v>
      </c>
      <c r="V354" s="52">
        <v>3.9100000000000002E-4</v>
      </c>
      <c r="W354" s="52">
        <v>0</v>
      </c>
      <c r="X354" s="52">
        <v>0.95495699999999994</v>
      </c>
      <c r="Y354" s="52">
        <v>0.3</v>
      </c>
      <c r="Z354" s="119"/>
      <c r="AA354" s="84">
        <v>346</v>
      </c>
      <c r="AB354" s="84"/>
      <c r="AC354" s="91">
        <v>67190</v>
      </c>
      <c r="AD354" s="3" t="s">
        <v>924</v>
      </c>
    </row>
    <row r="355" spans="1:30" x14ac:dyDescent="0.4">
      <c r="A355" s="14" t="s">
        <v>805</v>
      </c>
      <c r="B355" s="15" t="s">
        <v>8476</v>
      </c>
      <c r="C355" s="15"/>
      <c r="D355" s="86">
        <v>1.6828622267482014</v>
      </c>
      <c r="E355" s="82"/>
      <c r="F355" s="15"/>
      <c r="G355" s="15"/>
      <c r="H355" s="16"/>
      <c r="I355" s="67"/>
      <c r="J355" s="67"/>
      <c r="K355" s="16"/>
      <c r="L355" s="87"/>
      <c r="M355" s="88">
        <v>221.26168823242188</v>
      </c>
      <c r="N355" s="88">
        <v>4145.4580078125</v>
      </c>
      <c r="O355" s="78"/>
      <c r="P355" s="89"/>
      <c r="Q355" s="89"/>
      <c r="R355" s="118"/>
      <c r="S355" s="51">
        <v>4</v>
      </c>
      <c r="T355" s="51">
        <v>3</v>
      </c>
      <c r="U355" s="52">
        <v>652.20854799999995</v>
      </c>
      <c r="V355" s="52">
        <v>3.6600000000000001E-4</v>
      </c>
      <c r="W355" s="52">
        <v>0</v>
      </c>
      <c r="X355" s="52">
        <v>0.95217499999999999</v>
      </c>
      <c r="Y355" s="52">
        <v>0.5</v>
      </c>
      <c r="Z355" s="119"/>
      <c r="AA355" s="84">
        <v>347</v>
      </c>
      <c r="AB355" s="84"/>
      <c r="AC355" s="91">
        <v>75455</v>
      </c>
      <c r="AD355" s="3" t="s">
        <v>935</v>
      </c>
    </row>
    <row r="356" spans="1:30" x14ac:dyDescent="0.4">
      <c r="A356" s="14" t="s">
        <v>766</v>
      </c>
      <c r="B356" s="15" t="s">
        <v>8475</v>
      </c>
      <c r="C356" s="15"/>
      <c r="D356" s="86">
        <v>1.1326085774109256</v>
      </c>
      <c r="E356" s="82"/>
      <c r="F356" s="15"/>
      <c r="G356" s="15"/>
      <c r="H356" s="16"/>
      <c r="I356" s="67"/>
      <c r="J356" s="67"/>
      <c r="K356" s="16"/>
      <c r="L356" s="87"/>
      <c r="M356" s="88">
        <v>9784.0849609375</v>
      </c>
      <c r="N356" s="88">
        <v>5468.0341796875</v>
      </c>
      <c r="O356" s="78"/>
      <c r="P356" s="89"/>
      <c r="Q356" s="89"/>
      <c r="R356" s="118"/>
      <c r="S356" s="51">
        <v>1</v>
      </c>
      <c r="T356" s="51">
        <v>5</v>
      </c>
      <c r="U356" s="52">
        <v>241.80786599999999</v>
      </c>
      <c r="V356" s="52">
        <v>3.9100000000000002E-4</v>
      </c>
      <c r="W356" s="52">
        <v>0</v>
      </c>
      <c r="X356" s="52">
        <v>0.951824</v>
      </c>
      <c r="Y356" s="52">
        <v>0.3</v>
      </c>
      <c r="Z356" s="119"/>
      <c r="AA356" s="84">
        <v>348</v>
      </c>
      <c r="AB356" s="84"/>
      <c r="AC356" s="91">
        <v>14653</v>
      </c>
      <c r="AD356" s="3" t="s">
        <v>935</v>
      </c>
    </row>
    <row r="357" spans="1:30" x14ac:dyDescent="0.4">
      <c r="A357" s="14" t="s">
        <v>374</v>
      </c>
      <c r="B357" s="15" t="s">
        <v>8475</v>
      </c>
      <c r="C357" s="15"/>
      <c r="D357" s="86">
        <v>3.3116318526342829</v>
      </c>
      <c r="E357" s="82"/>
      <c r="F357" s="15"/>
      <c r="G357" s="15"/>
      <c r="H357" s="16"/>
      <c r="I357" s="67"/>
      <c r="J357" s="67"/>
      <c r="K357" s="16"/>
      <c r="L357" s="87"/>
      <c r="M357" s="88">
        <v>5108.04443359375</v>
      </c>
      <c r="N357" s="88">
        <v>9793.3779296875</v>
      </c>
      <c r="O357" s="78"/>
      <c r="P357" s="89"/>
      <c r="Q357" s="89"/>
      <c r="R357" s="90"/>
      <c r="S357" s="51">
        <v>3</v>
      </c>
      <c r="T357" s="51">
        <v>2</v>
      </c>
      <c r="U357" s="52">
        <v>201.57619</v>
      </c>
      <c r="V357" s="52">
        <v>3.7800000000000003E-4</v>
      </c>
      <c r="W357" s="52">
        <v>0</v>
      </c>
      <c r="X357" s="52">
        <v>0.94877100000000003</v>
      </c>
      <c r="Y357" s="52">
        <v>0.16666666666666666</v>
      </c>
      <c r="Z357" s="52"/>
      <c r="AA357" s="84">
        <v>349</v>
      </c>
      <c r="AB357" s="84"/>
      <c r="AC357" s="91">
        <v>255431</v>
      </c>
      <c r="AD357" s="3" t="s">
        <v>928</v>
      </c>
    </row>
    <row r="358" spans="1:30" x14ac:dyDescent="0.4">
      <c r="A358" s="14" t="s">
        <v>637</v>
      </c>
      <c r="B358" s="15" t="s">
        <v>8476</v>
      </c>
      <c r="C358" s="15"/>
      <c r="D358" s="86">
        <v>1.3823413074767479</v>
      </c>
      <c r="E358" s="82"/>
      <c r="F358" s="15"/>
      <c r="G358" s="15"/>
      <c r="H358" s="16"/>
      <c r="I358" s="67"/>
      <c r="J358" s="67"/>
      <c r="K358" s="16"/>
      <c r="L358" s="87"/>
      <c r="M358" s="88">
        <v>8127.97509765625</v>
      </c>
      <c r="N358" s="88">
        <v>8957.3740234375</v>
      </c>
      <c r="O358" s="78"/>
      <c r="P358" s="89"/>
      <c r="Q358" s="89"/>
      <c r="R358" s="118"/>
      <c r="S358" s="51">
        <v>4</v>
      </c>
      <c r="T358" s="51">
        <v>4</v>
      </c>
      <c r="U358" s="52">
        <v>386.29901999999998</v>
      </c>
      <c r="V358" s="52">
        <v>3.4600000000000001E-4</v>
      </c>
      <c r="W358" s="52">
        <v>0</v>
      </c>
      <c r="X358" s="52">
        <v>0.94871000000000005</v>
      </c>
      <c r="Y358" s="52">
        <v>0.41666666666666669</v>
      </c>
      <c r="Z358" s="119"/>
      <c r="AA358" s="84">
        <v>350</v>
      </c>
      <c r="AB358" s="84"/>
      <c r="AC358" s="91">
        <v>42248</v>
      </c>
      <c r="AD358" s="3" t="s">
        <v>935</v>
      </c>
    </row>
    <row r="359" spans="1:30" x14ac:dyDescent="0.4">
      <c r="A359" s="14" t="s">
        <v>701</v>
      </c>
      <c r="B359" s="15" t="s">
        <v>8475</v>
      </c>
      <c r="C359" s="15"/>
      <c r="D359" s="86">
        <v>1.5951865359028421</v>
      </c>
      <c r="E359" s="82"/>
      <c r="F359" s="15"/>
      <c r="G359" s="15"/>
      <c r="H359" s="16"/>
      <c r="I359" s="67"/>
      <c r="J359" s="67"/>
      <c r="K359" s="16"/>
      <c r="L359" s="87"/>
      <c r="M359" s="88">
        <v>754.5230712890625</v>
      </c>
      <c r="N359" s="88">
        <v>3911.78271484375</v>
      </c>
      <c r="O359" s="78"/>
      <c r="P359" s="89"/>
      <c r="Q359" s="89"/>
      <c r="R359" s="118"/>
      <c r="S359" s="51">
        <v>1</v>
      </c>
      <c r="T359" s="51">
        <v>2</v>
      </c>
      <c r="U359" s="52">
        <v>804</v>
      </c>
      <c r="V359" s="52">
        <v>3.8200000000000002E-4</v>
      </c>
      <c r="W359" s="52">
        <v>0</v>
      </c>
      <c r="X359" s="52">
        <v>0.94611599999999996</v>
      </c>
      <c r="Y359" s="52">
        <v>0.33333333333333331</v>
      </c>
      <c r="Z359" s="119"/>
      <c r="AA359" s="84">
        <v>351</v>
      </c>
      <c r="AB359" s="84"/>
      <c r="AC359" s="91">
        <v>65767</v>
      </c>
      <c r="AD359" s="3" t="s">
        <v>900</v>
      </c>
    </row>
    <row r="360" spans="1:30" x14ac:dyDescent="0.4">
      <c r="A360" s="14" t="s">
        <v>677</v>
      </c>
      <c r="B360" s="15" t="s">
        <v>8475</v>
      </c>
      <c r="C360" s="15"/>
      <c r="D360" s="86">
        <v>1.1912340032259789</v>
      </c>
      <c r="E360" s="82"/>
      <c r="F360" s="15"/>
      <c r="G360" s="15"/>
      <c r="H360" s="16"/>
      <c r="I360" s="67"/>
      <c r="J360" s="67"/>
      <c r="K360" s="16"/>
      <c r="L360" s="87"/>
      <c r="M360" s="88">
        <v>5387.62939453125</v>
      </c>
      <c r="N360" s="88">
        <v>6797.98291015625</v>
      </c>
      <c r="O360" s="78"/>
      <c r="P360" s="89"/>
      <c r="Q360" s="89"/>
      <c r="R360" s="118"/>
      <c r="S360" s="51">
        <v>5</v>
      </c>
      <c r="T360" s="51">
        <v>5</v>
      </c>
      <c r="U360" s="52">
        <v>46.589340999999997</v>
      </c>
      <c r="V360" s="52">
        <v>3.6000000000000002E-4</v>
      </c>
      <c r="W360" s="52">
        <v>0</v>
      </c>
      <c r="X360" s="52">
        <v>0.943021</v>
      </c>
      <c r="Y360" s="52">
        <v>0.55000000000000004</v>
      </c>
      <c r="Z360" s="119"/>
      <c r="AA360" s="84">
        <v>352</v>
      </c>
      <c r="AB360" s="84"/>
      <c r="AC360" s="91">
        <v>21131</v>
      </c>
      <c r="AD360" s="3" t="s">
        <v>963</v>
      </c>
    </row>
    <row r="361" spans="1:30" x14ac:dyDescent="0.4">
      <c r="A361" s="14" t="s">
        <v>465</v>
      </c>
      <c r="B361" s="15" t="s">
        <v>8476</v>
      </c>
      <c r="C361" s="15"/>
      <c r="D361" s="86">
        <v>4.2714218394844652</v>
      </c>
      <c r="E361" s="82"/>
      <c r="F361" s="15"/>
      <c r="G361" s="15"/>
      <c r="H361" s="16"/>
      <c r="I361" s="67"/>
      <c r="J361" s="67"/>
      <c r="K361" s="16"/>
      <c r="L361" s="87"/>
      <c r="M361" s="88">
        <v>6128.10107421875</v>
      </c>
      <c r="N361" s="88">
        <v>229.01478576660156</v>
      </c>
      <c r="O361" s="78"/>
      <c r="P361" s="89"/>
      <c r="Q361" s="89"/>
      <c r="R361" s="90"/>
      <c r="S361" s="51">
        <v>6</v>
      </c>
      <c r="T361" s="51">
        <v>1</v>
      </c>
      <c r="U361" s="52">
        <v>43.564121999999998</v>
      </c>
      <c r="V361" s="52">
        <v>3.7199999999999999E-4</v>
      </c>
      <c r="W361" s="52">
        <v>0</v>
      </c>
      <c r="X361" s="52">
        <v>0.93965699999999996</v>
      </c>
      <c r="Y361" s="52">
        <v>0.66666666666666663</v>
      </c>
      <c r="Z361" s="52"/>
      <c r="AA361" s="84">
        <v>353</v>
      </c>
      <c r="AB361" s="84"/>
      <c r="AC361" s="91">
        <v>361486</v>
      </c>
      <c r="AD361" s="3" t="s">
        <v>963</v>
      </c>
    </row>
    <row r="362" spans="1:30" x14ac:dyDescent="0.4">
      <c r="A362" s="14" t="s">
        <v>234</v>
      </c>
      <c r="B362" s="15" t="s">
        <v>8476</v>
      </c>
      <c r="C362" s="15"/>
      <c r="D362" s="86">
        <v>4.4688912422761389</v>
      </c>
      <c r="E362" s="82"/>
      <c r="F362" s="15"/>
      <c r="G362" s="15"/>
      <c r="H362" s="16"/>
      <c r="I362" s="67"/>
      <c r="J362" s="67"/>
      <c r="K362" s="16"/>
      <c r="L362" s="87"/>
      <c r="M362" s="88">
        <v>6830.14453125</v>
      </c>
      <c r="N362" s="88">
        <v>8624.736328125</v>
      </c>
      <c r="O362" s="78"/>
      <c r="P362" s="89"/>
      <c r="Q362" s="89"/>
      <c r="R362" s="90"/>
      <c r="S362" s="51">
        <v>2</v>
      </c>
      <c r="T362" s="51">
        <v>3</v>
      </c>
      <c r="U362" s="52">
        <v>401</v>
      </c>
      <c r="V362" s="52">
        <v>2.5000000000000001E-4</v>
      </c>
      <c r="W362" s="52">
        <v>0</v>
      </c>
      <c r="X362" s="52">
        <v>0.93581800000000004</v>
      </c>
      <c r="Y362" s="52">
        <v>0.5</v>
      </c>
      <c r="Z362" s="52"/>
      <c r="AA362" s="84">
        <v>354</v>
      </c>
      <c r="AB362" s="84"/>
      <c r="AC362" s="91">
        <v>383306</v>
      </c>
      <c r="AD362" s="3" t="s">
        <v>852</v>
      </c>
    </row>
    <row r="363" spans="1:30" x14ac:dyDescent="0.4">
      <c r="A363" s="14" t="s">
        <v>233</v>
      </c>
      <c r="B363" s="15" t="s">
        <v>8475</v>
      </c>
      <c r="C363" s="15"/>
      <c r="D363" s="86">
        <v>7.5364634805744233</v>
      </c>
      <c r="E363" s="82"/>
      <c r="F363" s="15"/>
      <c r="G363" s="15"/>
      <c r="H363" s="16"/>
      <c r="I363" s="67"/>
      <c r="J363" s="67"/>
      <c r="K363" s="16"/>
      <c r="L363" s="87"/>
      <c r="M363" s="88">
        <v>695.30291748046875</v>
      </c>
      <c r="N363" s="88">
        <v>5528.83349609375</v>
      </c>
      <c r="O363" s="78"/>
      <c r="P363" s="89"/>
      <c r="Q363" s="89"/>
      <c r="R363" s="90"/>
      <c r="S363" s="51">
        <v>2</v>
      </c>
      <c r="T363" s="51">
        <v>3</v>
      </c>
      <c r="U363" s="52">
        <v>401</v>
      </c>
      <c r="V363" s="52">
        <v>2.5000000000000001E-4</v>
      </c>
      <c r="W363" s="52">
        <v>0</v>
      </c>
      <c r="X363" s="52">
        <v>0.93581800000000004</v>
      </c>
      <c r="Y363" s="52">
        <v>0.5</v>
      </c>
      <c r="Z363" s="52"/>
      <c r="AA363" s="84">
        <v>355</v>
      </c>
      <c r="AB363" s="84"/>
      <c r="AC363" s="91">
        <v>722267</v>
      </c>
      <c r="AD363" s="3" t="s">
        <v>928</v>
      </c>
    </row>
    <row r="364" spans="1:30" x14ac:dyDescent="0.4">
      <c r="A364" s="14" t="s">
        <v>747</v>
      </c>
      <c r="B364" s="15" t="s">
        <v>8475</v>
      </c>
      <c r="C364" s="15"/>
      <c r="D364" s="86">
        <v>1.6228431122058373</v>
      </c>
      <c r="E364" s="82"/>
      <c r="F364" s="15"/>
      <c r="G364" s="15"/>
      <c r="H364" s="16"/>
      <c r="I364" s="67"/>
      <c r="J364" s="67"/>
      <c r="K364" s="16"/>
      <c r="L364" s="87"/>
      <c r="M364" s="88">
        <v>7238.0263671875</v>
      </c>
      <c r="N364" s="88">
        <v>1264.0972900390625</v>
      </c>
      <c r="O364" s="78"/>
      <c r="P364" s="89"/>
      <c r="Q364" s="89"/>
      <c r="R364" s="118"/>
      <c r="S364" s="51">
        <v>4</v>
      </c>
      <c r="T364" s="51">
        <v>1</v>
      </c>
      <c r="U364" s="52">
        <v>2859.1704679999998</v>
      </c>
      <c r="V364" s="52">
        <v>3.9500000000000001E-4</v>
      </c>
      <c r="W364" s="52">
        <v>0</v>
      </c>
      <c r="X364" s="52">
        <v>0.93379500000000004</v>
      </c>
      <c r="Y364" s="52">
        <v>0.5</v>
      </c>
      <c r="Z364" s="119"/>
      <c r="AA364" s="84">
        <v>356</v>
      </c>
      <c r="AB364" s="84"/>
      <c r="AC364" s="91">
        <v>68823</v>
      </c>
      <c r="AD364" s="3" t="s">
        <v>935</v>
      </c>
    </row>
    <row r="365" spans="1:30" x14ac:dyDescent="0.4">
      <c r="A365" s="14" t="s">
        <v>800</v>
      </c>
      <c r="B365" s="15" t="s">
        <v>8475</v>
      </c>
      <c r="C365" s="15"/>
      <c r="D365" s="86">
        <v>3.71487849102069</v>
      </c>
      <c r="E365" s="82"/>
      <c r="F365" s="15"/>
      <c r="G365" s="15"/>
      <c r="H365" s="16"/>
      <c r="I365" s="67"/>
      <c r="J365" s="67"/>
      <c r="K365" s="16"/>
      <c r="L365" s="87"/>
      <c r="M365" s="88">
        <v>758.02703857421875</v>
      </c>
      <c r="N365" s="88">
        <v>1877.8865966796875</v>
      </c>
      <c r="O365" s="78"/>
      <c r="P365" s="89"/>
      <c r="Q365" s="89"/>
      <c r="R365" s="118"/>
      <c r="S365" s="51">
        <v>0</v>
      </c>
      <c r="T365" s="51">
        <v>3</v>
      </c>
      <c r="U365" s="52">
        <v>0</v>
      </c>
      <c r="V365" s="52">
        <v>0.111111</v>
      </c>
      <c r="W365" s="52">
        <v>0</v>
      </c>
      <c r="X365" s="52">
        <v>0.92967299999999997</v>
      </c>
      <c r="Y365" s="52">
        <v>1</v>
      </c>
      <c r="Z365" s="119"/>
      <c r="AA365" s="84">
        <v>357</v>
      </c>
      <c r="AB365" s="84"/>
      <c r="AC365" s="91">
        <v>299989</v>
      </c>
      <c r="AD365" s="3" t="s">
        <v>928</v>
      </c>
    </row>
    <row r="366" spans="1:30" x14ac:dyDescent="0.4">
      <c r="A366" s="14" t="s">
        <v>730</v>
      </c>
      <c r="B366" s="15" t="s">
        <v>8475</v>
      </c>
      <c r="C366" s="15"/>
      <c r="D366" s="86">
        <v>1</v>
      </c>
      <c r="E366" s="82"/>
      <c r="F366" s="15"/>
      <c r="G366" s="15"/>
      <c r="H366" s="16"/>
      <c r="I366" s="67"/>
      <c r="J366" s="67"/>
      <c r="K366" s="16"/>
      <c r="L366" s="87"/>
      <c r="M366" s="88">
        <v>8815.0302734375</v>
      </c>
      <c r="N366" s="88">
        <v>1982.861328125</v>
      </c>
      <c r="O366" s="78"/>
      <c r="P366" s="89"/>
      <c r="Q366" s="89"/>
      <c r="R366" s="118"/>
      <c r="S366" s="51">
        <v>1</v>
      </c>
      <c r="T366" s="51">
        <v>3</v>
      </c>
      <c r="U366" s="52">
        <v>0</v>
      </c>
      <c r="V366" s="52">
        <v>0.111111</v>
      </c>
      <c r="W366" s="52">
        <v>0</v>
      </c>
      <c r="X366" s="52">
        <v>0.92967299999999997</v>
      </c>
      <c r="Y366" s="52">
        <v>1</v>
      </c>
      <c r="Z366" s="119"/>
      <c r="AA366" s="84">
        <v>358</v>
      </c>
      <c r="AB366" s="84"/>
      <c r="AC366" s="91">
        <v>0</v>
      </c>
      <c r="AD366" s="3" t="s">
        <v>1334</v>
      </c>
    </row>
    <row r="367" spans="1:30" x14ac:dyDescent="0.4">
      <c r="A367" s="14" t="s">
        <v>510</v>
      </c>
      <c r="B367" s="15" t="s">
        <v>8475</v>
      </c>
      <c r="C367" s="15"/>
      <c r="D367" s="86">
        <v>4.329468069984272</v>
      </c>
      <c r="E367" s="82"/>
      <c r="F367" s="15"/>
      <c r="G367" s="15"/>
      <c r="H367" s="16"/>
      <c r="I367" s="67"/>
      <c r="J367" s="67"/>
      <c r="K367" s="16"/>
      <c r="L367" s="87"/>
      <c r="M367" s="88">
        <v>7067.880859375</v>
      </c>
      <c r="N367" s="88">
        <v>8888.8974609375</v>
      </c>
      <c r="O367" s="78"/>
      <c r="P367" s="89"/>
      <c r="Q367" s="89"/>
      <c r="R367" s="118"/>
      <c r="S367" s="51">
        <v>2</v>
      </c>
      <c r="T367" s="51">
        <v>2</v>
      </c>
      <c r="U367" s="52">
        <v>804</v>
      </c>
      <c r="V367" s="52">
        <v>2.8299999999999999E-4</v>
      </c>
      <c r="W367" s="52">
        <v>0</v>
      </c>
      <c r="X367" s="52">
        <v>0.916022</v>
      </c>
      <c r="Y367" s="52">
        <v>0</v>
      </c>
      <c r="Z367" s="119"/>
      <c r="AA367" s="84">
        <v>359</v>
      </c>
      <c r="AB367" s="84"/>
      <c r="AC367" s="91">
        <v>367900</v>
      </c>
      <c r="AD367" s="3" t="s">
        <v>928</v>
      </c>
    </row>
    <row r="368" spans="1:30" x14ac:dyDescent="0.4">
      <c r="A368" s="14" t="s">
        <v>325</v>
      </c>
      <c r="B368" s="15" t="s">
        <v>8475</v>
      </c>
      <c r="C368" s="15"/>
      <c r="D368" s="86">
        <v>11.160642416824087</v>
      </c>
      <c r="E368" s="82"/>
      <c r="F368" s="15"/>
      <c r="G368" s="15"/>
      <c r="H368" s="16"/>
      <c r="I368" s="67"/>
      <c r="J368" s="67"/>
      <c r="K368" s="16"/>
      <c r="L368" s="87"/>
      <c r="M368" s="88">
        <v>2245.200927734375</v>
      </c>
      <c r="N368" s="88">
        <v>9117.2255859375</v>
      </c>
      <c r="O368" s="78"/>
      <c r="P368" s="89"/>
      <c r="Q368" s="89"/>
      <c r="R368" s="90"/>
      <c r="S368" s="51">
        <v>3</v>
      </c>
      <c r="T368" s="51">
        <v>3</v>
      </c>
      <c r="U368" s="52">
        <v>0</v>
      </c>
      <c r="V368" s="52">
        <v>2.52E-4</v>
      </c>
      <c r="W368" s="52">
        <v>0</v>
      </c>
      <c r="X368" s="52">
        <v>0.91272299999999995</v>
      </c>
      <c r="Y368" s="52">
        <v>1</v>
      </c>
      <c r="Z368" s="52"/>
      <c r="AA368" s="84">
        <v>360</v>
      </c>
      <c r="AB368" s="84"/>
      <c r="AC368" s="91">
        <v>1122732</v>
      </c>
      <c r="AD368" s="3" t="s">
        <v>852</v>
      </c>
    </row>
    <row r="369" spans="1:30" x14ac:dyDescent="0.4">
      <c r="A369" s="14" t="s">
        <v>580</v>
      </c>
      <c r="B369" s="15" t="s">
        <v>8475</v>
      </c>
      <c r="C369" s="15"/>
      <c r="D369" s="86">
        <v>2.0582803402223995</v>
      </c>
      <c r="E369" s="82"/>
      <c r="F369" s="15"/>
      <c r="G369" s="15"/>
      <c r="H369" s="16"/>
      <c r="I369" s="67"/>
      <c r="J369" s="67"/>
      <c r="K369" s="16"/>
      <c r="L369" s="87"/>
      <c r="M369" s="88">
        <v>2491.6484375</v>
      </c>
      <c r="N369" s="88">
        <v>811.36102294921875</v>
      </c>
      <c r="O369" s="78"/>
      <c r="P369" s="89"/>
      <c r="Q369" s="89"/>
      <c r="R369" s="118"/>
      <c r="S369" s="51">
        <v>1</v>
      </c>
      <c r="T369" s="51">
        <v>3</v>
      </c>
      <c r="U369" s="52">
        <v>2093.7455989999999</v>
      </c>
      <c r="V369" s="52">
        <v>4.28E-4</v>
      </c>
      <c r="W369" s="52">
        <v>0</v>
      </c>
      <c r="X369" s="52">
        <v>0.90367200000000003</v>
      </c>
      <c r="Y369" s="52">
        <v>0.33333333333333331</v>
      </c>
      <c r="Z369" s="119"/>
      <c r="AA369" s="84">
        <v>361</v>
      </c>
      <c r="AB369" s="84"/>
      <c r="AC369" s="91">
        <v>116938</v>
      </c>
      <c r="AD369" s="3" t="s">
        <v>935</v>
      </c>
    </row>
    <row r="370" spans="1:30" x14ac:dyDescent="0.4">
      <c r="A370" s="14" t="s">
        <v>609</v>
      </c>
      <c r="B370" s="15" t="s">
        <v>8475</v>
      </c>
      <c r="C370" s="15"/>
      <c r="D370" s="86">
        <v>1.124499842997482</v>
      </c>
      <c r="E370" s="82"/>
      <c r="F370" s="15"/>
      <c r="G370" s="15"/>
      <c r="H370" s="16"/>
      <c r="I370" s="67"/>
      <c r="J370" s="67"/>
      <c r="K370" s="16"/>
      <c r="L370" s="87"/>
      <c r="M370" s="88">
        <v>5065.94287109375</v>
      </c>
      <c r="N370" s="88">
        <v>3061.701416015625</v>
      </c>
      <c r="O370" s="78"/>
      <c r="P370" s="89"/>
      <c r="Q370" s="89"/>
      <c r="R370" s="118"/>
      <c r="S370" s="51">
        <v>3</v>
      </c>
      <c r="T370" s="51">
        <v>3</v>
      </c>
      <c r="U370" s="52">
        <v>0</v>
      </c>
      <c r="V370" s="52">
        <v>3.3199999999999999E-4</v>
      </c>
      <c r="W370" s="52">
        <v>0</v>
      </c>
      <c r="X370" s="52">
        <v>0.90215000000000001</v>
      </c>
      <c r="Y370" s="52">
        <v>1</v>
      </c>
      <c r="Z370" s="119"/>
      <c r="AA370" s="84">
        <v>362</v>
      </c>
      <c r="AB370" s="84"/>
      <c r="AC370" s="91">
        <v>13757</v>
      </c>
      <c r="AD370" s="3" t="s">
        <v>852</v>
      </c>
    </row>
    <row r="371" spans="1:30" x14ac:dyDescent="0.4">
      <c r="A371" s="14" t="s">
        <v>733</v>
      </c>
      <c r="B371" s="15" t="s">
        <v>8475</v>
      </c>
      <c r="C371" s="15"/>
      <c r="D371" s="86">
        <v>1</v>
      </c>
      <c r="E371" s="82"/>
      <c r="F371" s="15"/>
      <c r="G371" s="15"/>
      <c r="H371" s="16"/>
      <c r="I371" s="67"/>
      <c r="J371" s="67"/>
      <c r="K371" s="16"/>
      <c r="L371" s="87"/>
      <c r="M371" s="88">
        <v>2464.32275390625</v>
      </c>
      <c r="N371" s="88">
        <v>803.4825439453125</v>
      </c>
      <c r="O371" s="78"/>
      <c r="P371" s="89"/>
      <c r="Q371" s="89"/>
      <c r="R371" s="118"/>
      <c r="S371" s="51">
        <v>3</v>
      </c>
      <c r="T371" s="51">
        <v>3</v>
      </c>
      <c r="U371" s="52">
        <v>0</v>
      </c>
      <c r="V371" s="52">
        <v>3.3199999999999999E-4</v>
      </c>
      <c r="W371" s="52">
        <v>0</v>
      </c>
      <c r="X371" s="52">
        <v>0.90215000000000001</v>
      </c>
      <c r="Y371" s="52">
        <v>1</v>
      </c>
      <c r="Z371" s="119"/>
      <c r="AA371" s="84">
        <v>363</v>
      </c>
      <c r="AB371" s="84"/>
      <c r="AC371" s="91">
        <v>0</v>
      </c>
      <c r="AD371" s="3" t="s">
        <v>935</v>
      </c>
    </row>
    <row r="372" spans="1:30" x14ac:dyDescent="0.4">
      <c r="A372" s="14" t="s">
        <v>620</v>
      </c>
      <c r="B372" s="15" t="s">
        <v>8475</v>
      </c>
      <c r="C372" s="15"/>
      <c r="D372" s="86">
        <v>1.5552311090776707</v>
      </c>
      <c r="E372" s="82"/>
      <c r="F372" s="15"/>
      <c r="G372" s="15"/>
      <c r="H372" s="16"/>
      <c r="I372" s="67"/>
      <c r="J372" s="67"/>
      <c r="K372" s="16"/>
      <c r="L372" s="87"/>
      <c r="M372" s="88">
        <v>9614.13671875</v>
      </c>
      <c r="N372" s="88">
        <v>6571.35595703125</v>
      </c>
      <c r="O372" s="78"/>
      <c r="P372" s="89"/>
      <c r="Q372" s="89"/>
      <c r="R372" s="118"/>
      <c r="S372" s="51">
        <v>3</v>
      </c>
      <c r="T372" s="51">
        <v>3</v>
      </c>
      <c r="U372" s="52">
        <v>0</v>
      </c>
      <c r="V372" s="52">
        <v>3.3199999999999999E-4</v>
      </c>
      <c r="W372" s="52">
        <v>0</v>
      </c>
      <c r="X372" s="52">
        <v>0.90215000000000001</v>
      </c>
      <c r="Y372" s="52">
        <v>1</v>
      </c>
      <c r="Z372" s="119"/>
      <c r="AA372" s="84">
        <v>364</v>
      </c>
      <c r="AB372" s="84"/>
      <c r="AC372" s="91">
        <v>61352</v>
      </c>
      <c r="AD372" s="3" t="s">
        <v>928</v>
      </c>
    </row>
    <row r="373" spans="1:30" x14ac:dyDescent="0.4">
      <c r="A373" s="14" t="s">
        <v>791</v>
      </c>
      <c r="B373" s="15" t="s">
        <v>8475</v>
      </c>
      <c r="C373" s="15"/>
      <c r="D373" s="86">
        <v>1.2329179660700875</v>
      </c>
      <c r="E373" s="82"/>
      <c r="F373" s="15"/>
      <c r="G373" s="15"/>
      <c r="H373" s="16"/>
      <c r="I373" s="67"/>
      <c r="J373" s="67"/>
      <c r="K373" s="16"/>
      <c r="L373" s="87"/>
      <c r="M373" s="88">
        <v>9352.91015625</v>
      </c>
      <c r="N373" s="88">
        <v>4690.62109375</v>
      </c>
      <c r="O373" s="78"/>
      <c r="P373" s="89"/>
      <c r="Q373" s="89"/>
      <c r="R373" s="118"/>
      <c r="S373" s="51">
        <v>0</v>
      </c>
      <c r="T373" s="51">
        <v>3</v>
      </c>
      <c r="U373" s="52">
        <v>8956.3520329999992</v>
      </c>
      <c r="V373" s="52">
        <v>3.2400000000000001E-4</v>
      </c>
      <c r="W373" s="52">
        <v>0</v>
      </c>
      <c r="X373" s="52">
        <v>0.89686600000000005</v>
      </c>
      <c r="Y373" s="52">
        <v>0.16666666666666666</v>
      </c>
      <c r="Z373" s="119"/>
      <c r="AA373" s="84">
        <v>365</v>
      </c>
      <c r="AB373" s="84"/>
      <c r="AC373" s="91">
        <v>25737</v>
      </c>
      <c r="AD373" s="3" t="s">
        <v>928</v>
      </c>
    </row>
    <row r="374" spans="1:30" x14ac:dyDescent="0.4">
      <c r="A374" s="14" t="s">
        <v>684</v>
      </c>
      <c r="B374" s="122" t="s">
        <v>8475</v>
      </c>
      <c r="C374" s="122"/>
      <c r="D374" s="123">
        <v>1.1534958084669835</v>
      </c>
      <c r="E374" s="124"/>
      <c r="F374" s="122"/>
      <c r="G374" s="122"/>
      <c r="H374" s="125"/>
      <c r="I374" s="126"/>
      <c r="J374" s="126"/>
      <c r="K374" s="125"/>
      <c r="L374" s="127"/>
      <c r="M374" s="128">
        <v>2963.144287109375</v>
      </c>
      <c r="N374" s="128">
        <v>9374.341796875</v>
      </c>
      <c r="O374" s="129"/>
      <c r="P374" s="130"/>
      <c r="Q374" s="130"/>
      <c r="R374" s="118"/>
      <c r="S374" s="51">
        <v>0</v>
      </c>
      <c r="T374" s="51">
        <v>3</v>
      </c>
      <c r="U374" s="52">
        <v>1604</v>
      </c>
      <c r="V374" s="52">
        <v>3.8699999999999997E-4</v>
      </c>
      <c r="W374" s="52">
        <v>0</v>
      </c>
      <c r="X374" s="52">
        <v>0.89312400000000003</v>
      </c>
      <c r="Y374" s="52">
        <v>0.33333333333333331</v>
      </c>
      <c r="Z374" s="119"/>
      <c r="AA374" s="131">
        <v>367</v>
      </c>
      <c r="AB374" s="131"/>
      <c r="AC374" s="91">
        <v>16961</v>
      </c>
      <c r="AD374" s="3" t="s">
        <v>935</v>
      </c>
    </row>
    <row r="375" spans="1:30" x14ac:dyDescent="0.4">
      <c r="A375" s="14" t="s">
        <v>310</v>
      </c>
      <c r="B375" s="15" t="s">
        <v>8476</v>
      </c>
      <c r="C375" s="15"/>
      <c r="D375" s="86">
        <v>4.5759337764750354</v>
      </c>
      <c r="E375" s="82"/>
      <c r="F375" s="15"/>
      <c r="G375" s="15"/>
      <c r="H375" s="16"/>
      <c r="I375" s="67"/>
      <c r="J375" s="67"/>
      <c r="K375" s="16"/>
      <c r="L375" s="87"/>
      <c r="M375" s="88">
        <v>5365.8876953125</v>
      </c>
      <c r="N375" s="88">
        <v>9777.81640625</v>
      </c>
      <c r="O375" s="78"/>
      <c r="P375" s="89"/>
      <c r="Q375" s="89"/>
      <c r="R375" s="90"/>
      <c r="S375" s="51">
        <v>3</v>
      </c>
      <c r="T375" s="51">
        <v>4</v>
      </c>
      <c r="U375" s="52">
        <v>377.253309</v>
      </c>
      <c r="V375" s="52">
        <v>3.9599999999999998E-4</v>
      </c>
      <c r="W375" s="52">
        <v>0</v>
      </c>
      <c r="X375" s="52">
        <v>0.89207400000000003</v>
      </c>
      <c r="Y375" s="52">
        <v>0.41666666666666669</v>
      </c>
      <c r="Z375" s="52"/>
      <c r="AA375" s="84">
        <v>368</v>
      </c>
      <c r="AB375" s="84"/>
      <c r="AC375" s="91">
        <v>395134</v>
      </c>
      <c r="AD375" s="3" t="s">
        <v>963</v>
      </c>
    </row>
    <row r="376" spans="1:30" x14ac:dyDescent="0.4">
      <c r="A376" s="14" t="s">
        <v>820</v>
      </c>
      <c r="B376" s="15" t="s">
        <v>8476</v>
      </c>
      <c r="C376" s="15"/>
      <c r="D376" s="86">
        <v>1.0152581765860111</v>
      </c>
      <c r="E376" s="82"/>
      <c r="F376" s="15"/>
      <c r="G376" s="15"/>
      <c r="H376" s="16"/>
      <c r="I376" s="67"/>
      <c r="J376" s="67"/>
      <c r="K376" s="16"/>
      <c r="L376" s="87"/>
      <c r="M376" s="88">
        <v>6059.49169921875</v>
      </c>
      <c r="N376" s="88">
        <v>9583.5009765625</v>
      </c>
      <c r="O376" s="78"/>
      <c r="P376" s="89"/>
      <c r="Q376" s="89"/>
      <c r="R376" s="118"/>
      <c r="S376" s="51">
        <v>0</v>
      </c>
      <c r="T376" s="51">
        <v>2</v>
      </c>
      <c r="U376" s="52">
        <v>1604</v>
      </c>
      <c r="V376" s="52">
        <v>2.9300000000000002E-4</v>
      </c>
      <c r="W376" s="52">
        <v>0</v>
      </c>
      <c r="X376" s="52">
        <v>0.88890100000000005</v>
      </c>
      <c r="Y376" s="52">
        <v>0</v>
      </c>
      <c r="Z376" s="119"/>
      <c r="AA376" s="84">
        <v>369</v>
      </c>
      <c r="AB376" s="84"/>
      <c r="AC376" s="91">
        <v>1686</v>
      </c>
      <c r="AD376" s="3" t="s">
        <v>1278</v>
      </c>
    </row>
    <row r="377" spans="1:30" x14ac:dyDescent="0.4">
      <c r="A377" s="14" t="s">
        <v>708</v>
      </c>
      <c r="B377" s="15" t="s">
        <v>8475</v>
      </c>
      <c r="C377" s="15"/>
      <c r="D377" s="86">
        <v>1.0609965066368414</v>
      </c>
      <c r="E377" s="82"/>
      <c r="F377" s="15"/>
      <c r="G377" s="15"/>
      <c r="H377" s="16"/>
      <c r="I377" s="67"/>
      <c r="J377" s="67"/>
      <c r="K377" s="16"/>
      <c r="L377" s="87"/>
      <c r="M377" s="88">
        <v>5303.98583984375</v>
      </c>
      <c r="N377" s="88">
        <v>4686.9296875</v>
      </c>
      <c r="O377" s="78"/>
      <c r="P377" s="89"/>
      <c r="Q377" s="89"/>
      <c r="R377" s="118"/>
      <c r="S377" s="51">
        <v>1</v>
      </c>
      <c r="T377" s="51">
        <v>4</v>
      </c>
      <c r="U377" s="52">
        <v>347.08565199999998</v>
      </c>
      <c r="V377" s="52">
        <v>3.77E-4</v>
      </c>
      <c r="W377" s="52">
        <v>0</v>
      </c>
      <c r="X377" s="52">
        <v>0.88751000000000002</v>
      </c>
      <c r="Y377" s="52">
        <v>0.41666666666666669</v>
      </c>
      <c r="Z377" s="119"/>
      <c r="AA377" s="84">
        <v>370</v>
      </c>
      <c r="AB377" s="84"/>
      <c r="AC377" s="91">
        <v>6740</v>
      </c>
      <c r="AD377" s="3" t="s">
        <v>963</v>
      </c>
    </row>
    <row r="378" spans="1:30" x14ac:dyDescent="0.4">
      <c r="A378" s="14" t="s">
        <v>779</v>
      </c>
      <c r="B378" s="15" t="s">
        <v>8475</v>
      </c>
      <c r="C378" s="15"/>
      <c r="D378" s="86">
        <v>3.2809888004870507</v>
      </c>
      <c r="E378" s="82"/>
      <c r="F378" s="15"/>
      <c r="G378" s="15"/>
      <c r="H378" s="16"/>
      <c r="I378" s="67"/>
      <c r="J378" s="67"/>
      <c r="K378" s="16"/>
      <c r="L378" s="87"/>
      <c r="M378" s="88">
        <v>441.48043823242188</v>
      </c>
      <c r="N378" s="88">
        <v>4421.4375</v>
      </c>
      <c r="O378" s="78"/>
      <c r="P378" s="89"/>
      <c r="Q378" s="89"/>
      <c r="R378" s="118"/>
      <c r="S378" s="51">
        <v>1</v>
      </c>
      <c r="T378" s="51">
        <v>3</v>
      </c>
      <c r="U378" s="52">
        <v>347.08565199999998</v>
      </c>
      <c r="V378" s="52">
        <v>3.77E-4</v>
      </c>
      <c r="W378" s="52">
        <v>0</v>
      </c>
      <c r="X378" s="52">
        <v>0.88751000000000002</v>
      </c>
      <c r="Y378" s="52">
        <v>0.41666666666666669</v>
      </c>
      <c r="Z378" s="119"/>
      <c r="AA378" s="84">
        <v>371</v>
      </c>
      <c r="AB378" s="84"/>
      <c r="AC378" s="91">
        <v>252045</v>
      </c>
      <c r="AD378" s="3" t="s">
        <v>935</v>
      </c>
    </row>
    <row r="379" spans="1:30" x14ac:dyDescent="0.4">
      <c r="A379" s="14" t="s">
        <v>660</v>
      </c>
      <c r="B379" s="15" t="s">
        <v>8475</v>
      </c>
      <c r="C379" s="15"/>
      <c r="D379" s="86">
        <v>1.3226208405188076</v>
      </c>
      <c r="E379" s="82"/>
      <c r="F379" s="15"/>
      <c r="G379" s="15"/>
      <c r="H379" s="16"/>
      <c r="I379" s="67"/>
      <c r="J379" s="67"/>
      <c r="K379" s="16"/>
      <c r="L379" s="87"/>
      <c r="M379" s="88">
        <v>9440.1494140625</v>
      </c>
      <c r="N379" s="88">
        <v>5699.87744140625</v>
      </c>
      <c r="O379" s="78"/>
      <c r="P379" s="89"/>
      <c r="Q379" s="89"/>
      <c r="R379" s="118"/>
      <c r="S379" s="51">
        <v>3</v>
      </c>
      <c r="T379" s="51">
        <v>4</v>
      </c>
      <c r="U379" s="52">
        <v>0.4</v>
      </c>
      <c r="V379" s="52">
        <v>3.9500000000000001E-4</v>
      </c>
      <c r="W379" s="52">
        <v>0</v>
      </c>
      <c r="X379" s="52">
        <v>0.88289600000000001</v>
      </c>
      <c r="Y379" s="52">
        <v>0.5</v>
      </c>
      <c r="Z379" s="119"/>
      <c r="AA379" s="84">
        <v>373</v>
      </c>
      <c r="AB379" s="84"/>
      <c r="AC379" s="91">
        <v>35649</v>
      </c>
      <c r="AD379" s="3" t="s">
        <v>963</v>
      </c>
    </row>
    <row r="380" spans="1:30" x14ac:dyDescent="0.4">
      <c r="A380" s="14" t="s">
        <v>777</v>
      </c>
      <c r="B380" s="15" t="s">
        <v>8475</v>
      </c>
      <c r="C380" s="15"/>
      <c r="D380" s="86">
        <v>1.0077919869754184</v>
      </c>
      <c r="E380" s="82"/>
      <c r="F380" s="15"/>
      <c r="G380" s="15"/>
      <c r="H380" s="16"/>
      <c r="I380" s="67"/>
      <c r="J380" s="67"/>
      <c r="K380" s="16"/>
      <c r="L380" s="87"/>
      <c r="M380" s="88">
        <v>2071.67041015625</v>
      </c>
      <c r="N380" s="88">
        <v>1153.302734375</v>
      </c>
      <c r="O380" s="78"/>
      <c r="P380" s="89"/>
      <c r="Q380" s="89"/>
      <c r="R380" s="118"/>
      <c r="S380" s="51">
        <v>0</v>
      </c>
      <c r="T380" s="51">
        <v>3</v>
      </c>
      <c r="U380" s="52">
        <v>884.22062400000004</v>
      </c>
      <c r="V380" s="52">
        <v>3.7300000000000001E-4</v>
      </c>
      <c r="W380" s="52">
        <v>0</v>
      </c>
      <c r="X380" s="52">
        <v>0.88188299999999997</v>
      </c>
      <c r="Y380" s="52">
        <v>0</v>
      </c>
      <c r="Z380" s="119"/>
      <c r="AA380" s="84">
        <v>374</v>
      </c>
      <c r="AB380" s="84"/>
      <c r="AC380" s="91">
        <v>861</v>
      </c>
      <c r="AD380" s="3" t="s">
        <v>935</v>
      </c>
    </row>
    <row r="381" spans="1:30" x14ac:dyDescent="0.4">
      <c r="A381" s="14" t="s">
        <v>817</v>
      </c>
      <c r="B381" s="15" t="s">
        <v>8475</v>
      </c>
      <c r="C381" s="15"/>
      <c r="D381" s="86">
        <v>1.2426556873076604</v>
      </c>
      <c r="E381" s="82"/>
      <c r="F381" s="15"/>
      <c r="G381" s="15"/>
      <c r="H381" s="16"/>
      <c r="I381" s="67"/>
      <c r="J381" s="67"/>
      <c r="K381" s="16"/>
      <c r="L381" s="87"/>
      <c r="M381" s="88">
        <v>116.83487701416016</v>
      </c>
      <c r="N381" s="88">
        <v>4641.947265625</v>
      </c>
      <c r="O381" s="78"/>
      <c r="P381" s="89"/>
      <c r="Q381" s="89"/>
      <c r="R381" s="118"/>
      <c r="S381" s="51">
        <v>0</v>
      </c>
      <c r="T381" s="51">
        <v>2</v>
      </c>
      <c r="U381" s="52">
        <v>2400</v>
      </c>
      <c r="V381" s="52">
        <v>2.3800000000000001E-4</v>
      </c>
      <c r="W381" s="52">
        <v>0</v>
      </c>
      <c r="X381" s="52">
        <v>0.88137200000000004</v>
      </c>
      <c r="Y381" s="52">
        <v>0</v>
      </c>
      <c r="Z381" s="119"/>
      <c r="AA381" s="84">
        <v>375</v>
      </c>
      <c r="AB381" s="84"/>
      <c r="AC381" s="91">
        <v>26813</v>
      </c>
      <c r="AD381" s="3" t="s">
        <v>900</v>
      </c>
    </row>
    <row r="382" spans="1:30" x14ac:dyDescent="0.4">
      <c r="A382" s="14" t="s">
        <v>778</v>
      </c>
      <c r="B382" s="15" t="s">
        <v>8475</v>
      </c>
      <c r="C382" s="15"/>
      <c r="D382" s="86">
        <v>3.3181387500039992</v>
      </c>
      <c r="E382" s="82"/>
      <c r="F382" s="15"/>
      <c r="G382" s="15"/>
      <c r="H382" s="16"/>
      <c r="I382" s="67"/>
      <c r="J382" s="67"/>
      <c r="K382" s="16"/>
      <c r="L382" s="87"/>
      <c r="M382" s="88">
        <v>5647.2724609375</v>
      </c>
      <c r="N382" s="88">
        <v>1749.2740478515625</v>
      </c>
      <c r="O382" s="78"/>
      <c r="P382" s="89"/>
      <c r="Q382" s="89"/>
      <c r="R382" s="118"/>
      <c r="S382" s="51">
        <v>1</v>
      </c>
      <c r="T382" s="51">
        <v>1</v>
      </c>
      <c r="U382" s="52">
        <v>804</v>
      </c>
      <c r="V382" s="52">
        <v>3.3700000000000001E-4</v>
      </c>
      <c r="W382" s="52">
        <v>0</v>
      </c>
      <c r="X382" s="52">
        <v>0.87762499999999999</v>
      </c>
      <c r="Y382" s="52">
        <v>0</v>
      </c>
      <c r="Z382" s="119"/>
      <c r="AA382" s="84">
        <v>376</v>
      </c>
      <c r="AB382" s="84"/>
      <c r="AC382" s="91">
        <v>256150</v>
      </c>
      <c r="AD382" s="3" t="s">
        <v>935</v>
      </c>
    </row>
    <row r="383" spans="1:30" x14ac:dyDescent="0.4">
      <c r="A383" s="14" t="s">
        <v>227</v>
      </c>
      <c r="B383" s="15" t="s">
        <v>8475</v>
      </c>
      <c r="C383" s="15"/>
      <c r="D383" s="86">
        <v>7.789236986045287</v>
      </c>
      <c r="E383" s="82"/>
      <c r="F383" s="15"/>
      <c r="G383" s="15"/>
      <c r="H383" s="16"/>
      <c r="I383" s="67"/>
      <c r="J383" s="67"/>
      <c r="K383" s="16"/>
      <c r="L383" s="87"/>
      <c r="M383" s="88">
        <v>9381.98046875</v>
      </c>
      <c r="N383" s="88">
        <v>3646.892822265625</v>
      </c>
      <c r="O383" s="78"/>
      <c r="P383" s="89"/>
      <c r="Q383" s="89"/>
      <c r="R383" s="90"/>
      <c r="S383" s="51">
        <v>3</v>
      </c>
      <c r="T383" s="51">
        <v>1</v>
      </c>
      <c r="U383" s="52">
        <v>1184.7083</v>
      </c>
      <c r="V383" s="52">
        <v>4.1599999999999997E-4</v>
      </c>
      <c r="W383" s="52">
        <v>0</v>
      </c>
      <c r="X383" s="52">
        <v>0.87678199999999995</v>
      </c>
      <c r="Y383" s="52">
        <v>0</v>
      </c>
      <c r="Z383" s="52"/>
      <c r="AA383" s="84">
        <v>377</v>
      </c>
      <c r="AB383" s="84"/>
      <c r="AC383" s="91">
        <v>750198</v>
      </c>
      <c r="AD383" s="3" t="s">
        <v>935</v>
      </c>
    </row>
    <row r="384" spans="1:30" x14ac:dyDescent="0.4">
      <c r="A384" s="14" t="s">
        <v>471</v>
      </c>
      <c r="B384" s="15" t="s">
        <v>8475</v>
      </c>
      <c r="C384" s="15"/>
      <c r="D384" s="86">
        <v>2.2461115709713084</v>
      </c>
      <c r="E384" s="82"/>
      <c r="F384" s="15"/>
      <c r="G384" s="15"/>
      <c r="H384" s="16"/>
      <c r="I384" s="67"/>
      <c r="J384" s="67"/>
      <c r="K384" s="16"/>
      <c r="L384" s="87"/>
      <c r="M384" s="88">
        <v>7319.2021484375</v>
      </c>
      <c r="N384" s="88">
        <v>726.96368408203125</v>
      </c>
      <c r="O384" s="78"/>
      <c r="P384" s="89"/>
      <c r="Q384" s="89"/>
      <c r="R384" s="90"/>
      <c r="S384" s="51">
        <v>2</v>
      </c>
      <c r="T384" s="51">
        <v>2</v>
      </c>
      <c r="U384" s="52">
        <v>1269.4996510000001</v>
      </c>
      <c r="V384" s="52">
        <v>3.9300000000000001E-4</v>
      </c>
      <c r="W384" s="52">
        <v>0</v>
      </c>
      <c r="X384" s="52">
        <v>0.85862499999999997</v>
      </c>
      <c r="Y384" s="52">
        <v>0</v>
      </c>
      <c r="Z384" s="52"/>
      <c r="AA384" s="84">
        <v>379</v>
      </c>
      <c r="AB384" s="84"/>
      <c r="AC384" s="91">
        <v>137693</v>
      </c>
      <c r="AD384" s="3" t="s">
        <v>935</v>
      </c>
    </row>
    <row r="385" spans="1:30" x14ac:dyDescent="0.4">
      <c r="A385" s="14" t="s">
        <v>729</v>
      </c>
      <c r="B385" s="15" t="s">
        <v>8477</v>
      </c>
      <c r="C385" s="15"/>
      <c r="D385" s="86">
        <v>1.0001085991216085</v>
      </c>
      <c r="E385" s="82"/>
      <c r="F385" s="15"/>
      <c r="G385" s="15"/>
      <c r="H385" s="16"/>
      <c r="I385" s="67"/>
      <c r="J385" s="67"/>
      <c r="K385" s="16"/>
      <c r="L385" s="87"/>
      <c r="M385" s="88">
        <v>952.6102294921875</v>
      </c>
      <c r="N385" s="88">
        <v>6937.95458984375</v>
      </c>
      <c r="O385" s="78"/>
      <c r="P385" s="89"/>
      <c r="Q385" s="89"/>
      <c r="R385" s="118"/>
      <c r="S385" s="51">
        <v>0</v>
      </c>
      <c r="T385" s="51">
        <v>3</v>
      </c>
      <c r="U385" s="52">
        <v>3980</v>
      </c>
      <c r="V385" s="52">
        <v>3.1500000000000001E-4</v>
      </c>
      <c r="W385" s="52">
        <v>0</v>
      </c>
      <c r="X385" s="52">
        <v>0.85265500000000005</v>
      </c>
      <c r="Y385" s="52">
        <v>0.33333333333333331</v>
      </c>
      <c r="Z385" s="119"/>
      <c r="AA385" s="84">
        <v>380</v>
      </c>
      <c r="AB385" s="84"/>
      <c r="AC385" s="91">
        <v>12</v>
      </c>
      <c r="AD385" s="3" t="s">
        <v>900</v>
      </c>
    </row>
    <row r="386" spans="1:30" x14ac:dyDescent="0.4">
      <c r="A386" s="14" t="s">
        <v>588</v>
      </c>
      <c r="B386" s="15" t="s">
        <v>8477</v>
      </c>
      <c r="C386" s="15"/>
      <c r="D386" s="86">
        <v>1.9842428890657231</v>
      </c>
      <c r="E386" s="82"/>
      <c r="F386" s="15"/>
      <c r="G386" s="15"/>
      <c r="H386" s="16"/>
      <c r="I386" s="67"/>
      <c r="J386" s="67"/>
      <c r="K386" s="16"/>
      <c r="L386" s="87"/>
      <c r="M386" s="88">
        <v>9118.09375</v>
      </c>
      <c r="N386" s="88">
        <v>3282.8515625</v>
      </c>
      <c r="O386" s="78"/>
      <c r="P386" s="89"/>
      <c r="Q386" s="89"/>
      <c r="R386" s="118"/>
      <c r="S386" s="51">
        <v>4</v>
      </c>
      <c r="T386" s="51">
        <v>4</v>
      </c>
      <c r="U386" s="52">
        <v>1038.3072669999999</v>
      </c>
      <c r="V386" s="52">
        <v>4.4700000000000002E-4</v>
      </c>
      <c r="W386" s="52">
        <v>0</v>
      </c>
      <c r="X386" s="52">
        <v>0.84996899999999997</v>
      </c>
      <c r="Y386" s="52">
        <v>0.41666666666666669</v>
      </c>
      <c r="Z386" s="119"/>
      <c r="AA386" s="84">
        <v>381</v>
      </c>
      <c r="AB386" s="84"/>
      <c r="AC386" s="91">
        <v>108757</v>
      </c>
      <c r="AD386" s="3" t="s">
        <v>935</v>
      </c>
    </row>
    <row r="387" spans="1:30" x14ac:dyDescent="0.4">
      <c r="A387" s="14" t="s">
        <v>789</v>
      </c>
      <c r="B387" s="15" t="s">
        <v>8477</v>
      </c>
      <c r="C387" s="15"/>
      <c r="D387" s="86">
        <v>2.098525364705194</v>
      </c>
      <c r="E387" s="82"/>
      <c r="F387" s="15"/>
      <c r="G387" s="15"/>
      <c r="H387" s="16"/>
      <c r="I387" s="67"/>
      <c r="J387" s="67"/>
      <c r="K387" s="16"/>
      <c r="L387" s="87"/>
      <c r="M387" s="88">
        <v>8787.158203125</v>
      </c>
      <c r="N387" s="88">
        <v>7083.52294921875</v>
      </c>
      <c r="O387" s="78"/>
      <c r="P387" s="89"/>
      <c r="Q387" s="89"/>
      <c r="R387" s="118"/>
      <c r="S387" s="51">
        <v>3</v>
      </c>
      <c r="T387" s="51">
        <v>0</v>
      </c>
      <c r="U387" s="52">
        <v>0</v>
      </c>
      <c r="V387" s="52">
        <v>4.7619000000000002E-2</v>
      </c>
      <c r="W387" s="52">
        <v>0</v>
      </c>
      <c r="X387" s="52">
        <v>0.84629799999999999</v>
      </c>
      <c r="Y387" s="52">
        <v>1</v>
      </c>
      <c r="Z387" s="119"/>
      <c r="AA387" s="84">
        <v>382</v>
      </c>
      <c r="AB387" s="84"/>
      <c r="AC387" s="91">
        <v>121385</v>
      </c>
      <c r="AD387" s="3" t="s">
        <v>935</v>
      </c>
    </row>
    <row r="388" spans="1:30" x14ac:dyDescent="0.4">
      <c r="A388" s="14" t="s">
        <v>444</v>
      </c>
      <c r="B388" s="15" t="s">
        <v>8478</v>
      </c>
      <c r="C388" s="15"/>
      <c r="D388" s="86">
        <v>3.5262780164937202</v>
      </c>
      <c r="E388" s="82"/>
      <c r="F388" s="15"/>
      <c r="G388" s="15"/>
      <c r="H388" s="16"/>
      <c r="I388" s="67"/>
      <c r="J388" s="67"/>
      <c r="K388" s="16"/>
      <c r="L388" s="87"/>
      <c r="M388" s="88">
        <v>9495.337890625</v>
      </c>
      <c r="N388" s="88">
        <v>7329.3388671875</v>
      </c>
      <c r="O388" s="78"/>
      <c r="P388" s="89"/>
      <c r="Q388" s="89"/>
      <c r="R388" s="90"/>
      <c r="S388" s="51">
        <v>3</v>
      </c>
      <c r="T388" s="51">
        <v>4</v>
      </c>
      <c r="U388" s="52">
        <v>3533.2062510000001</v>
      </c>
      <c r="V388" s="52">
        <v>4.4999999999999999E-4</v>
      </c>
      <c r="W388" s="52">
        <v>0</v>
      </c>
      <c r="X388" s="52">
        <v>0.84562800000000005</v>
      </c>
      <c r="Y388" s="52">
        <v>0.25</v>
      </c>
      <c r="Z388" s="52"/>
      <c r="AA388" s="84">
        <v>383</v>
      </c>
      <c r="AB388" s="84"/>
      <c r="AC388" s="91">
        <v>279149</v>
      </c>
      <c r="AD388" s="3" t="s">
        <v>963</v>
      </c>
    </row>
    <row r="389" spans="1:30" x14ac:dyDescent="0.4">
      <c r="A389" s="14" t="s">
        <v>458</v>
      </c>
      <c r="B389" s="15" t="s">
        <v>8477</v>
      </c>
      <c r="C389" s="15"/>
      <c r="D389" s="86">
        <v>2.6847162733681222</v>
      </c>
      <c r="E389" s="82"/>
      <c r="F389" s="15"/>
      <c r="G389" s="15"/>
      <c r="H389" s="16"/>
      <c r="I389" s="67"/>
      <c r="J389" s="67"/>
      <c r="K389" s="16"/>
      <c r="L389" s="87"/>
      <c r="M389" s="88">
        <v>3602.984130859375</v>
      </c>
      <c r="N389" s="88">
        <v>8516.1044921875</v>
      </c>
      <c r="O389" s="78"/>
      <c r="P389" s="89"/>
      <c r="Q389" s="89"/>
      <c r="R389" s="90"/>
      <c r="S389" s="51">
        <v>3</v>
      </c>
      <c r="T389" s="51">
        <v>3</v>
      </c>
      <c r="U389" s="52">
        <v>0</v>
      </c>
      <c r="V389" s="52">
        <v>3.2000000000000003E-4</v>
      </c>
      <c r="W389" s="52">
        <v>0</v>
      </c>
      <c r="X389" s="52">
        <v>0.84438299999999999</v>
      </c>
      <c r="Y389" s="52">
        <v>1</v>
      </c>
      <c r="Z389" s="52"/>
      <c r="AA389" s="84">
        <v>384</v>
      </c>
      <c r="AB389" s="84"/>
      <c r="AC389" s="91">
        <v>186158</v>
      </c>
      <c r="AD389" s="3" t="s">
        <v>852</v>
      </c>
    </row>
    <row r="390" spans="1:30" x14ac:dyDescent="0.4">
      <c r="A390" s="14" t="s">
        <v>410</v>
      </c>
      <c r="B390" s="15" t="s">
        <v>8477</v>
      </c>
      <c r="C390" s="15"/>
      <c r="D390" s="86">
        <v>1.8545483880846287</v>
      </c>
      <c r="E390" s="82"/>
      <c r="F390" s="15"/>
      <c r="G390" s="15"/>
      <c r="H390" s="16"/>
      <c r="I390" s="67"/>
      <c r="J390" s="67"/>
      <c r="K390" s="16"/>
      <c r="L390" s="87"/>
      <c r="M390" s="88">
        <v>9170.5537109375</v>
      </c>
      <c r="N390" s="88">
        <v>7204.046875</v>
      </c>
      <c r="O390" s="78"/>
      <c r="P390" s="89"/>
      <c r="Q390" s="89"/>
      <c r="R390" s="90"/>
      <c r="S390" s="51">
        <v>3</v>
      </c>
      <c r="T390" s="51">
        <v>3</v>
      </c>
      <c r="U390" s="52">
        <v>0</v>
      </c>
      <c r="V390" s="52">
        <v>3.2000000000000003E-4</v>
      </c>
      <c r="W390" s="52">
        <v>0</v>
      </c>
      <c r="X390" s="52">
        <v>0.84438299999999999</v>
      </c>
      <c r="Y390" s="52">
        <v>1</v>
      </c>
      <c r="Z390" s="52"/>
      <c r="AA390" s="84">
        <v>385</v>
      </c>
      <c r="AB390" s="84"/>
      <c r="AC390" s="91">
        <v>94426</v>
      </c>
      <c r="AD390" s="3" t="s">
        <v>843</v>
      </c>
    </row>
    <row r="391" spans="1:30" x14ac:dyDescent="0.4">
      <c r="A391" s="14" t="s">
        <v>732</v>
      </c>
      <c r="B391" s="15" t="s">
        <v>8477</v>
      </c>
      <c r="C391" s="15"/>
      <c r="D391" s="86">
        <v>1</v>
      </c>
      <c r="E391" s="82"/>
      <c r="F391" s="15"/>
      <c r="G391" s="15"/>
      <c r="H391" s="16"/>
      <c r="I391" s="67"/>
      <c r="J391" s="67"/>
      <c r="K391" s="16"/>
      <c r="L391" s="87"/>
      <c r="M391" s="88">
        <v>2317.5</v>
      </c>
      <c r="N391" s="88">
        <v>1101.1746826171875</v>
      </c>
      <c r="O391" s="78"/>
      <c r="P391" s="89"/>
      <c r="Q391" s="89"/>
      <c r="R391" s="118"/>
      <c r="S391" s="51">
        <v>0</v>
      </c>
      <c r="T391" s="51">
        <v>3</v>
      </c>
      <c r="U391" s="52">
        <v>0</v>
      </c>
      <c r="V391" s="52">
        <v>2.5599999999999999E-4</v>
      </c>
      <c r="W391" s="52">
        <v>0</v>
      </c>
      <c r="X391" s="52">
        <v>0.84051299999999995</v>
      </c>
      <c r="Y391" s="52">
        <v>0.66666666666666663</v>
      </c>
      <c r="Z391" s="119"/>
      <c r="AA391" s="84">
        <v>386</v>
      </c>
      <c r="AB391" s="84"/>
      <c r="AC391" s="91">
        <v>0</v>
      </c>
      <c r="AD391" s="3" t="s">
        <v>924</v>
      </c>
    </row>
    <row r="392" spans="1:30" x14ac:dyDescent="0.4">
      <c r="A392" s="14" t="s">
        <v>757</v>
      </c>
      <c r="B392" s="15" t="s">
        <v>8477</v>
      </c>
      <c r="C392" s="15"/>
      <c r="D392" s="86">
        <v>1.3486122302904706</v>
      </c>
      <c r="E392" s="82"/>
      <c r="F392" s="15"/>
      <c r="G392" s="15"/>
      <c r="H392" s="16"/>
      <c r="I392" s="67"/>
      <c r="J392" s="67"/>
      <c r="K392" s="16"/>
      <c r="L392" s="87"/>
      <c r="M392" s="88">
        <v>2392.031982421875</v>
      </c>
      <c r="N392" s="88">
        <v>9325.9482421875</v>
      </c>
      <c r="O392" s="78"/>
      <c r="P392" s="89"/>
      <c r="Q392" s="89"/>
      <c r="R392" s="118"/>
      <c r="S392" s="51">
        <v>0</v>
      </c>
      <c r="T392" s="51">
        <v>3</v>
      </c>
      <c r="U392" s="52">
        <v>0</v>
      </c>
      <c r="V392" s="52">
        <v>2.5599999999999999E-4</v>
      </c>
      <c r="W392" s="52">
        <v>0</v>
      </c>
      <c r="X392" s="52">
        <v>0.84051299999999995</v>
      </c>
      <c r="Y392" s="52">
        <v>1</v>
      </c>
      <c r="Z392" s="119"/>
      <c r="AA392" s="84">
        <v>387</v>
      </c>
      <c r="AB392" s="84"/>
      <c r="AC392" s="91">
        <v>38521</v>
      </c>
      <c r="AD392" s="3" t="s">
        <v>900</v>
      </c>
    </row>
    <row r="393" spans="1:30" x14ac:dyDescent="0.4">
      <c r="A393" s="14" t="s">
        <v>764</v>
      </c>
      <c r="B393" s="15" t="s">
        <v>8478</v>
      </c>
      <c r="C393" s="15"/>
      <c r="D393" s="86">
        <v>1.1759939264935693</v>
      </c>
      <c r="E393" s="82"/>
      <c r="F393" s="15"/>
      <c r="G393" s="15"/>
      <c r="H393" s="16"/>
      <c r="I393" s="67"/>
      <c r="J393" s="67"/>
      <c r="K393" s="16"/>
      <c r="L393" s="87"/>
      <c r="M393" s="88">
        <v>441.25259399414063</v>
      </c>
      <c r="N393" s="88">
        <v>7128.3291015625</v>
      </c>
      <c r="O393" s="78"/>
      <c r="P393" s="89"/>
      <c r="Q393" s="89"/>
      <c r="R393" s="118"/>
      <c r="S393" s="51">
        <v>0</v>
      </c>
      <c r="T393" s="51">
        <v>3</v>
      </c>
      <c r="U393" s="52">
        <v>679.84073999999998</v>
      </c>
      <c r="V393" s="52">
        <v>4.08E-4</v>
      </c>
      <c r="W393" s="52">
        <v>0</v>
      </c>
      <c r="X393" s="52">
        <v>0.83485799999999999</v>
      </c>
      <c r="Y393" s="52">
        <v>0.33333333333333331</v>
      </c>
      <c r="Z393" s="119"/>
      <c r="AA393" s="84">
        <v>388</v>
      </c>
      <c r="AB393" s="84"/>
      <c r="AC393" s="91">
        <v>19447</v>
      </c>
      <c r="AD393" s="3" t="s">
        <v>935</v>
      </c>
    </row>
    <row r="394" spans="1:30" x14ac:dyDescent="0.4">
      <c r="A394" s="14" t="s">
        <v>753</v>
      </c>
      <c r="B394" s="15" t="s">
        <v>8477</v>
      </c>
      <c r="C394" s="15"/>
      <c r="D394" s="86">
        <v>1.4775827371275074</v>
      </c>
      <c r="E394" s="82"/>
      <c r="F394" s="15"/>
      <c r="G394" s="15"/>
      <c r="H394" s="16"/>
      <c r="I394" s="67"/>
      <c r="J394" s="67"/>
      <c r="K394" s="16"/>
      <c r="L394" s="87"/>
      <c r="M394" s="88">
        <v>8000.89013671875</v>
      </c>
      <c r="N394" s="88">
        <v>2214.090087890625</v>
      </c>
      <c r="O394" s="78"/>
      <c r="P394" s="89"/>
      <c r="Q394" s="89"/>
      <c r="R394" s="118"/>
      <c r="S394" s="51">
        <v>1</v>
      </c>
      <c r="T394" s="51">
        <v>2</v>
      </c>
      <c r="U394" s="52">
        <v>2400</v>
      </c>
      <c r="V394" s="52">
        <v>3.4099999999999999E-4</v>
      </c>
      <c r="W394" s="52">
        <v>0</v>
      </c>
      <c r="X394" s="52">
        <v>0.83065</v>
      </c>
      <c r="Y394" s="52">
        <v>0</v>
      </c>
      <c r="Z394" s="119"/>
      <c r="AA394" s="84">
        <v>389</v>
      </c>
      <c r="AB394" s="84"/>
      <c r="AC394" s="91">
        <v>52772</v>
      </c>
      <c r="AD394" s="3" t="s">
        <v>935</v>
      </c>
    </row>
    <row r="395" spans="1:30" x14ac:dyDescent="0.4">
      <c r="A395" s="14" t="s">
        <v>211</v>
      </c>
      <c r="B395" s="15" t="s">
        <v>8477</v>
      </c>
      <c r="C395" s="15"/>
      <c r="D395" s="86">
        <v>6.3915753408691494</v>
      </c>
      <c r="E395" s="82"/>
      <c r="F395" s="15"/>
      <c r="G395" s="15"/>
      <c r="H395" s="16"/>
      <c r="I395" s="67"/>
      <c r="J395" s="67"/>
      <c r="K395" s="16"/>
      <c r="L395" s="87"/>
      <c r="M395" s="88">
        <v>3876.693359375</v>
      </c>
      <c r="N395" s="88">
        <v>504.76202392578125</v>
      </c>
      <c r="O395" s="78"/>
      <c r="P395" s="89"/>
      <c r="Q395" s="89"/>
      <c r="R395" s="90"/>
      <c r="S395" s="51">
        <v>2</v>
      </c>
      <c r="T395" s="51">
        <v>1</v>
      </c>
      <c r="U395" s="52">
        <v>804</v>
      </c>
      <c r="V395" s="52">
        <v>3.3500000000000001E-4</v>
      </c>
      <c r="W395" s="52">
        <v>0</v>
      </c>
      <c r="X395" s="52">
        <v>0.83060900000000004</v>
      </c>
      <c r="Y395" s="52">
        <v>0</v>
      </c>
      <c r="Z395" s="52"/>
      <c r="AA395" s="84">
        <v>390</v>
      </c>
      <c r="AB395" s="84"/>
      <c r="AC395" s="91">
        <v>595759</v>
      </c>
      <c r="AD395" s="3" t="s">
        <v>963</v>
      </c>
    </row>
    <row r="396" spans="1:30" x14ac:dyDescent="0.4">
      <c r="A396" s="14" t="s">
        <v>763</v>
      </c>
      <c r="B396" s="15" t="s">
        <v>8478</v>
      </c>
      <c r="C396" s="15"/>
      <c r="D396" s="86">
        <v>1.1343733131370657</v>
      </c>
      <c r="E396" s="82"/>
      <c r="F396" s="15"/>
      <c r="G396" s="15"/>
      <c r="H396" s="16"/>
      <c r="I396" s="67"/>
      <c r="J396" s="67"/>
      <c r="K396" s="16"/>
      <c r="L396" s="87"/>
      <c r="M396" s="88">
        <v>484.75064086914063</v>
      </c>
      <c r="N396" s="88">
        <v>3188.292724609375</v>
      </c>
      <c r="O396" s="78"/>
      <c r="P396" s="89"/>
      <c r="Q396" s="89"/>
      <c r="R396" s="118"/>
      <c r="S396" s="51">
        <v>2</v>
      </c>
      <c r="T396" s="51">
        <v>2</v>
      </c>
      <c r="U396" s="52">
        <v>0</v>
      </c>
      <c r="V396" s="52">
        <v>3.1500000000000001E-4</v>
      </c>
      <c r="W396" s="52">
        <v>0</v>
      </c>
      <c r="X396" s="52">
        <v>0.82847400000000004</v>
      </c>
      <c r="Y396" s="52">
        <v>1</v>
      </c>
      <c r="Z396" s="119"/>
      <c r="AA396" s="84">
        <v>391</v>
      </c>
      <c r="AB396" s="84"/>
      <c r="AC396" s="91">
        <v>14848</v>
      </c>
      <c r="AD396" s="3" t="s">
        <v>935</v>
      </c>
    </row>
    <row r="397" spans="1:30" x14ac:dyDescent="0.4">
      <c r="A397" s="14" t="s">
        <v>671</v>
      </c>
      <c r="B397" s="15" t="s">
        <v>8477</v>
      </c>
      <c r="C397" s="15"/>
      <c r="D397" s="86">
        <v>1</v>
      </c>
      <c r="E397" s="82"/>
      <c r="F397" s="15"/>
      <c r="G397" s="15"/>
      <c r="H397" s="16"/>
      <c r="I397" s="67"/>
      <c r="J397" s="67"/>
      <c r="K397" s="16"/>
      <c r="L397" s="87"/>
      <c r="M397" s="88">
        <v>2938.868408203125</v>
      </c>
      <c r="N397" s="88">
        <v>697.2801513671875</v>
      </c>
      <c r="O397" s="78"/>
      <c r="P397" s="89"/>
      <c r="Q397" s="89"/>
      <c r="R397" s="118"/>
      <c r="S397" s="51">
        <v>2</v>
      </c>
      <c r="T397" s="51">
        <v>2</v>
      </c>
      <c r="U397" s="52">
        <v>0</v>
      </c>
      <c r="V397" s="52">
        <v>3.1500000000000001E-4</v>
      </c>
      <c r="W397" s="52">
        <v>0</v>
      </c>
      <c r="X397" s="52">
        <v>0.82847400000000004</v>
      </c>
      <c r="Y397" s="52">
        <v>1</v>
      </c>
      <c r="Z397" s="119"/>
      <c r="AA397" s="84">
        <v>392</v>
      </c>
      <c r="AB397" s="84"/>
      <c r="AC397" s="91">
        <v>0</v>
      </c>
      <c r="AD397" s="3" t="s">
        <v>935</v>
      </c>
    </row>
    <row r="398" spans="1:30" x14ac:dyDescent="0.4">
      <c r="A398" s="14" t="s">
        <v>603</v>
      </c>
      <c r="B398" s="15" t="s">
        <v>8478</v>
      </c>
      <c r="C398" s="15"/>
      <c r="D398" s="86">
        <v>4.2298645756155668</v>
      </c>
      <c r="E398" s="82"/>
      <c r="F398" s="15"/>
      <c r="G398" s="15"/>
      <c r="H398" s="16"/>
      <c r="I398" s="67"/>
      <c r="J398" s="67"/>
      <c r="K398" s="16"/>
      <c r="L398" s="87"/>
      <c r="M398" s="88">
        <v>1617.9976806640625</v>
      </c>
      <c r="N398" s="88">
        <v>9080.2890625</v>
      </c>
      <c r="O398" s="78"/>
      <c r="P398" s="89"/>
      <c r="Q398" s="89"/>
      <c r="R398" s="118"/>
      <c r="S398" s="51">
        <v>1</v>
      </c>
      <c r="T398" s="51">
        <v>2</v>
      </c>
      <c r="U398" s="52">
        <v>163.93717899999999</v>
      </c>
      <c r="V398" s="52">
        <v>4.0299999999999998E-4</v>
      </c>
      <c r="W398" s="52">
        <v>0</v>
      </c>
      <c r="X398" s="52">
        <v>0.82794199999999996</v>
      </c>
      <c r="Y398" s="52">
        <v>0.16666666666666666</v>
      </c>
      <c r="Z398" s="119"/>
      <c r="AA398" s="84">
        <v>393</v>
      </c>
      <c r="AB398" s="84"/>
      <c r="AC398" s="91">
        <v>356894</v>
      </c>
      <c r="AD398" s="3" t="s">
        <v>963</v>
      </c>
    </row>
    <row r="399" spans="1:30" x14ac:dyDescent="0.4">
      <c r="A399" s="14" t="s">
        <v>180</v>
      </c>
      <c r="B399" s="15" t="s">
        <v>8478</v>
      </c>
      <c r="C399" s="15"/>
      <c r="D399" s="86">
        <v>3.6726605824953391</v>
      </c>
      <c r="E399" s="82"/>
      <c r="F399" s="15"/>
      <c r="G399" s="15"/>
      <c r="H399" s="16"/>
      <c r="I399" s="67"/>
      <c r="J399" s="67"/>
      <c r="K399" s="16"/>
      <c r="L399" s="87"/>
      <c r="M399" s="88">
        <v>5884.77734375</v>
      </c>
      <c r="N399" s="88">
        <v>2256.5390625</v>
      </c>
      <c r="O399" s="78"/>
      <c r="P399" s="89"/>
      <c r="Q399" s="89"/>
      <c r="R399" s="90"/>
      <c r="S399" s="51">
        <v>3</v>
      </c>
      <c r="T399" s="51">
        <v>2</v>
      </c>
      <c r="U399" s="52">
        <v>0</v>
      </c>
      <c r="V399" s="52">
        <v>3.1399999999999999E-4</v>
      </c>
      <c r="W399" s="52">
        <v>0</v>
      </c>
      <c r="X399" s="52">
        <v>0.82478499999999999</v>
      </c>
      <c r="Y399" s="52">
        <v>0.66666666666666663</v>
      </c>
      <c r="Z399" s="52"/>
      <c r="AA399" s="84">
        <v>394</v>
      </c>
      <c r="AB399" s="84"/>
      <c r="AC399" s="91">
        <v>295324</v>
      </c>
      <c r="AD399" s="3" t="s">
        <v>963</v>
      </c>
    </row>
    <row r="400" spans="1:30" x14ac:dyDescent="0.4">
      <c r="A400" s="14" t="s">
        <v>320</v>
      </c>
      <c r="B400" s="15" t="s">
        <v>8477</v>
      </c>
      <c r="C400" s="15"/>
      <c r="D400" s="86">
        <v>3.2460922827434806</v>
      </c>
      <c r="E400" s="82"/>
      <c r="F400" s="15"/>
      <c r="G400" s="15"/>
      <c r="H400" s="16"/>
      <c r="I400" s="67"/>
      <c r="J400" s="67"/>
      <c r="K400" s="16"/>
      <c r="L400" s="87"/>
      <c r="M400" s="88">
        <v>3401.80810546875</v>
      </c>
      <c r="N400" s="88">
        <v>9743.2001953125</v>
      </c>
      <c r="O400" s="78"/>
      <c r="P400" s="89"/>
      <c r="Q400" s="89"/>
      <c r="R400" s="90"/>
      <c r="S400" s="51">
        <v>3</v>
      </c>
      <c r="T400" s="51">
        <v>2</v>
      </c>
      <c r="U400" s="52">
        <v>0</v>
      </c>
      <c r="V400" s="52">
        <v>3.1399999999999999E-4</v>
      </c>
      <c r="W400" s="52">
        <v>0</v>
      </c>
      <c r="X400" s="52">
        <v>0.82478499999999999</v>
      </c>
      <c r="Y400" s="52">
        <v>0.66666666666666663</v>
      </c>
      <c r="Z400" s="52"/>
      <c r="AA400" s="84">
        <v>395</v>
      </c>
      <c r="AB400" s="84"/>
      <c r="AC400" s="91">
        <v>248189</v>
      </c>
      <c r="AD400" s="3" t="s">
        <v>852</v>
      </c>
    </row>
    <row r="401" spans="1:30" x14ac:dyDescent="0.4">
      <c r="A401" s="14" t="s">
        <v>639</v>
      </c>
      <c r="B401" s="15" t="s">
        <v>8477</v>
      </c>
      <c r="C401" s="15"/>
      <c r="D401" s="86">
        <v>1.3656803922366254</v>
      </c>
      <c r="E401" s="82"/>
      <c r="F401" s="15"/>
      <c r="G401" s="15"/>
      <c r="H401" s="16"/>
      <c r="I401" s="67"/>
      <c r="J401" s="67"/>
      <c r="K401" s="16"/>
      <c r="L401" s="87"/>
      <c r="M401" s="88">
        <v>601.2020263671875</v>
      </c>
      <c r="N401" s="88">
        <v>5497.88330078125</v>
      </c>
      <c r="O401" s="78"/>
      <c r="P401" s="89"/>
      <c r="Q401" s="89"/>
      <c r="R401" s="118"/>
      <c r="S401" s="51">
        <v>0</v>
      </c>
      <c r="T401" s="51">
        <v>3</v>
      </c>
      <c r="U401" s="52">
        <v>0</v>
      </c>
      <c r="V401" s="52">
        <v>3.1399999999999999E-4</v>
      </c>
      <c r="W401" s="52">
        <v>0</v>
      </c>
      <c r="X401" s="52">
        <v>0.82478499999999999</v>
      </c>
      <c r="Y401" s="52">
        <v>1</v>
      </c>
      <c r="Z401" s="119"/>
      <c r="AA401" s="84">
        <v>396</v>
      </c>
      <c r="AB401" s="84"/>
      <c r="AC401" s="91">
        <v>40407</v>
      </c>
      <c r="AD401" s="3" t="s">
        <v>852</v>
      </c>
    </row>
    <row r="402" spans="1:30" x14ac:dyDescent="0.4">
      <c r="A402" s="14" t="s">
        <v>718</v>
      </c>
      <c r="B402" s="15" t="s">
        <v>8478</v>
      </c>
      <c r="C402" s="15"/>
      <c r="D402" s="86">
        <v>1.4476365293439306</v>
      </c>
      <c r="E402" s="82"/>
      <c r="F402" s="15"/>
      <c r="G402" s="15"/>
      <c r="H402" s="16"/>
      <c r="I402" s="67"/>
      <c r="J402" s="67"/>
      <c r="K402" s="16"/>
      <c r="L402" s="87"/>
      <c r="M402" s="88">
        <v>5332.458984375</v>
      </c>
      <c r="N402" s="88">
        <v>9444.951171875</v>
      </c>
      <c r="O402" s="78"/>
      <c r="P402" s="89"/>
      <c r="Q402" s="89"/>
      <c r="R402" s="118"/>
      <c r="S402" s="51">
        <v>2</v>
      </c>
      <c r="T402" s="51">
        <v>1</v>
      </c>
      <c r="U402" s="52">
        <v>804</v>
      </c>
      <c r="V402" s="52">
        <v>3.3199999999999999E-4</v>
      </c>
      <c r="W402" s="52">
        <v>0</v>
      </c>
      <c r="X402" s="52">
        <v>0.81662500000000005</v>
      </c>
      <c r="Y402" s="52">
        <v>0</v>
      </c>
      <c r="Z402" s="119"/>
      <c r="AA402" s="84">
        <v>398</v>
      </c>
      <c r="AB402" s="84"/>
      <c r="AC402" s="91">
        <v>49463</v>
      </c>
      <c r="AD402" s="3" t="s">
        <v>1334</v>
      </c>
    </row>
    <row r="403" spans="1:30" x14ac:dyDescent="0.4">
      <c r="A403" s="14" t="s">
        <v>784</v>
      </c>
      <c r="B403" s="15" t="s">
        <v>8478</v>
      </c>
      <c r="C403" s="15"/>
      <c r="D403" s="86">
        <v>1.0332041814318356</v>
      </c>
      <c r="E403" s="82"/>
      <c r="F403" s="15"/>
      <c r="G403" s="15"/>
      <c r="H403" s="16"/>
      <c r="I403" s="67"/>
      <c r="J403" s="67"/>
      <c r="K403" s="16"/>
      <c r="L403" s="87"/>
      <c r="M403" s="88">
        <v>4321.57861328125</v>
      </c>
      <c r="N403" s="88">
        <v>323.57354736328125</v>
      </c>
      <c r="O403" s="78"/>
      <c r="P403" s="89"/>
      <c r="Q403" s="89"/>
      <c r="R403" s="118"/>
      <c r="S403" s="51">
        <v>1</v>
      </c>
      <c r="T403" s="51">
        <v>2</v>
      </c>
      <c r="U403" s="52">
        <v>0</v>
      </c>
      <c r="V403" s="52">
        <v>2.9700000000000001E-4</v>
      </c>
      <c r="W403" s="52">
        <v>0</v>
      </c>
      <c r="X403" s="52">
        <v>0.81608000000000003</v>
      </c>
      <c r="Y403" s="52">
        <v>1</v>
      </c>
      <c r="Z403" s="119"/>
      <c r="AA403" s="84">
        <v>399</v>
      </c>
      <c r="AB403" s="84"/>
      <c r="AC403" s="91">
        <v>3669</v>
      </c>
      <c r="AD403" s="3" t="s">
        <v>935</v>
      </c>
    </row>
    <row r="404" spans="1:30" x14ac:dyDescent="0.4">
      <c r="A404" s="14" t="s">
        <v>675</v>
      </c>
      <c r="B404" s="15" t="s">
        <v>8477</v>
      </c>
      <c r="C404" s="15"/>
      <c r="D404" s="86">
        <v>1.1922475950276594</v>
      </c>
      <c r="E404" s="82"/>
      <c r="F404" s="15"/>
      <c r="G404" s="15"/>
      <c r="H404" s="16"/>
      <c r="I404" s="67"/>
      <c r="J404" s="67"/>
      <c r="K404" s="16"/>
      <c r="L404" s="87"/>
      <c r="M404" s="88">
        <v>5743.43701171875</v>
      </c>
      <c r="N404" s="88">
        <v>347.15536499023438</v>
      </c>
      <c r="O404" s="78"/>
      <c r="P404" s="89"/>
      <c r="Q404" s="89"/>
      <c r="R404" s="118"/>
      <c r="S404" s="51">
        <v>2</v>
      </c>
      <c r="T404" s="51">
        <v>1</v>
      </c>
      <c r="U404" s="52">
        <v>0</v>
      </c>
      <c r="V404" s="52">
        <v>2.9700000000000001E-4</v>
      </c>
      <c r="W404" s="52">
        <v>0</v>
      </c>
      <c r="X404" s="52">
        <v>0.81608000000000003</v>
      </c>
      <c r="Y404" s="52">
        <v>1</v>
      </c>
      <c r="Z404" s="119"/>
      <c r="AA404" s="84">
        <v>400</v>
      </c>
      <c r="AB404" s="84"/>
      <c r="AC404" s="91">
        <v>21243</v>
      </c>
      <c r="AD404" s="3" t="s">
        <v>935</v>
      </c>
    </row>
    <row r="405" spans="1:30" x14ac:dyDescent="0.4">
      <c r="A405" s="14" t="s">
        <v>317</v>
      </c>
      <c r="B405" s="15" t="s">
        <v>8478</v>
      </c>
      <c r="C405" s="15"/>
      <c r="D405" s="86">
        <v>1.4151744419097541</v>
      </c>
      <c r="E405" s="82"/>
      <c r="F405" s="15"/>
      <c r="G405" s="15"/>
      <c r="H405" s="16"/>
      <c r="I405" s="67"/>
      <c r="J405" s="67"/>
      <c r="K405" s="16"/>
      <c r="L405" s="87"/>
      <c r="M405" s="88">
        <v>5376.466796875</v>
      </c>
      <c r="N405" s="88">
        <v>9690.68359375</v>
      </c>
      <c r="O405" s="78"/>
      <c r="P405" s="89"/>
      <c r="Q405" s="89"/>
      <c r="R405" s="90"/>
      <c r="S405" s="51">
        <v>2</v>
      </c>
      <c r="T405" s="51">
        <v>2</v>
      </c>
      <c r="U405" s="52">
        <v>0</v>
      </c>
      <c r="V405" s="52">
        <v>3.0299999999999999E-4</v>
      </c>
      <c r="W405" s="52">
        <v>0</v>
      </c>
      <c r="X405" s="52">
        <v>0.81351399999999996</v>
      </c>
      <c r="Y405" s="52">
        <v>1</v>
      </c>
      <c r="Z405" s="52"/>
      <c r="AA405" s="84">
        <v>401</v>
      </c>
      <c r="AB405" s="84"/>
      <c r="AC405" s="91">
        <v>45876</v>
      </c>
      <c r="AD405" s="3" t="s">
        <v>900</v>
      </c>
    </row>
    <row r="406" spans="1:30" x14ac:dyDescent="0.4">
      <c r="A406" s="14" t="s">
        <v>172</v>
      </c>
      <c r="B406" s="15" t="s">
        <v>8478</v>
      </c>
      <c r="C406" s="15"/>
      <c r="D406" s="86">
        <v>3.2343002281221449</v>
      </c>
      <c r="E406" s="82"/>
      <c r="F406" s="15"/>
      <c r="G406" s="15"/>
      <c r="H406" s="16"/>
      <c r="I406" s="67"/>
      <c r="J406" s="67"/>
      <c r="K406" s="16"/>
      <c r="L406" s="87"/>
      <c r="M406" s="88">
        <v>3543.194580078125</v>
      </c>
      <c r="N406" s="88">
        <v>2014.03369140625</v>
      </c>
      <c r="O406" s="78"/>
      <c r="P406" s="89"/>
      <c r="Q406" s="89"/>
      <c r="R406" s="90"/>
      <c r="S406" s="51">
        <v>2</v>
      </c>
      <c r="T406" s="51">
        <v>2</v>
      </c>
      <c r="U406" s="52">
        <v>0</v>
      </c>
      <c r="V406" s="52">
        <v>3.0299999999999999E-4</v>
      </c>
      <c r="W406" s="52">
        <v>0</v>
      </c>
      <c r="X406" s="52">
        <v>0.81351399999999996</v>
      </c>
      <c r="Y406" s="52">
        <v>1</v>
      </c>
      <c r="Z406" s="52"/>
      <c r="AA406" s="84">
        <v>402</v>
      </c>
      <c r="AB406" s="84"/>
      <c r="AC406" s="91">
        <v>246886</v>
      </c>
      <c r="AD406" s="3" t="s">
        <v>919</v>
      </c>
    </row>
    <row r="407" spans="1:30" x14ac:dyDescent="0.4">
      <c r="A407" s="14" t="s">
        <v>174</v>
      </c>
      <c r="B407" s="15" t="s">
        <v>8477</v>
      </c>
      <c r="C407" s="15"/>
      <c r="D407" s="86">
        <v>7.9138273283107763</v>
      </c>
      <c r="E407" s="82"/>
      <c r="F407" s="15"/>
      <c r="G407" s="15"/>
      <c r="H407" s="16"/>
      <c r="I407" s="67"/>
      <c r="J407" s="67"/>
      <c r="K407" s="16"/>
      <c r="L407" s="87"/>
      <c r="M407" s="88">
        <v>3825.829345703125</v>
      </c>
      <c r="N407" s="88">
        <v>242.33233642578125</v>
      </c>
      <c r="O407" s="78"/>
      <c r="P407" s="89"/>
      <c r="Q407" s="89"/>
      <c r="R407" s="90"/>
      <c r="S407" s="51">
        <v>2</v>
      </c>
      <c r="T407" s="51">
        <v>1</v>
      </c>
      <c r="U407" s="52">
        <v>0</v>
      </c>
      <c r="V407" s="52">
        <v>2.81E-4</v>
      </c>
      <c r="W407" s="52">
        <v>0</v>
      </c>
      <c r="X407" s="52">
        <v>0.801095</v>
      </c>
      <c r="Y407" s="52">
        <v>1</v>
      </c>
      <c r="Z407" s="52"/>
      <c r="AA407" s="84">
        <v>403</v>
      </c>
      <c r="AB407" s="84"/>
      <c r="AC407" s="91">
        <v>763965</v>
      </c>
      <c r="AD407" s="3" t="s">
        <v>852</v>
      </c>
    </row>
    <row r="408" spans="1:30" x14ac:dyDescent="0.4">
      <c r="A408" s="14" t="s">
        <v>241</v>
      </c>
      <c r="B408" s="15" t="s">
        <v>8477</v>
      </c>
      <c r="C408" s="15"/>
      <c r="D408" s="86">
        <v>7.2402141267529094</v>
      </c>
      <c r="E408" s="82"/>
      <c r="F408" s="15"/>
      <c r="G408" s="15"/>
      <c r="H408" s="16"/>
      <c r="I408" s="67"/>
      <c r="J408" s="67"/>
      <c r="K408" s="16"/>
      <c r="L408" s="87"/>
      <c r="M408" s="88">
        <v>1277.8592529296875</v>
      </c>
      <c r="N408" s="88">
        <v>8747.3740234375</v>
      </c>
      <c r="O408" s="78"/>
      <c r="P408" s="89"/>
      <c r="Q408" s="89"/>
      <c r="R408" s="90"/>
      <c r="S408" s="51">
        <v>1</v>
      </c>
      <c r="T408" s="51">
        <v>2</v>
      </c>
      <c r="U408" s="52">
        <v>0</v>
      </c>
      <c r="V408" s="52">
        <v>2.81E-4</v>
      </c>
      <c r="W408" s="52">
        <v>0</v>
      </c>
      <c r="X408" s="52">
        <v>0.801095</v>
      </c>
      <c r="Y408" s="52">
        <v>1</v>
      </c>
      <c r="Z408" s="52"/>
      <c r="AA408" s="84">
        <v>404</v>
      </c>
      <c r="AB408" s="84"/>
      <c r="AC408" s="91">
        <v>689532</v>
      </c>
      <c r="AD408" s="3" t="s">
        <v>928</v>
      </c>
    </row>
    <row r="409" spans="1:30" x14ac:dyDescent="0.4">
      <c r="A409" s="14" t="s">
        <v>790</v>
      </c>
      <c r="B409" s="15" t="s">
        <v>8478</v>
      </c>
      <c r="C409" s="15"/>
      <c r="D409" s="86">
        <v>1.2720588994831943</v>
      </c>
      <c r="E409" s="82"/>
      <c r="F409" s="15"/>
      <c r="G409" s="15"/>
      <c r="H409" s="16"/>
      <c r="I409" s="67"/>
      <c r="J409" s="67"/>
      <c r="K409" s="16"/>
      <c r="L409" s="87"/>
      <c r="M409" s="88">
        <v>7246.2470703125</v>
      </c>
      <c r="N409" s="88">
        <v>9512.361328125</v>
      </c>
      <c r="O409" s="78"/>
      <c r="P409" s="89"/>
      <c r="Q409" s="89"/>
      <c r="R409" s="118"/>
      <c r="S409" s="51">
        <v>2</v>
      </c>
      <c r="T409" s="51">
        <v>2</v>
      </c>
      <c r="U409" s="52">
        <v>0</v>
      </c>
      <c r="V409" s="52">
        <v>2.5900000000000001E-4</v>
      </c>
      <c r="W409" s="52">
        <v>0</v>
      </c>
      <c r="X409" s="52">
        <v>0.80005700000000002</v>
      </c>
      <c r="Y409" s="52">
        <v>1</v>
      </c>
      <c r="Z409" s="119"/>
      <c r="AA409" s="84">
        <v>405</v>
      </c>
      <c r="AB409" s="84"/>
      <c r="AC409" s="91">
        <v>30062</v>
      </c>
      <c r="AD409" s="3" t="s">
        <v>900</v>
      </c>
    </row>
    <row r="410" spans="1:30" x14ac:dyDescent="0.4">
      <c r="A410" s="14" t="s">
        <v>523</v>
      </c>
      <c r="B410" s="15" t="s">
        <v>8477</v>
      </c>
      <c r="C410" s="15"/>
      <c r="D410" s="86">
        <v>3.4728834483694819</v>
      </c>
      <c r="E410" s="82"/>
      <c r="F410" s="15"/>
      <c r="G410" s="15"/>
      <c r="H410" s="16"/>
      <c r="I410" s="67"/>
      <c r="J410" s="67"/>
      <c r="K410" s="16"/>
      <c r="L410" s="87"/>
      <c r="M410" s="88">
        <v>9857.2734375</v>
      </c>
      <c r="N410" s="88">
        <v>4553.27783203125</v>
      </c>
      <c r="O410" s="78"/>
      <c r="P410" s="89"/>
      <c r="Q410" s="89"/>
      <c r="R410" s="118"/>
      <c r="S410" s="51">
        <v>2</v>
      </c>
      <c r="T410" s="51">
        <v>2</v>
      </c>
      <c r="U410" s="52">
        <v>0</v>
      </c>
      <c r="V410" s="52">
        <v>2.5900000000000001E-4</v>
      </c>
      <c r="W410" s="52">
        <v>0</v>
      </c>
      <c r="X410" s="52">
        <v>0.80005700000000002</v>
      </c>
      <c r="Y410" s="52">
        <v>1</v>
      </c>
      <c r="Z410" s="119"/>
      <c r="AA410" s="84">
        <v>406</v>
      </c>
      <c r="AB410" s="84"/>
      <c r="AC410" s="91">
        <v>273249</v>
      </c>
      <c r="AD410" s="3" t="s">
        <v>852</v>
      </c>
    </row>
    <row r="411" spans="1:30" x14ac:dyDescent="0.4">
      <c r="A411" s="14" t="s">
        <v>362</v>
      </c>
      <c r="B411" s="15" t="s">
        <v>8477</v>
      </c>
      <c r="C411" s="15"/>
      <c r="D411" s="86">
        <v>1.644345738284344</v>
      </c>
      <c r="E411" s="82"/>
      <c r="F411" s="15"/>
      <c r="G411" s="15"/>
      <c r="H411" s="16"/>
      <c r="I411" s="67"/>
      <c r="J411" s="67"/>
      <c r="K411" s="16"/>
      <c r="L411" s="87"/>
      <c r="M411" s="88">
        <v>7163.57958984375</v>
      </c>
      <c r="N411" s="88">
        <v>612.08929443359375</v>
      </c>
      <c r="O411" s="78"/>
      <c r="P411" s="89"/>
      <c r="Q411" s="89"/>
      <c r="R411" s="90"/>
      <c r="S411" s="51">
        <v>2</v>
      </c>
      <c r="T411" s="51">
        <v>2</v>
      </c>
      <c r="U411" s="52">
        <v>1604</v>
      </c>
      <c r="V411" s="52">
        <v>2.34E-4</v>
      </c>
      <c r="W411" s="52">
        <v>0</v>
      </c>
      <c r="X411" s="52">
        <v>0.79886999999999997</v>
      </c>
      <c r="Y411" s="52">
        <v>0</v>
      </c>
      <c r="Z411" s="52"/>
      <c r="AA411" s="84">
        <v>407</v>
      </c>
      <c r="AB411" s="84"/>
      <c r="AC411" s="91">
        <v>71199</v>
      </c>
      <c r="AD411" s="3" t="s">
        <v>852</v>
      </c>
    </row>
    <row r="412" spans="1:30" x14ac:dyDescent="0.4">
      <c r="A412" s="14" t="s">
        <v>266</v>
      </c>
      <c r="B412" s="15" t="s">
        <v>8478</v>
      </c>
      <c r="C412" s="15"/>
      <c r="D412" s="86">
        <v>2.1450419884608865</v>
      </c>
      <c r="E412" s="82"/>
      <c r="F412" s="15"/>
      <c r="G412" s="15"/>
      <c r="H412" s="16"/>
      <c r="I412" s="67"/>
      <c r="J412" s="67"/>
      <c r="K412" s="16"/>
      <c r="L412" s="87"/>
      <c r="M412" s="88">
        <v>7292.75830078125</v>
      </c>
      <c r="N412" s="88">
        <v>9511.53515625</v>
      </c>
      <c r="O412" s="78"/>
      <c r="P412" s="89"/>
      <c r="Q412" s="89"/>
      <c r="R412" s="90"/>
      <c r="S412" s="51">
        <v>3</v>
      </c>
      <c r="T412" s="51">
        <v>3</v>
      </c>
      <c r="U412" s="52">
        <v>165.78437600000001</v>
      </c>
      <c r="V412" s="52">
        <v>4.37E-4</v>
      </c>
      <c r="W412" s="52">
        <v>0</v>
      </c>
      <c r="X412" s="52">
        <v>0.79604799999999998</v>
      </c>
      <c r="Y412" s="52">
        <v>0.41666666666666669</v>
      </c>
      <c r="Z412" s="52"/>
      <c r="AA412" s="84">
        <v>408</v>
      </c>
      <c r="AB412" s="84"/>
      <c r="AC412" s="91">
        <v>126525</v>
      </c>
      <c r="AD412" s="3" t="s">
        <v>963</v>
      </c>
    </row>
    <row r="413" spans="1:30" x14ac:dyDescent="0.4">
      <c r="A413" s="14" t="s">
        <v>205</v>
      </c>
      <c r="B413" s="15" t="s">
        <v>8477</v>
      </c>
      <c r="C413" s="15"/>
      <c r="D413" s="86">
        <v>3.9590817158112732</v>
      </c>
      <c r="E413" s="82"/>
      <c r="F413" s="15"/>
      <c r="G413" s="15"/>
      <c r="H413" s="16"/>
      <c r="I413" s="67"/>
      <c r="J413" s="67"/>
      <c r="K413" s="16"/>
      <c r="L413" s="87"/>
      <c r="M413" s="88">
        <v>603.24395751953125</v>
      </c>
      <c r="N413" s="88">
        <v>7070.0302734375</v>
      </c>
      <c r="O413" s="78"/>
      <c r="P413" s="89"/>
      <c r="Q413" s="89"/>
      <c r="R413" s="90"/>
      <c r="S413" s="51">
        <v>3</v>
      </c>
      <c r="T413" s="51">
        <v>3</v>
      </c>
      <c r="U413" s="52">
        <v>0</v>
      </c>
      <c r="V413" s="52">
        <v>3.9899999999999999E-4</v>
      </c>
      <c r="W413" s="52">
        <v>0</v>
      </c>
      <c r="X413" s="52">
        <v>0.79596500000000003</v>
      </c>
      <c r="Y413" s="52">
        <v>1</v>
      </c>
      <c r="Z413" s="52"/>
      <c r="AA413" s="84">
        <v>409</v>
      </c>
      <c r="AB413" s="84"/>
      <c r="AC413" s="91">
        <v>326973</v>
      </c>
      <c r="AD413" s="3" t="s">
        <v>928</v>
      </c>
    </row>
    <row r="414" spans="1:30" x14ac:dyDescent="0.4">
      <c r="A414" s="14" t="s">
        <v>422</v>
      </c>
      <c r="B414" s="15" t="s">
        <v>8477</v>
      </c>
      <c r="C414" s="15"/>
      <c r="D414" s="86">
        <v>7.8365952529934457</v>
      </c>
      <c r="E414" s="82"/>
      <c r="F414" s="15"/>
      <c r="G414" s="15"/>
      <c r="H414" s="16"/>
      <c r="I414" s="67"/>
      <c r="J414" s="67"/>
      <c r="K414" s="16"/>
      <c r="L414" s="87"/>
      <c r="M414" s="88">
        <v>7476.43310546875</v>
      </c>
      <c r="N414" s="88">
        <v>9023.9326171875</v>
      </c>
      <c r="O414" s="78"/>
      <c r="P414" s="89"/>
      <c r="Q414" s="89"/>
      <c r="R414" s="90"/>
      <c r="S414" s="51">
        <v>2</v>
      </c>
      <c r="T414" s="51">
        <v>2</v>
      </c>
      <c r="U414" s="52">
        <v>0</v>
      </c>
      <c r="V414" s="52">
        <v>2.8299999999999999E-4</v>
      </c>
      <c r="W414" s="52">
        <v>0</v>
      </c>
      <c r="X414" s="52">
        <v>0.79584200000000005</v>
      </c>
      <c r="Y414" s="52">
        <v>1</v>
      </c>
      <c r="Z414" s="52"/>
      <c r="AA414" s="84">
        <v>410</v>
      </c>
      <c r="AB414" s="84"/>
      <c r="AC414" s="91">
        <v>755431</v>
      </c>
      <c r="AD414" s="3" t="s">
        <v>843</v>
      </c>
    </row>
    <row r="415" spans="1:30" x14ac:dyDescent="0.4">
      <c r="A415" s="14" t="s">
        <v>423</v>
      </c>
      <c r="B415" s="15" t="s">
        <v>8478</v>
      </c>
      <c r="C415" s="15"/>
      <c r="D415" s="86">
        <v>3.6176460774737724</v>
      </c>
      <c r="E415" s="82"/>
      <c r="F415" s="15"/>
      <c r="G415" s="15"/>
      <c r="H415" s="16"/>
      <c r="I415" s="67"/>
      <c r="J415" s="67"/>
      <c r="K415" s="16"/>
      <c r="L415" s="87"/>
      <c r="M415" s="88">
        <v>7112.3330078125</v>
      </c>
      <c r="N415" s="88">
        <v>590.45489501953125</v>
      </c>
      <c r="O415" s="78"/>
      <c r="P415" s="89"/>
      <c r="Q415" s="89"/>
      <c r="R415" s="90"/>
      <c r="S415" s="51">
        <v>2</v>
      </c>
      <c r="T415" s="51">
        <v>2</v>
      </c>
      <c r="U415" s="52">
        <v>0</v>
      </c>
      <c r="V415" s="52">
        <v>2.8299999999999999E-4</v>
      </c>
      <c r="W415" s="52">
        <v>0</v>
      </c>
      <c r="X415" s="52">
        <v>0.79584200000000005</v>
      </c>
      <c r="Y415" s="52">
        <v>1</v>
      </c>
      <c r="Z415" s="52"/>
      <c r="AA415" s="84">
        <v>411</v>
      </c>
      <c r="AB415" s="84"/>
      <c r="AC415" s="91">
        <v>289245</v>
      </c>
      <c r="AD415" s="3" t="s">
        <v>843</v>
      </c>
    </row>
    <row r="416" spans="1:30" x14ac:dyDescent="0.4">
      <c r="A416" s="14" t="s">
        <v>359</v>
      </c>
      <c r="B416" s="15" t="s">
        <v>8478</v>
      </c>
      <c r="C416" s="15"/>
      <c r="D416" s="86">
        <v>1.1934059856581514</v>
      </c>
      <c r="E416" s="82"/>
      <c r="F416" s="15"/>
      <c r="G416" s="15"/>
      <c r="H416" s="16"/>
      <c r="I416" s="67"/>
      <c r="J416" s="67"/>
      <c r="K416" s="16"/>
      <c r="L416" s="87"/>
      <c r="M416" s="88">
        <v>5346.61474609375</v>
      </c>
      <c r="N416" s="88">
        <v>8481.0263671875</v>
      </c>
      <c r="O416" s="78"/>
      <c r="P416" s="89"/>
      <c r="Q416" s="89"/>
      <c r="R416" s="90"/>
      <c r="S416" s="51">
        <v>3</v>
      </c>
      <c r="T416" s="51">
        <v>3</v>
      </c>
      <c r="U416" s="52">
        <v>0</v>
      </c>
      <c r="V416" s="52">
        <v>3.7399999999999998E-4</v>
      </c>
      <c r="W416" s="52">
        <v>0</v>
      </c>
      <c r="X416" s="52">
        <v>0.78197399999999995</v>
      </c>
      <c r="Y416" s="52">
        <v>0.83333333333333337</v>
      </c>
      <c r="Z416" s="52"/>
      <c r="AA416" s="84">
        <v>412</v>
      </c>
      <c r="AB416" s="84"/>
      <c r="AC416" s="91">
        <v>21371</v>
      </c>
      <c r="AD416" s="3" t="s">
        <v>935</v>
      </c>
    </row>
    <row r="417" spans="1:30" x14ac:dyDescent="0.4">
      <c r="A417" s="14" t="s">
        <v>590</v>
      </c>
      <c r="B417" s="15" t="s">
        <v>8477</v>
      </c>
      <c r="C417" s="15"/>
      <c r="D417" s="86">
        <v>1.92914693470295</v>
      </c>
      <c r="E417" s="82"/>
      <c r="F417" s="15"/>
      <c r="G417" s="15"/>
      <c r="H417" s="16"/>
      <c r="I417" s="67"/>
      <c r="J417" s="67"/>
      <c r="K417" s="16"/>
      <c r="L417" s="87"/>
      <c r="M417" s="88">
        <v>6834.548828125</v>
      </c>
      <c r="N417" s="88">
        <v>3312.40478515625</v>
      </c>
      <c r="O417" s="78"/>
      <c r="P417" s="89"/>
      <c r="Q417" s="89"/>
      <c r="R417" s="118"/>
      <c r="S417" s="51">
        <v>2</v>
      </c>
      <c r="T417" s="51">
        <v>3</v>
      </c>
      <c r="U417" s="52">
        <v>0</v>
      </c>
      <c r="V417" s="52">
        <v>3.7399999999999998E-4</v>
      </c>
      <c r="W417" s="52">
        <v>0</v>
      </c>
      <c r="X417" s="52">
        <v>0.78197399999999995</v>
      </c>
      <c r="Y417" s="52">
        <v>1</v>
      </c>
      <c r="Z417" s="119"/>
      <c r="AA417" s="84">
        <v>413</v>
      </c>
      <c r="AB417" s="84"/>
      <c r="AC417" s="91">
        <v>102669</v>
      </c>
      <c r="AD417" s="3" t="s">
        <v>935</v>
      </c>
    </row>
    <row r="418" spans="1:30" x14ac:dyDescent="0.4">
      <c r="A418" s="14" t="s">
        <v>774</v>
      </c>
      <c r="B418" s="15" t="s">
        <v>8477</v>
      </c>
      <c r="C418" s="15"/>
      <c r="D418" s="86">
        <v>1.0172220107017669</v>
      </c>
      <c r="E418" s="82"/>
      <c r="F418" s="15"/>
      <c r="G418" s="15"/>
      <c r="H418" s="16"/>
      <c r="I418" s="67"/>
      <c r="J418" s="67"/>
      <c r="K418" s="16"/>
      <c r="L418" s="87"/>
      <c r="M418" s="88">
        <v>935.4923095703125</v>
      </c>
      <c r="N418" s="88">
        <v>7686.2783203125</v>
      </c>
      <c r="O418" s="78"/>
      <c r="P418" s="89"/>
      <c r="Q418" s="89"/>
      <c r="R418" s="118"/>
      <c r="S418" s="51">
        <v>1</v>
      </c>
      <c r="T418" s="51">
        <v>2</v>
      </c>
      <c r="U418" s="52">
        <v>0</v>
      </c>
      <c r="V418" s="52">
        <v>2.14E-4</v>
      </c>
      <c r="W418" s="52">
        <v>0</v>
      </c>
      <c r="X418" s="52">
        <v>0.77813299999999996</v>
      </c>
      <c r="Y418" s="52">
        <v>0.5</v>
      </c>
      <c r="Z418" s="119"/>
      <c r="AA418" s="84">
        <v>414</v>
      </c>
      <c r="AB418" s="84"/>
      <c r="AC418" s="91">
        <v>1903</v>
      </c>
      <c r="AD418" s="3" t="s">
        <v>900</v>
      </c>
    </row>
    <row r="419" spans="1:30" x14ac:dyDescent="0.4">
      <c r="A419" s="14" t="s">
        <v>775</v>
      </c>
      <c r="B419" s="15" t="s">
        <v>8477</v>
      </c>
      <c r="C419" s="15"/>
      <c r="D419" s="86">
        <v>1.0026878282598133</v>
      </c>
      <c r="E419" s="82"/>
      <c r="F419" s="15"/>
      <c r="G419" s="15"/>
      <c r="H419" s="16"/>
      <c r="I419" s="67"/>
      <c r="J419" s="67"/>
      <c r="K419" s="16"/>
      <c r="L419" s="87"/>
      <c r="M419" s="88">
        <v>8427.4755859375</v>
      </c>
      <c r="N419" s="88">
        <v>6542.13623046875</v>
      </c>
      <c r="O419" s="78"/>
      <c r="P419" s="89"/>
      <c r="Q419" s="89"/>
      <c r="R419" s="118"/>
      <c r="S419" s="51">
        <v>1</v>
      </c>
      <c r="T419" s="51">
        <v>2</v>
      </c>
      <c r="U419" s="52">
        <v>0</v>
      </c>
      <c r="V419" s="52">
        <v>2.14E-4</v>
      </c>
      <c r="W419" s="52">
        <v>0</v>
      </c>
      <c r="X419" s="52">
        <v>0.77813299999999996</v>
      </c>
      <c r="Y419" s="52">
        <v>0.5</v>
      </c>
      <c r="Z419" s="119"/>
      <c r="AA419" s="84">
        <v>415</v>
      </c>
      <c r="AB419" s="84"/>
      <c r="AC419" s="91">
        <v>297</v>
      </c>
      <c r="AD419" s="3" t="s">
        <v>900</v>
      </c>
    </row>
    <row r="420" spans="1:30" x14ac:dyDescent="0.4">
      <c r="A420" s="14" t="s">
        <v>478</v>
      </c>
      <c r="B420" s="15" t="s">
        <v>8477</v>
      </c>
      <c r="C420" s="15"/>
      <c r="D420" s="86">
        <v>1.7952080180523187</v>
      </c>
      <c r="E420" s="82"/>
      <c r="F420" s="15"/>
      <c r="G420" s="15"/>
      <c r="H420" s="16"/>
      <c r="I420" s="67"/>
      <c r="J420" s="67"/>
      <c r="K420" s="16"/>
      <c r="L420" s="87"/>
      <c r="M420" s="88">
        <v>303.18026733398438</v>
      </c>
      <c r="N420" s="88">
        <v>6133.24951171875</v>
      </c>
      <c r="O420" s="78"/>
      <c r="P420" s="89"/>
      <c r="Q420" s="89"/>
      <c r="R420" s="90"/>
      <c r="S420" s="51">
        <v>3</v>
      </c>
      <c r="T420" s="51">
        <v>1</v>
      </c>
      <c r="U420" s="52">
        <v>1523.4166929999999</v>
      </c>
      <c r="V420" s="52">
        <v>3.9300000000000001E-4</v>
      </c>
      <c r="W420" s="52">
        <v>0</v>
      </c>
      <c r="X420" s="52">
        <v>0.77780700000000003</v>
      </c>
      <c r="Y420" s="52">
        <v>0</v>
      </c>
      <c r="Z420" s="52"/>
      <c r="AA420" s="84">
        <v>416</v>
      </c>
      <c r="AB420" s="84"/>
      <c r="AC420" s="91">
        <v>87869</v>
      </c>
      <c r="AD420" s="3" t="s">
        <v>935</v>
      </c>
    </row>
    <row r="421" spans="1:30" x14ac:dyDescent="0.4">
      <c r="A421" s="14" t="s">
        <v>537</v>
      </c>
      <c r="B421" s="15" t="s">
        <v>8477</v>
      </c>
      <c r="C421" s="15"/>
      <c r="D421" s="86">
        <v>1.4941984027336264</v>
      </c>
      <c r="E421" s="82"/>
      <c r="F421" s="15"/>
      <c r="G421" s="15"/>
      <c r="H421" s="16"/>
      <c r="I421" s="67"/>
      <c r="J421" s="67"/>
      <c r="K421" s="16"/>
      <c r="L421" s="87"/>
      <c r="M421" s="88">
        <v>1384.419677734375</v>
      </c>
      <c r="N421" s="88">
        <v>8553.9716796875</v>
      </c>
      <c r="O421" s="78"/>
      <c r="P421" s="89"/>
      <c r="Q421" s="89"/>
      <c r="R421" s="118"/>
      <c r="S421" s="51">
        <v>4</v>
      </c>
      <c r="T421" s="51">
        <v>3</v>
      </c>
      <c r="U421" s="52">
        <v>0</v>
      </c>
      <c r="V421" s="52">
        <v>3.57E-4</v>
      </c>
      <c r="W421" s="52">
        <v>0</v>
      </c>
      <c r="X421" s="52">
        <v>0.77607599999999999</v>
      </c>
      <c r="Y421" s="52">
        <v>0.91666666666666663</v>
      </c>
      <c r="Z421" s="119"/>
      <c r="AA421" s="84">
        <v>417</v>
      </c>
      <c r="AB421" s="84"/>
      <c r="AC421" s="91">
        <v>54608</v>
      </c>
      <c r="AD421" s="3" t="s">
        <v>928</v>
      </c>
    </row>
    <row r="422" spans="1:30" x14ac:dyDescent="0.4">
      <c r="A422" s="14" t="s">
        <v>489</v>
      </c>
      <c r="B422" s="122" t="s">
        <v>8477</v>
      </c>
      <c r="C422" s="122"/>
      <c r="D422" s="123">
        <v>2.9677889337677907</v>
      </c>
      <c r="E422" s="124"/>
      <c r="F422" s="122"/>
      <c r="G422" s="122"/>
      <c r="H422" s="125"/>
      <c r="I422" s="126"/>
      <c r="J422" s="126"/>
      <c r="K422" s="125"/>
      <c r="L422" s="127"/>
      <c r="M422" s="128">
        <v>3956.568603515625</v>
      </c>
      <c r="N422" s="128">
        <v>1056.6776123046875</v>
      </c>
      <c r="O422" s="129"/>
      <c r="P422" s="130"/>
      <c r="Q422" s="130"/>
      <c r="R422" s="118"/>
      <c r="S422" s="51">
        <v>1</v>
      </c>
      <c r="T422" s="51">
        <v>1</v>
      </c>
      <c r="U422" s="52">
        <v>0</v>
      </c>
      <c r="V422" s="52">
        <v>0.33333299999999999</v>
      </c>
      <c r="W422" s="52">
        <v>0</v>
      </c>
      <c r="X422" s="52">
        <v>0.77027000000000001</v>
      </c>
      <c r="Y422" s="52">
        <v>0</v>
      </c>
      <c r="Z422" s="119"/>
      <c r="AA422" s="131">
        <v>418</v>
      </c>
      <c r="AB422" s="131"/>
      <c r="AC422" s="91">
        <v>217437</v>
      </c>
      <c r="AD422" s="3" t="s">
        <v>928</v>
      </c>
    </row>
    <row r="423" spans="1:30" x14ac:dyDescent="0.4">
      <c r="A423" s="14" t="s">
        <v>725</v>
      </c>
      <c r="B423" s="15" t="s">
        <v>8477</v>
      </c>
      <c r="C423" s="15"/>
      <c r="D423" s="86">
        <v>1.0093847740923449</v>
      </c>
      <c r="E423" s="82"/>
      <c r="F423" s="15"/>
      <c r="G423" s="15"/>
      <c r="H423" s="16"/>
      <c r="I423" s="67"/>
      <c r="J423" s="67"/>
      <c r="K423" s="16"/>
      <c r="L423" s="87"/>
      <c r="M423" s="88">
        <v>5688.60107421875</v>
      </c>
      <c r="N423" s="88">
        <v>9433.005859375</v>
      </c>
      <c r="O423" s="78"/>
      <c r="P423" s="89"/>
      <c r="Q423" s="89"/>
      <c r="R423" s="118"/>
      <c r="S423" s="51">
        <v>0</v>
      </c>
      <c r="T423" s="51">
        <v>1</v>
      </c>
      <c r="U423" s="52">
        <v>0</v>
      </c>
      <c r="V423" s="52">
        <v>0.33333299999999999</v>
      </c>
      <c r="W423" s="52">
        <v>0</v>
      </c>
      <c r="X423" s="52">
        <v>0.77027000000000001</v>
      </c>
      <c r="Y423" s="52">
        <v>0</v>
      </c>
      <c r="Z423" s="119"/>
      <c r="AA423" s="84">
        <v>419</v>
      </c>
      <c r="AB423" s="84"/>
      <c r="AC423" s="91">
        <v>1037</v>
      </c>
      <c r="AD423" s="3" t="s">
        <v>928</v>
      </c>
    </row>
    <row r="424" spans="1:30" x14ac:dyDescent="0.4">
      <c r="A424" s="14" t="s">
        <v>200</v>
      </c>
      <c r="B424" s="15" t="s">
        <v>8477</v>
      </c>
      <c r="C424" s="15"/>
      <c r="D424" s="86">
        <v>12.924626999039702</v>
      </c>
      <c r="E424" s="82"/>
      <c r="F424" s="15"/>
      <c r="G424" s="15"/>
      <c r="H424" s="16"/>
      <c r="I424" s="67"/>
      <c r="J424" s="67"/>
      <c r="K424" s="16"/>
      <c r="L424" s="87"/>
      <c r="M424" s="88">
        <v>4098.78076171875</v>
      </c>
      <c r="N424" s="88">
        <v>9622.4658203125</v>
      </c>
      <c r="O424" s="78"/>
      <c r="P424" s="89"/>
      <c r="Q424" s="89"/>
      <c r="R424" s="90"/>
      <c r="S424" s="51">
        <v>1</v>
      </c>
      <c r="T424" s="51">
        <v>1</v>
      </c>
      <c r="U424" s="52">
        <v>0</v>
      </c>
      <c r="V424" s="52">
        <v>0.33333299999999999</v>
      </c>
      <c r="W424" s="52">
        <v>0</v>
      </c>
      <c r="X424" s="52">
        <v>0.77027000000000001</v>
      </c>
      <c r="Y424" s="52">
        <v>0</v>
      </c>
      <c r="Z424" s="52"/>
      <c r="AA424" s="84">
        <v>420</v>
      </c>
      <c r="AB424" s="84"/>
      <c r="AC424" s="91">
        <v>1317649</v>
      </c>
      <c r="AD424" s="3" t="s">
        <v>852</v>
      </c>
    </row>
    <row r="425" spans="1:30" x14ac:dyDescent="0.4">
      <c r="A425" s="14" t="s">
        <v>216</v>
      </c>
      <c r="B425" s="15" t="s">
        <v>8477</v>
      </c>
      <c r="C425" s="15"/>
      <c r="D425" s="86">
        <v>9.2497322729988127</v>
      </c>
      <c r="E425" s="82"/>
      <c r="F425" s="15"/>
      <c r="G425" s="15"/>
      <c r="H425" s="16"/>
      <c r="I425" s="67"/>
      <c r="J425" s="67"/>
      <c r="K425" s="16"/>
      <c r="L425" s="87"/>
      <c r="M425" s="88">
        <v>4008.1435546875</v>
      </c>
      <c r="N425" s="88">
        <v>9733.8544921875</v>
      </c>
      <c r="O425" s="78"/>
      <c r="P425" s="89"/>
      <c r="Q425" s="89"/>
      <c r="R425" s="90"/>
      <c r="S425" s="51">
        <v>1</v>
      </c>
      <c r="T425" s="51">
        <v>1</v>
      </c>
      <c r="U425" s="52">
        <v>0</v>
      </c>
      <c r="V425" s="52">
        <v>0.33333299999999999</v>
      </c>
      <c r="W425" s="52">
        <v>0</v>
      </c>
      <c r="X425" s="52">
        <v>0.77027000000000001</v>
      </c>
      <c r="Y425" s="52">
        <v>0</v>
      </c>
      <c r="Z425" s="52"/>
      <c r="AA425" s="84">
        <v>421</v>
      </c>
      <c r="AB425" s="84"/>
      <c r="AC425" s="91">
        <v>911580</v>
      </c>
      <c r="AD425" s="3" t="s">
        <v>852</v>
      </c>
    </row>
    <row r="426" spans="1:30" x14ac:dyDescent="0.4">
      <c r="A426" s="14" t="s">
        <v>346</v>
      </c>
      <c r="B426" s="15" t="s">
        <v>8477</v>
      </c>
      <c r="C426" s="15"/>
      <c r="D426" s="86">
        <v>7.22221382234628</v>
      </c>
      <c r="E426" s="82"/>
      <c r="F426" s="15"/>
      <c r="G426" s="15"/>
      <c r="H426" s="16"/>
      <c r="I426" s="67"/>
      <c r="J426" s="67"/>
      <c r="K426" s="16"/>
      <c r="L426" s="87"/>
      <c r="M426" s="88">
        <v>228.93586730957031</v>
      </c>
      <c r="N426" s="88">
        <v>4604.3486328125</v>
      </c>
      <c r="O426" s="78"/>
      <c r="P426" s="89"/>
      <c r="Q426" s="89"/>
      <c r="R426" s="90"/>
      <c r="S426" s="51">
        <v>1</v>
      </c>
      <c r="T426" s="51">
        <v>1</v>
      </c>
      <c r="U426" s="52">
        <v>0</v>
      </c>
      <c r="V426" s="52">
        <v>0.33333299999999999</v>
      </c>
      <c r="W426" s="52">
        <v>0</v>
      </c>
      <c r="X426" s="52">
        <v>0.77027000000000001</v>
      </c>
      <c r="Y426" s="52">
        <v>0</v>
      </c>
      <c r="Z426" s="52"/>
      <c r="AA426" s="84">
        <v>422</v>
      </c>
      <c r="AB426" s="84"/>
      <c r="AC426" s="91">
        <v>687543</v>
      </c>
      <c r="AD426" s="3" t="s">
        <v>928</v>
      </c>
    </row>
    <row r="427" spans="1:30" x14ac:dyDescent="0.4">
      <c r="A427" s="14" t="s">
        <v>810</v>
      </c>
      <c r="B427" s="15" t="s">
        <v>8477</v>
      </c>
      <c r="C427" s="15"/>
      <c r="D427" s="86">
        <v>1.2856609394646741</v>
      </c>
      <c r="E427" s="82"/>
      <c r="F427" s="15"/>
      <c r="G427" s="15"/>
      <c r="H427" s="16"/>
      <c r="I427" s="67"/>
      <c r="J427" s="67"/>
      <c r="K427" s="16"/>
      <c r="L427" s="87"/>
      <c r="M427" s="88">
        <v>6552.9794921875</v>
      </c>
      <c r="N427" s="88">
        <v>514.22747802734375</v>
      </c>
      <c r="O427" s="78"/>
      <c r="P427" s="89"/>
      <c r="Q427" s="89"/>
      <c r="R427" s="118"/>
      <c r="S427" s="51">
        <v>0</v>
      </c>
      <c r="T427" s="51">
        <v>1</v>
      </c>
      <c r="U427" s="52">
        <v>0</v>
      </c>
      <c r="V427" s="52">
        <v>0.33333299999999999</v>
      </c>
      <c r="W427" s="52">
        <v>0</v>
      </c>
      <c r="X427" s="52">
        <v>0.77027000000000001</v>
      </c>
      <c r="Y427" s="52">
        <v>0</v>
      </c>
      <c r="Z427" s="119"/>
      <c r="AA427" s="84">
        <v>423</v>
      </c>
      <c r="AB427" s="84"/>
      <c r="AC427" s="91">
        <v>31565</v>
      </c>
      <c r="AD427" s="3" t="s">
        <v>935</v>
      </c>
    </row>
    <row r="428" spans="1:30" x14ac:dyDescent="0.4">
      <c r="A428" s="14" t="s">
        <v>768</v>
      </c>
      <c r="B428" s="15" t="s">
        <v>8478</v>
      </c>
      <c r="C428" s="15"/>
      <c r="D428" s="86">
        <v>1.124436493509877</v>
      </c>
      <c r="E428" s="82"/>
      <c r="F428" s="15"/>
      <c r="G428" s="15"/>
      <c r="H428" s="16"/>
      <c r="I428" s="67"/>
      <c r="J428" s="67"/>
      <c r="K428" s="16"/>
      <c r="L428" s="87"/>
      <c r="M428" s="88">
        <v>4455.82177734375</v>
      </c>
      <c r="N428" s="88">
        <v>9733.4892578125</v>
      </c>
      <c r="O428" s="78"/>
      <c r="P428" s="89"/>
      <c r="Q428" s="89"/>
      <c r="R428" s="118"/>
      <c r="S428" s="51">
        <v>0</v>
      </c>
      <c r="T428" s="51">
        <v>1</v>
      </c>
      <c r="U428" s="52">
        <v>0</v>
      </c>
      <c r="V428" s="52">
        <v>0.33333299999999999</v>
      </c>
      <c r="W428" s="52">
        <v>0</v>
      </c>
      <c r="X428" s="52">
        <v>0.77027000000000001</v>
      </c>
      <c r="Y428" s="52">
        <v>0</v>
      </c>
      <c r="Z428" s="119"/>
      <c r="AA428" s="84">
        <v>424</v>
      </c>
      <c r="AB428" s="84"/>
      <c r="AC428" s="91">
        <v>13750</v>
      </c>
      <c r="AD428" s="3" t="s">
        <v>928</v>
      </c>
    </row>
    <row r="429" spans="1:30" x14ac:dyDescent="0.4">
      <c r="A429" s="14" t="s">
        <v>298</v>
      </c>
      <c r="B429" s="15" t="s">
        <v>8477</v>
      </c>
      <c r="C429" s="15"/>
      <c r="D429" s="86">
        <v>1.158654266743393</v>
      </c>
      <c r="E429" s="82"/>
      <c r="F429" s="15"/>
      <c r="G429" s="15"/>
      <c r="H429" s="16"/>
      <c r="I429" s="67"/>
      <c r="J429" s="67"/>
      <c r="K429" s="16"/>
      <c r="L429" s="87"/>
      <c r="M429" s="88">
        <v>9147.140625</v>
      </c>
      <c r="N429" s="88">
        <v>5207.44677734375</v>
      </c>
      <c r="O429" s="78"/>
      <c r="P429" s="89"/>
      <c r="Q429" s="89"/>
      <c r="R429" s="90"/>
      <c r="S429" s="51">
        <v>1</v>
      </c>
      <c r="T429" s="51">
        <v>1</v>
      </c>
      <c r="U429" s="52">
        <v>0</v>
      </c>
      <c r="V429" s="52">
        <v>0.33333299999999999</v>
      </c>
      <c r="W429" s="52">
        <v>0</v>
      </c>
      <c r="X429" s="52">
        <v>0.77027000000000001</v>
      </c>
      <c r="Y429" s="52">
        <v>0</v>
      </c>
      <c r="Z429" s="52"/>
      <c r="AA429" s="84">
        <v>425</v>
      </c>
      <c r="AB429" s="84"/>
      <c r="AC429" s="91">
        <v>17531</v>
      </c>
      <c r="AD429" s="3" t="s">
        <v>852</v>
      </c>
    </row>
    <row r="430" spans="1:30" x14ac:dyDescent="0.4">
      <c r="A430" s="14" t="s">
        <v>568</v>
      </c>
      <c r="B430" s="15" t="s">
        <v>8478</v>
      </c>
      <c r="C430" s="15"/>
      <c r="D430" s="86">
        <v>2.2945558291355539</v>
      </c>
      <c r="E430" s="82"/>
      <c r="F430" s="15"/>
      <c r="G430" s="15"/>
      <c r="H430" s="16"/>
      <c r="I430" s="67"/>
      <c r="J430" s="67"/>
      <c r="K430" s="16"/>
      <c r="L430" s="87"/>
      <c r="M430" s="88">
        <v>2019.3936767578125</v>
      </c>
      <c r="N430" s="88">
        <v>849.749267578125</v>
      </c>
      <c r="O430" s="78"/>
      <c r="P430" s="89"/>
      <c r="Q430" s="89"/>
      <c r="R430" s="118"/>
      <c r="S430" s="51">
        <v>1</v>
      </c>
      <c r="T430" s="51">
        <v>1</v>
      </c>
      <c r="U430" s="52">
        <v>0</v>
      </c>
      <c r="V430" s="52">
        <v>0.33333299999999999</v>
      </c>
      <c r="W430" s="52">
        <v>0</v>
      </c>
      <c r="X430" s="52">
        <v>0.77027000000000001</v>
      </c>
      <c r="Y430" s="52">
        <v>0</v>
      </c>
      <c r="Z430" s="119"/>
      <c r="AA430" s="84">
        <v>426</v>
      </c>
      <c r="AB430" s="84"/>
      <c r="AC430" s="91">
        <v>143046</v>
      </c>
      <c r="AD430" s="3" t="s">
        <v>852</v>
      </c>
    </row>
    <row r="431" spans="1:30" x14ac:dyDescent="0.4">
      <c r="A431" s="14" t="s">
        <v>706</v>
      </c>
      <c r="B431" s="15" t="s">
        <v>8478</v>
      </c>
      <c r="C431" s="15"/>
      <c r="D431" s="86">
        <v>1.0611413054656531</v>
      </c>
      <c r="E431" s="82"/>
      <c r="F431" s="15"/>
      <c r="G431" s="15"/>
      <c r="H431" s="16"/>
      <c r="I431" s="67"/>
      <c r="J431" s="67"/>
      <c r="K431" s="16"/>
      <c r="L431" s="87"/>
      <c r="M431" s="88">
        <v>1694.5084228515625</v>
      </c>
      <c r="N431" s="88">
        <v>2700.989501953125</v>
      </c>
      <c r="O431" s="78"/>
      <c r="P431" s="89"/>
      <c r="Q431" s="89"/>
      <c r="R431" s="118"/>
      <c r="S431" s="51">
        <v>1</v>
      </c>
      <c r="T431" s="51">
        <v>1</v>
      </c>
      <c r="U431" s="52">
        <v>0</v>
      </c>
      <c r="V431" s="52">
        <v>0.33333299999999999</v>
      </c>
      <c r="W431" s="52">
        <v>0</v>
      </c>
      <c r="X431" s="52">
        <v>0.77027000000000001</v>
      </c>
      <c r="Y431" s="52">
        <v>0</v>
      </c>
      <c r="Z431" s="119"/>
      <c r="AA431" s="84">
        <v>427</v>
      </c>
      <c r="AB431" s="84"/>
      <c r="AC431" s="91">
        <v>6756</v>
      </c>
      <c r="AD431" s="3" t="s">
        <v>935</v>
      </c>
    </row>
    <row r="432" spans="1:30" x14ac:dyDescent="0.4">
      <c r="A432" s="14" t="s">
        <v>762</v>
      </c>
      <c r="B432" s="15" t="s">
        <v>8477</v>
      </c>
      <c r="C432" s="15"/>
      <c r="D432" s="86">
        <v>1.1945915260690454</v>
      </c>
      <c r="E432" s="82"/>
      <c r="F432" s="15"/>
      <c r="G432" s="15"/>
      <c r="H432" s="16"/>
      <c r="I432" s="67"/>
      <c r="J432" s="67"/>
      <c r="K432" s="16"/>
      <c r="L432" s="87"/>
      <c r="M432" s="88">
        <v>1979.7451171875</v>
      </c>
      <c r="N432" s="88">
        <v>8636.3583984375</v>
      </c>
      <c r="O432" s="78"/>
      <c r="P432" s="89"/>
      <c r="Q432" s="89"/>
      <c r="R432" s="118"/>
      <c r="S432" s="51">
        <v>1</v>
      </c>
      <c r="T432" s="51">
        <v>1</v>
      </c>
      <c r="U432" s="52">
        <v>0</v>
      </c>
      <c r="V432" s="52">
        <v>0.33333299999999999</v>
      </c>
      <c r="W432" s="52">
        <v>0</v>
      </c>
      <c r="X432" s="52">
        <v>0.77027000000000001</v>
      </c>
      <c r="Y432" s="52">
        <v>0</v>
      </c>
      <c r="Z432" s="119"/>
      <c r="AA432" s="84">
        <v>428</v>
      </c>
      <c r="AB432" s="84"/>
      <c r="AC432" s="91">
        <v>21502</v>
      </c>
      <c r="AD432" s="3" t="s">
        <v>900</v>
      </c>
    </row>
    <row r="433" spans="1:30" x14ac:dyDescent="0.4">
      <c r="A433" s="14" t="s">
        <v>438</v>
      </c>
      <c r="B433" s="15" t="s">
        <v>8477</v>
      </c>
      <c r="C433" s="15"/>
      <c r="D433" s="86">
        <v>3.232490242762001</v>
      </c>
      <c r="E433" s="82"/>
      <c r="F433" s="15"/>
      <c r="G433" s="15"/>
      <c r="H433" s="16"/>
      <c r="I433" s="67"/>
      <c r="J433" s="67"/>
      <c r="K433" s="16"/>
      <c r="L433" s="87"/>
      <c r="M433" s="88">
        <v>1256.68896484375</v>
      </c>
      <c r="N433" s="88">
        <v>8102.9208984375</v>
      </c>
      <c r="O433" s="78"/>
      <c r="P433" s="89"/>
      <c r="Q433" s="89"/>
      <c r="R433" s="90"/>
      <c r="S433" s="51">
        <v>1</v>
      </c>
      <c r="T433" s="51">
        <v>1</v>
      </c>
      <c r="U433" s="52">
        <v>0</v>
      </c>
      <c r="V433" s="52">
        <v>0.33333299999999999</v>
      </c>
      <c r="W433" s="52">
        <v>0</v>
      </c>
      <c r="X433" s="52">
        <v>0.77027000000000001</v>
      </c>
      <c r="Y433" s="52">
        <v>0</v>
      </c>
      <c r="Z433" s="52"/>
      <c r="AA433" s="84">
        <v>429</v>
      </c>
      <c r="AB433" s="84"/>
      <c r="AC433" s="91">
        <v>246686</v>
      </c>
      <c r="AD433" s="3" t="s">
        <v>843</v>
      </c>
    </row>
    <row r="434" spans="1:30" x14ac:dyDescent="0.4">
      <c r="A434" s="14" t="s">
        <v>796</v>
      </c>
      <c r="B434" s="15" t="s">
        <v>8477</v>
      </c>
      <c r="C434" s="15"/>
      <c r="D434" s="86">
        <v>1.0447699878831536</v>
      </c>
      <c r="E434" s="82"/>
      <c r="F434" s="15"/>
      <c r="G434" s="15"/>
      <c r="H434" s="16"/>
      <c r="I434" s="67"/>
      <c r="J434" s="67"/>
      <c r="K434" s="16"/>
      <c r="L434" s="87"/>
      <c r="M434" s="88">
        <v>9635.8369140625</v>
      </c>
      <c r="N434" s="88">
        <v>3868.35986328125</v>
      </c>
      <c r="O434" s="78"/>
      <c r="P434" s="89"/>
      <c r="Q434" s="89"/>
      <c r="R434" s="118"/>
      <c r="S434" s="51">
        <v>1</v>
      </c>
      <c r="T434" s="51">
        <v>1</v>
      </c>
      <c r="U434" s="52">
        <v>0</v>
      </c>
      <c r="V434" s="52">
        <v>0.33333299999999999</v>
      </c>
      <c r="W434" s="52">
        <v>0</v>
      </c>
      <c r="X434" s="52">
        <v>0.77027000000000001</v>
      </c>
      <c r="Y434" s="52">
        <v>0</v>
      </c>
      <c r="Z434" s="119"/>
      <c r="AA434" s="84">
        <v>430</v>
      </c>
      <c r="AB434" s="84"/>
      <c r="AC434" s="91">
        <v>4947</v>
      </c>
      <c r="AD434" s="3" t="s">
        <v>935</v>
      </c>
    </row>
    <row r="435" spans="1:30" x14ac:dyDescent="0.4">
      <c r="A435" s="14" t="s">
        <v>595</v>
      </c>
      <c r="B435" s="15" t="s">
        <v>8477</v>
      </c>
      <c r="C435" s="15"/>
      <c r="D435" s="86">
        <v>1</v>
      </c>
      <c r="E435" s="82"/>
      <c r="F435" s="15"/>
      <c r="G435" s="15"/>
      <c r="H435" s="16"/>
      <c r="I435" s="67"/>
      <c r="J435" s="67"/>
      <c r="K435" s="16"/>
      <c r="L435" s="87"/>
      <c r="M435" s="88">
        <v>6515.11669921875</v>
      </c>
      <c r="N435" s="88">
        <v>707.2928466796875</v>
      </c>
      <c r="O435" s="78"/>
      <c r="P435" s="89"/>
      <c r="Q435" s="89"/>
      <c r="R435" s="118"/>
      <c r="S435" s="51">
        <v>1</v>
      </c>
      <c r="T435" s="51">
        <v>1</v>
      </c>
      <c r="U435" s="52">
        <v>0</v>
      </c>
      <c r="V435" s="52">
        <v>0.33333299999999999</v>
      </c>
      <c r="W435" s="52">
        <v>0</v>
      </c>
      <c r="X435" s="52">
        <v>0.77027000000000001</v>
      </c>
      <c r="Y435" s="52">
        <v>0</v>
      </c>
      <c r="Z435" s="119"/>
      <c r="AA435" s="84">
        <v>431</v>
      </c>
      <c r="AB435" s="84"/>
      <c r="AC435" s="91">
        <v>0</v>
      </c>
      <c r="AD435" s="3" t="s">
        <v>935</v>
      </c>
    </row>
    <row r="436" spans="1:30" x14ac:dyDescent="0.4">
      <c r="A436" s="14" t="s">
        <v>287</v>
      </c>
      <c r="B436" s="15" t="s">
        <v>8477</v>
      </c>
      <c r="C436" s="15"/>
      <c r="D436" s="86">
        <v>1.7143107223806975</v>
      </c>
      <c r="E436" s="82"/>
      <c r="F436" s="15"/>
      <c r="G436" s="15"/>
      <c r="H436" s="16"/>
      <c r="I436" s="67"/>
      <c r="J436" s="67"/>
      <c r="K436" s="16"/>
      <c r="L436" s="87"/>
      <c r="M436" s="88">
        <v>9807.259765625</v>
      </c>
      <c r="N436" s="88">
        <v>6238.32568359375</v>
      </c>
      <c r="O436" s="78"/>
      <c r="P436" s="89"/>
      <c r="Q436" s="89"/>
      <c r="R436" s="90"/>
      <c r="S436" s="51">
        <v>1</v>
      </c>
      <c r="T436" s="51">
        <v>1</v>
      </c>
      <c r="U436" s="52">
        <v>0</v>
      </c>
      <c r="V436" s="52">
        <v>0.33333299999999999</v>
      </c>
      <c r="W436" s="52">
        <v>0</v>
      </c>
      <c r="X436" s="52">
        <v>0.77027000000000001</v>
      </c>
      <c r="Y436" s="52">
        <v>0</v>
      </c>
      <c r="Z436" s="52"/>
      <c r="AA436" s="84">
        <v>432</v>
      </c>
      <c r="AB436" s="84"/>
      <c r="AC436" s="91">
        <v>78930</v>
      </c>
      <c r="AD436" s="3" t="s">
        <v>843</v>
      </c>
    </row>
    <row r="437" spans="1:30" x14ac:dyDescent="0.4">
      <c r="A437" s="14" t="s">
        <v>404</v>
      </c>
      <c r="B437" s="15" t="s">
        <v>8477</v>
      </c>
      <c r="C437" s="15"/>
      <c r="D437" s="86">
        <v>1.6436126942134859</v>
      </c>
      <c r="E437" s="82"/>
      <c r="F437" s="15"/>
      <c r="G437" s="15"/>
      <c r="H437" s="16"/>
      <c r="I437" s="67"/>
      <c r="J437" s="67"/>
      <c r="K437" s="16"/>
      <c r="L437" s="87"/>
      <c r="M437" s="88">
        <v>5007.62255859375</v>
      </c>
      <c r="N437" s="88">
        <v>9819.58203125</v>
      </c>
      <c r="O437" s="78"/>
      <c r="P437" s="89"/>
      <c r="Q437" s="89"/>
      <c r="R437" s="90"/>
      <c r="S437" s="51">
        <v>1</v>
      </c>
      <c r="T437" s="51">
        <v>1</v>
      </c>
      <c r="U437" s="52">
        <v>0</v>
      </c>
      <c r="V437" s="52">
        <v>0.33333299999999999</v>
      </c>
      <c r="W437" s="52">
        <v>0</v>
      </c>
      <c r="X437" s="52">
        <v>0.77027000000000001</v>
      </c>
      <c r="Y437" s="52">
        <v>0</v>
      </c>
      <c r="Z437" s="52"/>
      <c r="AA437" s="84">
        <v>433</v>
      </c>
      <c r="AB437" s="84"/>
      <c r="AC437" s="91">
        <v>71118</v>
      </c>
      <c r="AD437" s="3" t="s">
        <v>843</v>
      </c>
    </row>
    <row r="438" spans="1:30" x14ac:dyDescent="0.4">
      <c r="A438" s="14" t="s">
        <v>818</v>
      </c>
      <c r="B438" s="15" t="s">
        <v>8477</v>
      </c>
      <c r="C438" s="15"/>
      <c r="D438" s="86">
        <v>1.0398287278499614</v>
      </c>
      <c r="E438" s="82"/>
      <c r="F438" s="15"/>
      <c r="G438" s="15"/>
      <c r="H438" s="16"/>
      <c r="I438" s="67"/>
      <c r="J438" s="67"/>
      <c r="K438" s="16"/>
      <c r="L438" s="87"/>
      <c r="M438" s="88">
        <v>4926.2294921875</v>
      </c>
      <c r="N438" s="88">
        <v>619.09869384765625</v>
      </c>
      <c r="O438" s="78"/>
      <c r="P438" s="89"/>
      <c r="Q438" s="89"/>
      <c r="R438" s="118"/>
      <c r="S438" s="51">
        <v>1</v>
      </c>
      <c r="T438" s="51">
        <v>1</v>
      </c>
      <c r="U438" s="52">
        <v>0</v>
      </c>
      <c r="V438" s="52">
        <v>0.33333299999999999</v>
      </c>
      <c r="W438" s="52">
        <v>0</v>
      </c>
      <c r="X438" s="52">
        <v>0.77027000000000001</v>
      </c>
      <c r="Y438" s="52">
        <v>0</v>
      </c>
      <c r="Z438" s="119"/>
      <c r="AA438" s="84">
        <v>434</v>
      </c>
      <c r="AB438" s="84"/>
      <c r="AC438" s="91">
        <v>4401</v>
      </c>
      <c r="AD438" s="3" t="s">
        <v>900</v>
      </c>
    </row>
    <row r="439" spans="1:30" x14ac:dyDescent="0.4">
      <c r="A439" s="14" t="s">
        <v>364</v>
      </c>
      <c r="B439" s="15" t="s">
        <v>8477</v>
      </c>
      <c r="C439" s="15"/>
      <c r="D439" s="86">
        <v>2.2738405466887093</v>
      </c>
      <c r="E439" s="82"/>
      <c r="F439" s="15"/>
      <c r="G439" s="15"/>
      <c r="H439" s="16"/>
      <c r="I439" s="67"/>
      <c r="J439" s="67"/>
      <c r="K439" s="16"/>
      <c r="L439" s="87"/>
      <c r="M439" s="88">
        <v>858.09423828125</v>
      </c>
      <c r="N439" s="88">
        <v>7035.69189453125</v>
      </c>
      <c r="O439" s="78"/>
      <c r="P439" s="89"/>
      <c r="Q439" s="89"/>
      <c r="R439" s="90"/>
      <c r="S439" s="51">
        <v>1</v>
      </c>
      <c r="T439" s="51">
        <v>1</v>
      </c>
      <c r="U439" s="52">
        <v>0</v>
      </c>
      <c r="V439" s="52">
        <v>0.33333299999999999</v>
      </c>
      <c r="W439" s="52">
        <v>0</v>
      </c>
      <c r="X439" s="52">
        <v>0.77027000000000001</v>
      </c>
      <c r="Y439" s="52">
        <v>0</v>
      </c>
      <c r="Z439" s="52"/>
      <c r="AA439" s="84">
        <v>435</v>
      </c>
      <c r="AB439" s="84"/>
      <c r="AC439" s="91">
        <v>140757</v>
      </c>
      <c r="AD439" s="3" t="s">
        <v>935</v>
      </c>
    </row>
    <row r="440" spans="1:30" x14ac:dyDescent="0.4">
      <c r="A440" s="14" t="s">
        <v>515</v>
      </c>
      <c r="B440" s="15" t="s">
        <v>8478</v>
      </c>
      <c r="C440" s="15"/>
      <c r="D440" s="86">
        <v>2.294709677891166</v>
      </c>
      <c r="E440" s="82"/>
      <c r="F440" s="15"/>
      <c r="G440" s="15"/>
      <c r="H440" s="16"/>
      <c r="I440" s="67"/>
      <c r="J440" s="67"/>
      <c r="K440" s="16"/>
      <c r="L440" s="87"/>
      <c r="M440" s="88">
        <v>6662.58935546875</v>
      </c>
      <c r="N440" s="88">
        <v>9326.9658203125</v>
      </c>
      <c r="O440" s="78"/>
      <c r="P440" s="89"/>
      <c r="Q440" s="89"/>
      <c r="R440" s="118"/>
      <c r="S440" s="51">
        <v>3</v>
      </c>
      <c r="T440" s="51">
        <v>1</v>
      </c>
      <c r="U440" s="52">
        <v>168.18565699999999</v>
      </c>
      <c r="V440" s="52">
        <v>4.3899999999999999E-4</v>
      </c>
      <c r="W440" s="52">
        <v>0</v>
      </c>
      <c r="X440" s="52">
        <v>0.76817899999999995</v>
      </c>
      <c r="Y440" s="52">
        <v>0.41666666666666669</v>
      </c>
      <c r="Z440" s="119"/>
      <c r="AA440" s="84">
        <v>436</v>
      </c>
      <c r="AB440" s="84"/>
      <c r="AC440" s="91">
        <v>143063</v>
      </c>
      <c r="AD440" s="3" t="s">
        <v>963</v>
      </c>
    </row>
    <row r="441" spans="1:30" x14ac:dyDescent="0.4">
      <c r="A441" s="14" t="s">
        <v>822</v>
      </c>
      <c r="B441" s="15" t="s">
        <v>8477</v>
      </c>
      <c r="C441" s="15"/>
      <c r="D441" s="86">
        <v>1.0104707653084311</v>
      </c>
      <c r="E441" s="82"/>
      <c r="F441" s="15"/>
      <c r="G441" s="15"/>
      <c r="H441" s="16"/>
      <c r="I441" s="67"/>
      <c r="J441" s="67"/>
      <c r="K441" s="16"/>
      <c r="L441" s="87"/>
      <c r="M441" s="88">
        <v>9529.72265625</v>
      </c>
      <c r="N441" s="88">
        <v>3479.35791015625</v>
      </c>
      <c r="O441" s="78"/>
      <c r="P441" s="89"/>
      <c r="Q441" s="89"/>
      <c r="R441" s="118"/>
      <c r="S441" s="51">
        <v>0</v>
      </c>
      <c r="T441" s="51">
        <v>2</v>
      </c>
      <c r="U441" s="52">
        <v>85.572160999999994</v>
      </c>
      <c r="V441" s="52">
        <v>3.0299999999999999E-4</v>
      </c>
      <c r="W441" s="52">
        <v>0</v>
      </c>
      <c r="X441" s="52">
        <v>0.767675</v>
      </c>
      <c r="Y441" s="52">
        <v>0</v>
      </c>
      <c r="Z441" s="119"/>
      <c r="AA441" s="84">
        <v>437</v>
      </c>
      <c r="AB441" s="84"/>
      <c r="AC441" s="91">
        <v>1157</v>
      </c>
      <c r="AD441" s="3" t="s">
        <v>900</v>
      </c>
    </row>
    <row r="442" spans="1:30" x14ac:dyDescent="0.4">
      <c r="A442" s="14" t="s">
        <v>737</v>
      </c>
      <c r="B442" s="15" t="s">
        <v>8477</v>
      </c>
      <c r="C442" s="15"/>
      <c r="D442" s="86">
        <v>3.4128371840467158</v>
      </c>
      <c r="E442" s="82"/>
      <c r="F442" s="15"/>
      <c r="G442" s="15"/>
      <c r="H442" s="16"/>
      <c r="I442" s="67"/>
      <c r="J442" s="67"/>
      <c r="K442" s="16"/>
      <c r="L442" s="87"/>
      <c r="M442" s="88">
        <v>6742.66650390625</v>
      </c>
      <c r="N442" s="88">
        <v>562.570068359375</v>
      </c>
      <c r="O442" s="78"/>
      <c r="P442" s="89"/>
      <c r="Q442" s="89"/>
      <c r="R442" s="118"/>
      <c r="S442" s="51">
        <v>0</v>
      </c>
      <c r="T442" s="51">
        <v>2</v>
      </c>
      <c r="U442" s="52">
        <v>38</v>
      </c>
      <c r="V442" s="52">
        <v>3.0400000000000002E-4</v>
      </c>
      <c r="W442" s="52">
        <v>0</v>
      </c>
      <c r="X442" s="52">
        <v>0.76601399999999997</v>
      </c>
      <c r="Y442" s="52">
        <v>0</v>
      </c>
      <c r="Z442" s="119"/>
      <c r="AA442" s="84">
        <v>438</v>
      </c>
      <c r="AB442" s="84"/>
      <c r="AC442" s="91">
        <v>266614</v>
      </c>
      <c r="AD442" s="3" t="s">
        <v>928</v>
      </c>
    </row>
    <row r="443" spans="1:30" x14ac:dyDescent="0.4">
      <c r="A443" s="14" t="s">
        <v>328</v>
      </c>
      <c r="B443" s="15" t="s">
        <v>8477</v>
      </c>
      <c r="C443" s="15"/>
      <c r="D443" s="86">
        <v>3.9650184677925444</v>
      </c>
      <c r="E443" s="82"/>
      <c r="F443" s="15"/>
      <c r="G443" s="15"/>
      <c r="H443" s="16"/>
      <c r="I443" s="67"/>
      <c r="J443" s="67"/>
      <c r="K443" s="16"/>
      <c r="L443" s="87"/>
      <c r="M443" s="88">
        <v>8115.64990234375</v>
      </c>
      <c r="N443" s="88">
        <v>7825.9375</v>
      </c>
      <c r="O443" s="78"/>
      <c r="P443" s="89"/>
      <c r="Q443" s="89"/>
      <c r="R443" s="90"/>
      <c r="S443" s="51">
        <v>3</v>
      </c>
      <c r="T443" s="51">
        <v>3</v>
      </c>
      <c r="U443" s="52">
        <v>115.479445</v>
      </c>
      <c r="V443" s="52">
        <v>4.15E-4</v>
      </c>
      <c r="W443" s="52">
        <v>0</v>
      </c>
      <c r="X443" s="52">
        <v>0.76567600000000002</v>
      </c>
      <c r="Y443" s="52">
        <v>0.33333333333333331</v>
      </c>
      <c r="Z443" s="52"/>
      <c r="AA443" s="84">
        <v>439</v>
      </c>
      <c r="AB443" s="84"/>
      <c r="AC443" s="91">
        <v>327629</v>
      </c>
      <c r="AD443" s="3" t="s">
        <v>935</v>
      </c>
    </row>
    <row r="444" spans="1:30" x14ac:dyDescent="0.4">
      <c r="A444" s="14" t="s">
        <v>265</v>
      </c>
      <c r="B444" s="15" t="s">
        <v>8477</v>
      </c>
      <c r="C444" s="15"/>
      <c r="D444" s="86">
        <v>6.2296269007702954</v>
      </c>
      <c r="E444" s="82"/>
      <c r="F444" s="15"/>
      <c r="G444" s="15"/>
      <c r="H444" s="16"/>
      <c r="I444" s="67"/>
      <c r="J444" s="67"/>
      <c r="K444" s="16"/>
      <c r="L444" s="87"/>
      <c r="M444" s="88">
        <v>2438.83349609375</v>
      </c>
      <c r="N444" s="88">
        <v>570.6424560546875</v>
      </c>
      <c r="O444" s="78"/>
      <c r="P444" s="89"/>
      <c r="Q444" s="89"/>
      <c r="R444" s="90"/>
      <c r="S444" s="51">
        <v>4</v>
      </c>
      <c r="T444" s="51">
        <v>2</v>
      </c>
      <c r="U444" s="52">
        <v>18.081645999999999</v>
      </c>
      <c r="V444" s="52">
        <v>3.9100000000000002E-4</v>
      </c>
      <c r="W444" s="52">
        <v>0</v>
      </c>
      <c r="X444" s="52">
        <v>0.76393900000000003</v>
      </c>
      <c r="Y444" s="52">
        <v>0.33333333333333331</v>
      </c>
      <c r="Z444" s="52"/>
      <c r="AA444" s="84">
        <v>440</v>
      </c>
      <c r="AB444" s="84"/>
      <c r="AC444" s="91">
        <v>577864</v>
      </c>
      <c r="AD444" s="3" t="s">
        <v>935</v>
      </c>
    </row>
    <row r="445" spans="1:30" x14ac:dyDescent="0.4">
      <c r="A445" s="14" t="s">
        <v>696</v>
      </c>
      <c r="B445" s="15" t="s">
        <v>8477</v>
      </c>
      <c r="C445" s="15"/>
      <c r="D445" s="86">
        <v>1.0910603634688278</v>
      </c>
      <c r="E445" s="82"/>
      <c r="F445" s="15"/>
      <c r="G445" s="15"/>
      <c r="H445" s="16"/>
      <c r="I445" s="67"/>
      <c r="J445" s="67"/>
      <c r="K445" s="16"/>
      <c r="L445" s="87"/>
      <c r="M445" s="88">
        <v>4940.849609375</v>
      </c>
      <c r="N445" s="88">
        <v>9831.154296875</v>
      </c>
      <c r="O445" s="78"/>
      <c r="P445" s="89"/>
      <c r="Q445" s="89"/>
      <c r="R445" s="118"/>
      <c r="S445" s="51">
        <v>2</v>
      </c>
      <c r="T445" s="51">
        <v>2</v>
      </c>
      <c r="U445" s="52">
        <v>0</v>
      </c>
      <c r="V445" s="52">
        <v>3.1700000000000001E-4</v>
      </c>
      <c r="W445" s="52">
        <v>0</v>
      </c>
      <c r="X445" s="52">
        <v>0.76358999999999999</v>
      </c>
      <c r="Y445" s="52">
        <v>1</v>
      </c>
      <c r="Z445" s="119"/>
      <c r="AA445" s="84">
        <v>441</v>
      </c>
      <c r="AB445" s="84"/>
      <c r="AC445" s="91">
        <v>10062</v>
      </c>
      <c r="AD445" s="3" t="s">
        <v>935</v>
      </c>
    </row>
    <row r="446" spans="1:30" x14ac:dyDescent="0.4">
      <c r="A446" s="14" t="s">
        <v>740</v>
      </c>
      <c r="B446" s="15" t="s">
        <v>8477</v>
      </c>
      <c r="C446" s="15"/>
      <c r="D446" s="86">
        <v>1.3738253263572719</v>
      </c>
      <c r="E446" s="82"/>
      <c r="F446" s="15"/>
      <c r="G446" s="15"/>
      <c r="H446" s="16"/>
      <c r="I446" s="67"/>
      <c r="J446" s="67"/>
      <c r="K446" s="16"/>
      <c r="L446" s="87"/>
      <c r="M446" s="88">
        <v>7719.69287109375</v>
      </c>
      <c r="N446" s="88">
        <v>8951.7333984375</v>
      </c>
      <c r="O446" s="78"/>
      <c r="P446" s="89"/>
      <c r="Q446" s="89"/>
      <c r="R446" s="118"/>
      <c r="S446" s="51">
        <v>2</v>
      </c>
      <c r="T446" s="51">
        <v>2</v>
      </c>
      <c r="U446" s="52">
        <v>0</v>
      </c>
      <c r="V446" s="52">
        <v>3.1700000000000001E-4</v>
      </c>
      <c r="W446" s="52">
        <v>0</v>
      </c>
      <c r="X446" s="52">
        <v>0.76358999999999999</v>
      </c>
      <c r="Y446" s="52">
        <v>1</v>
      </c>
      <c r="Z446" s="119"/>
      <c r="AA446" s="84">
        <v>442</v>
      </c>
      <c r="AB446" s="84"/>
      <c r="AC446" s="91">
        <v>41307</v>
      </c>
      <c r="AD446" s="3" t="s">
        <v>935</v>
      </c>
    </row>
    <row r="447" spans="1:30" x14ac:dyDescent="0.4">
      <c r="A447" s="14" t="s">
        <v>539</v>
      </c>
      <c r="B447" s="15" t="s">
        <v>8478</v>
      </c>
      <c r="C447" s="15"/>
      <c r="D447" s="86">
        <v>2.1785991170379497</v>
      </c>
      <c r="E447" s="82"/>
      <c r="F447" s="15"/>
      <c r="G447" s="15"/>
      <c r="H447" s="16"/>
      <c r="I447" s="67"/>
      <c r="J447" s="67"/>
      <c r="K447" s="16"/>
      <c r="L447" s="87"/>
      <c r="M447" s="88">
        <v>3080.546875</v>
      </c>
      <c r="N447" s="88">
        <v>8011.2626953125</v>
      </c>
      <c r="O447" s="78"/>
      <c r="P447" s="89"/>
      <c r="Q447" s="89"/>
      <c r="R447" s="118"/>
      <c r="S447" s="51">
        <v>3</v>
      </c>
      <c r="T447" s="51">
        <v>2</v>
      </c>
      <c r="U447" s="52">
        <v>405.27596199999999</v>
      </c>
      <c r="V447" s="52">
        <v>3.6099999999999999E-4</v>
      </c>
      <c r="W447" s="52">
        <v>0</v>
      </c>
      <c r="X447" s="52">
        <v>0.76114400000000004</v>
      </c>
      <c r="Y447" s="52">
        <v>0.33333333333333331</v>
      </c>
      <c r="Z447" s="119"/>
      <c r="AA447" s="84">
        <v>443</v>
      </c>
      <c r="AB447" s="84"/>
      <c r="AC447" s="91">
        <v>130233</v>
      </c>
      <c r="AD447" s="3" t="s">
        <v>928</v>
      </c>
    </row>
    <row r="448" spans="1:30" x14ac:dyDescent="0.4">
      <c r="A448" s="14" t="s">
        <v>213</v>
      </c>
      <c r="B448" s="15" t="s">
        <v>8477</v>
      </c>
      <c r="C448" s="15"/>
      <c r="D448" s="86">
        <v>5.4682294092454597</v>
      </c>
      <c r="E448" s="82"/>
      <c r="F448" s="15"/>
      <c r="G448" s="15"/>
      <c r="H448" s="16"/>
      <c r="I448" s="67"/>
      <c r="J448" s="67"/>
      <c r="K448" s="16"/>
      <c r="L448" s="87"/>
      <c r="M448" s="88">
        <v>3686.846923828125</v>
      </c>
      <c r="N448" s="88">
        <v>9143.30859375</v>
      </c>
      <c r="O448" s="78"/>
      <c r="P448" s="89"/>
      <c r="Q448" s="89"/>
      <c r="R448" s="90"/>
      <c r="S448" s="51">
        <v>3</v>
      </c>
      <c r="T448" s="51">
        <v>4</v>
      </c>
      <c r="U448" s="52">
        <v>71.246915999999999</v>
      </c>
      <c r="V448" s="52">
        <v>4.0700000000000003E-4</v>
      </c>
      <c r="W448" s="52">
        <v>0</v>
      </c>
      <c r="X448" s="52">
        <v>0.75680000000000003</v>
      </c>
      <c r="Y448" s="52">
        <v>0.41666666666666669</v>
      </c>
      <c r="Z448" s="52"/>
      <c r="AA448" s="84">
        <v>444</v>
      </c>
      <c r="AB448" s="84"/>
      <c r="AC448" s="91">
        <v>493731</v>
      </c>
      <c r="AD448" s="3" t="s">
        <v>935</v>
      </c>
    </row>
    <row r="449" spans="1:30" x14ac:dyDescent="0.4">
      <c r="A449" s="14" t="s">
        <v>801</v>
      </c>
      <c r="B449" s="15" t="s">
        <v>8477</v>
      </c>
      <c r="C449" s="15"/>
      <c r="D449" s="86">
        <v>3.3568633867842732</v>
      </c>
      <c r="E449" s="82"/>
      <c r="F449" s="15"/>
      <c r="G449" s="15"/>
      <c r="H449" s="16"/>
      <c r="I449" s="67"/>
      <c r="J449" s="67"/>
      <c r="K449" s="16"/>
      <c r="L449" s="87"/>
      <c r="M449" s="88">
        <v>1686.4403076171875</v>
      </c>
      <c r="N449" s="88">
        <v>8489.0361328125</v>
      </c>
      <c r="O449" s="78"/>
      <c r="P449" s="89"/>
      <c r="Q449" s="89"/>
      <c r="R449" s="118"/>
      <c r="S449" s="51">
        <v>0</v>
      </c>
      <c r="T449" s="51">
        <v>2</v>
      </c>
      <c r="U449" s="52">
        <v>3</v>
      </c>
      <c r="V449" s="52">
        <v>2.99E-4</v>
      </c>
      <c r="W449" s="52">
        <v>0</v>
      </c>
      <c r="X449" s="52">
        <v>0.74420399999999998</v>
      </c>
      <c r="Y449" s="52">
        <v>0</v>
      </c>
      <c r="Z449" s="119"/>
      <c r="AA449" s="84">
        <v>445</v>
      </c>
      <c r="AB449" s="84"/>
      <c r="AC449" s="91">
        <v>260429</v>
      </c>
      <c r="AD449" s="3" t="s">
        <v>928</v>
      </c>
    </row>
    <row r="450" spans="1:30" x14ac:dyDescent="0.4">
      <c r="A450" s="14" t="s">
        <v>793</v>
      </c>
      <c r="B450" s="15" t="s">
        <v>8478</v>
      </c>
      <c r="C450" s="15"/>
      <c r="D450" s="86">
        <v>1.2023654131908625</v>
      </c>
      <c r="E450" s="82"/>
      <c r="F450" s="15"/>
      <c r="G450" s="15"/>
      <c r="H450" s="16"/>
      <c r="I450" s="67"/>
      <c r="J450" s="67"/>
      <c r="K450" s="16"/>
      <c r="L450" s="87"/>
      <c r="M450" s="88">
        <v>8782.287109375</v>
      </c>
      <c r="N450" s="88">
        <v>7676.0703125</v>
      </c>
      <c r="O450" s="78"/>
      <c r="P450" s="89"/>
      <c r="Q450" s="89"/>
      <c r="R450" s="118"/>
      <c r="S450" s="51">
        <v>2</v>
      </c>
      <c r="T450" s="51">
        <v>1</v>
      </c>
      <c r="U450" s="52">
        <v>408.93598300000002</v>
      </c>
      <c r="V450" s="52">
        <v>3.1599999999999998E-4</v>
      </c>
      <c r="W450" s="52">
        <v>0</v>
      </c>
      <c r="X450" s="52">
        <v>0.74064700000000006</v>
      </c>
      <c r="Y450" s="52">
        <v>0</v>
      </c>
      <c r="Z450" s="119"/>
      <c r="AA450" s="84">
        <v>446</v>
      </c>
      <c r="AB450" s="84"/>
      <c r="AC450" s="91">
        <v>22361</v>
      </c>
      <c r="AD450" s="3" t="s">
        <v>1334</v>
      </c>
    </row>
    <row r="451" spans="1:30" x14ac:dyDescent="0.4">
      <c r="A451" s="14" t="s">
        <v>488</v>
      </c>
      <c r="B451" s="15" t="s">
        <v>8477</v>
      </c>
      <c r="C451" s="15"/>
      <c r="D451" s="86">
        <v>1.8711278539835448</v>
      </c>
      <c r="E451" s="82"/>
      <c r="F451" s="15"/>
      <c r="G451" s="15"/>
      <c r="H451" s="16"/>
      <c r="I451" s="67"/>
      <c r="J451" s="67"/>
      <c r="K451" s="16"/>
      <c r="L451" s="87"/>
      <c r="M451" s="88">
        <v>7776.55810546875</v>
      </c>
      <c r="N451" s="88">
        <v>8062.9140625</v>
      </c>
      <c r="O451" s="78"/>
      <c r="P451" s="89"/>
      <c r="Q451" s="89"/>
      <c r="R451" s="90"/>
      <c r="S451" s="51">
        <v>1</v>
      </c>
      <c r="T451" s="51">
        <v>2</v>
      </c>
      <c r="U451" s="52">
        <v>804</v>
      </c>
      <c r="V451" s="52">
        <v>3.79E-4</v>
      </c>
      <c r="W451" s="52">
        <v>0</v>
      </c>
      <c r="X451" s="52">
        <v>0.73865800000000004</v>
      </c>
      <c r="Y451" s="52">
        <v>0</v>
      </c>
      <c r="Z451" s="52"/>
      <c r="AA451" s="84">
        <v>447</v>
      </c>
      <c r="AB451" s="84"/>
      <c r="AC451" s="91">
        <v>96258</v>
      </c>
      <c r="AD451" s="3" t="s">
        <v>1334</v>
      </c>
    </row>
    <row r="452" spans="1:30" x14ac:dyDescent="0.4">
      <c r="A452" s="14" t="s">
        <v>564</v>
      </c>
      <c r="B452" s="15" t="s">
        <v>8478</v>
      </c>
      <c r="C452" s="15"/>
      <c r="D452" s="86">
        <v>2.3161489544820677</v>
      </c>
      <c r="E452" s="82"/>
      <c r="F452" s="15"/>
      <c r="G452" s="15"/>
      <c r="H452" s="16"/>
      <c r="I452" s="67"/>
      <c r="J452" s="67"/>
      <c r="K452" s="16"/>
      <c r="L452" s="87"/>
      <c r="M452" s="88">
        <v>7624.89697265625</v>
      </c>
      <c r="N452" s="88">
        <v>2665.8798828125</v>
      </c>
      <c r="O452" s="78"/>
      <c r="P452" s="89"/>
      <c r="Q452" s="89"/>
      <c r="R452" s="118"/>
      <c r="S452" s="51">
        <v>2</v>
      </c>
      <c r="T452" s="51">
        <v>1</v>
      </c>
      <c r="U452" s="52">
        <v>804</v>
      </c>
      <c r="V452" s="52">
        <v>3.5E-4</v>
      </c>
      <c r="W452" s="52">
        <v>0</v>
      </c>
      <c r="X452" s="52">
        <v>0.737263</v>
      </c>
      <c r="Y452" s="52">
        <v>0</v>
      </c>
      <c r="Z452" s="119"/>
      <c r="AA452" s="84">
        <v>448</v>
      </c>
      <c r="AB452" s="84"/>
      <c r="AC452" s="91">
        <v>145432</v>
      </c>
      <c r="AD452" s="3" t="s">
        <v>924</v>
      </c>
    </row>
    <row r="453" spans="1:30" x14ac:dyDescent="0.4">
      <c r="A453" s="14" t="s">
        <v>710</v>
      </c>
      <c r="B453" s="15" t="s">
        <v>8478</v>
      </c>
      <c r="C453" s="15"/>
      <c r="D453" s="86">
        <v>1.05102348730245</v>
      </c>
      <c r="E453" s="82"/>
      <c r="F453" s="15"/>
      <c r="G453" s="15"/>
      <c r="H453" s="16"/>
      <c r="I453" s="67"/>
      <c r="J453" s="67"/>
      <c r="K453" s="16"/>
      <c r="L453" s="87"/>
      <c r="M453" s="88">
        <v>5936.74365234375</v>
      </c>
      <c r="N453" s="88">
        <v>155.20829772949219</v>
      </c>
      <c r="O453" s="78"/>
      <c r="P453" s="89"/>
      <c r="Q453" s="89"/>
      <c r="R453" s="118"/>
      <c r="S453" s="51">
        <v>0</v>
      </c>
      <c r="T453" s="51">
        <v>3</v>
      </c>
      <c r="U453" s="52">
        <v>5544</v>
      </c>
      <c r="V453" s="52">
        <v>2.5799999999999998E-4</v>
      </c>
      <c r="W453" s="52">
        <v>0</v>
      </c>
      <c r="X453" s="52">
        <v>0.73699999999999999</v>
      </c>
      <c r="Y453" s="52">
        <v>0.33333333333333331</v>
      </c>
      <c r="Z453" s="119"/>
      <c r="AA453" s="84">
        <v>449</v>
      </c>
      <c r="AB453" s="84"/>
      <c r="AC453" s="91">
        <v>5638</v>
      </c>
      <c r="AD453" s="3" t="s">
        <v>852</v>
      </c>
    </row>
    <row r="454" spans="1:30" x14ac:dyDescent="0.4">
      <c r="A454" s="14" t="s">
        <v>474</v>
      </c>
      <c r="B454" s="15" t="s">
        <v>8477</v>
      </c>
      <c r="C454" s="15"/>
      <c r="D454" s="86">
        <v>4.1456097571008792</v>
      </c>
      <c r="E454" s="82"/>
      <c r="F454" s="15"/>
      <c r="G454" s="15"/>
      <c r="H454" s="16"/>
      <c r="I454" s="67"/>
      <c r="J454" s="67"/>
      <c r="K454" s="16"/>
      <c r="L454" s="87"/>
      <c r="M454" s="88">
        <v>6747.5927734375</v>
      </c>
      <c r="N454" s="88">
        <v>312.0006103515625</v>
      </c>
      <c r="O454" s="78"/>
      <c r="P454" s="89"/>
      <c r="Q454" s="89"/>
      <c r="R454" s="90"/>
      <c r="S454" s="51">
        <v>2</v>
      </c>
      <c r="T454" s="51">
        <v>3</v>
      </c>
      <c r="U454" s="52">
        <v>456.974019</v>
      </c>
      <c r="V454" s="52">
        <v>4.3100000000000001E-4</v>
      </c>
      <c r="W454" s="52">
        <v>0</v>
      </c>
      <c r="X454" s="52">
        <v>0.73354600000000003</v>
      </c>
      <c r="Y454" s="52">
        <v>0.33333333333333331</v>
      </c>
      <c r="Z454" s="52"/>
      <c r="AA454" s="84">
        <v>450</v>
      </c>
      <c r="AB454" s="84"/>
      <c r="AC454" s="91">
        <v>347584</v>
      </c>
      <c r="AD454" s="3" t="s">
        <v>1334</v>
      </c>
    </row>
    <row r="455" spans="1:30" x14ac:dyDescent="0.4">
      <c r="A455" s="14" t="s">
        <v>533</v>
      </c>
      <c r="B455" s="15" t="s">
        <v>8477</v>
      </c>
      <c r="C455" s="15"/>
      <c r="D455" s="86">
        <v>3.1589595875061649</v>
      </c>
      <c r="E455" s="82"/>
      <c r="F455" s="15"/>
      <c r="G455" s="15"/>
      <c r="H455" s="16"/>
      <c r="I455" s="67"/>
      <c r="J455" s="67"/>
      <c r="K455" s="16"/>
      <c r="L455" s="87"/>
      <c r="M455" s="88">
        <v>1969.006591796875</v>
      </c>
      <c r="N455" s="88">
        <v>8004.556640625</v>
      </c>
      <c r="O455" s="78"/>
      <c r="P455" s="89"/>
      <c r="Q455" s="89"/>
      <c r="R455" s="118"/>
      <c r="S455" s="51">
        <v>2</v>
      </c>
      <c r="T455" s="51">
        <v>1</v>
      </c>
      <c r="U455" s="52">
        <v>3025.6403519999999</v>
      </c>
      <c r="V455" s="52">
        <v>2.6800000000000001E-4</v>
      </c>
      <c r="W455" s="52">
        <v>0</v>
      </c>
      <c r="X455" s="52">
        <v>0.73270100000000005</v>
      </c>
      <c r="Y455" s="52">
        <v>0</v>
      </c>
      <c r="Z455" s="119"/>
      <c r="AA455" s="84">
        <v>451</v>
      </c>
      <c r="AB455" s="84"/>
      <c r="AC455" s="91">
        <v>238561</v>
      </c>
      <c r="AD455" s="3" t="s">
        <v>852</v>
      </c>
    </row>
    <row r="456" spans="1:30" x14ac:dyDescent="0.4">
      <c r="A456" s="14" t="s">
        <v>253</v>
      </c>
      <c r="B456" s="15" t="s">
        <v>8477</v>
      </c>
      <c r="C456" s="15"/>
      <c r="D456" s="86">
        <v>6.5986829157035887</v>
      </c>
      <c r="E456" s="82"/>
      <c r="F456" s="15"/>
      <c r="G456" s="15"/>
      <c r="H456" s="16"/>
      <c r="I456" s="67"/>
      <c r="J456" s="67"/>
      <c r="K456" s="16"/>
      <c r="L456" s="87"/>
      <c r="M456" s="88">
        <v>3435.5791015625</v>
      </c>
      <c r="N456" s="88">
        <v>9413.6181640625</v>
      </c>
      <c r="O456" s="78"/>
      <c r="P456" s="89"/>
      <c r="Q456" s="89"/>
      <c r="R456" s="90"/>
      <c r="S456" s="51">
        <v>2</v>
      </c>
      <c r="T456" s="51">
        <v>1</v>
      </c>
      <c r="U456" s="52">
        <v>0</v>
      </c>
      <c r="V456" s="52">
        <v>3.1199999999999999E-4</v>
      </c>
      <c r="W456" s="52">
        <v>0</v>
      </c>
      <c r="X456" s="52">
        <v>0.73264899999999999</v>
      </c>
      <c r="Y456" s="52">
        <v>1</v>
      </c>
      <c r="Z456" s="52"/>
      <c r="AA456" s="84">
        <v>452</v>
      </c>
      <c r="AB456" s="84"/>
      <c r="AC456" s="91">
        <v>618644</v>
      </c>
      <c r="AD456" s="3" t="s">
        <v>843</v>
      </c>
    </row>
    <row r="457" spans="1:30" x14ac:dyDescent="0.4">
      <c r="A457" s="14" t="s">
        <v>794</v>
      </c>
      <c r="B457" s="15" t="s">
        <v>8477</v>
      </c>
      <c r="C457" s="15"/>
      <c r="D457" s="86">
        <v>1.1255858342135683</v>
      </c>
      <c r="E457" s="82"/>
      <c r="F457" s="15"/>
      <c r="G457" s="15"/>
      <c r="H457" s="16"/>
      <c r="I457" s="67"/>
      <c r="J457" s="67"/>
      <c r="K457" s="16"/>
      <c r="L457" s="87"/>
      <c r="M457" s="88">
        <v>302.3887939453125</v>
      </c>
      <c r="N457" s="88">
        <v>6575.74169921875</v>
      </c>
      <c r="O457" s="78"/>
      <c r="P457" s="89"/>
      <c r="Q457" s="89"/>
      <c r="R457" s="118"/>
      <c r="S457" s="51">
        <v>2</v>
      </c>
      <c r="T457" s="51">
        <v>1</v>
      </c>
      <c r="U457" s="52">
        <v>0</v>
      </c>
      <c r="V457" s="52">
        <v>4.1667000000000003E-2</v>
      </c>
      <c r="W457" s="52">
        <v>0</v>
      </c>
      <c r="X457" s="52">
        <v>0.73190100000000002</v>
      </c>
      <c r="Y457" s="52">
        <v>1</v>
      </c>
      <c r="Z457" s="119"/>
      <c r="AA457" s="84">
        <v>453</v>
      </c>
      <c r="AB457" s="84"/>
      <c r="AC457" s="91">
        <v>13877</v>
      </c>
      <c r="AD457" s="3" t="s">
        <v>963</v>
      </c>
    </row>
    <row r="458" spans="1:30" x14ac:dyDescent="0.4">
      <c r="A458" s="14" t="s">
        <v>798</v>
      </c>
      <c r="B458" s="15" t="s">
        <v>8477</v>
      </c>
      <c r="C458" s="15"/>
      <c r="D458" s="86">
        <v>1.0077376874146142</v>
      </c>
      <c r="E458" s="82"/>
      <c r="F458" s="15"/>
      <c r="G458" s="15"/>
      <c r="H458" s="16"/>
      <c r="I458" s="67"/>
      <c r="J458" s="67"/>
      <c r="K458" s="16"/>
      <c r="L458" s="87"/>
      <c r="M458" s="88">
        <v>687.572021484375</v>
      </c>
      <c r="N458" s="88">
        <v>2287.697265625</v>
      </c>
      <c r="O458" s="78"/>
      <c r="P458" s="89"/>
      <c r="Q458" s="89"/>
      <c r="R458" s="118"/>
      <c r="S458" s="51">
        <v>0</v>
      </c>
      <c r="T458" s="51">
        <v>3</v>
      </c>
      <c r="U458" s="52">
        <v>0</v>
      </c>
      <c r="V458" s="52">
        <v>4.0200000000000001E-4</v>
      </c>
      <c r="W458" s="52">
        <v>0</v>
      </c>
      <c r="X458" s="52">
        <v>0.72623300000000002</v>
      </c>
      <c r="Y458" s="52">
        <v>0.5</v>
      </c>
      <c r="Z458" s="119"/>
      <c r="AA458" s="84">
        <v>454</v>
      </c>
      <c r="AB458" s="84"/>
      <c r="AC458" s="91">
        <v>855</v>
      </c>
      <c r="AD458" s="3" t="s">
        <v>928</v>
      </c>
    </row>
    <row r="459" spans="1:30" x14ac:dyDescent="0.4">
      <c r="A459" s="14" t="s">
        <v>238</v>
      </c>
      <c r="B459" s="15" t="s">
        <v>8477</v>
      </c>
      <c r="C459" s="15"/>
      <c r="D459" s="86">
        <v>2.6227695244172051</v>
      </c>
      <c r="E459" s="82"/>
      <c r="F459" s="15"/>
      <c r="G459" s="15"/>
      <c r="H459" s="16"/>
      <c r="I459" s="67"/>
      <c r="J459" s="67"/>
      <c r="K459" s="16"/>
      <c r="L459" s="87"/>
      <c r="M459" s="88">
        <v>9112.40234375</v>
      </c>
      <c r="N459" s="88">
        <v>2581.284423828125</v>
      </c>
      <c r="O459" s="78"/>
      <c r="P459" s="89"/>
      <c r="Q459" s="89"/>
      <c r="R459" s="90"/>
      <c r="S459" s="51">
        <v>2</v>
      </c>
      <c r="T459" s="51">
        <v>1</v>
      </c>
      <c r="U459" s="52">
        <v>397</v>
      </c>
      <c r="V459" s="52">
        <v>3.39E-4</v>
      </c>
      <c r="W459" s="52">
        <v>0</v>
      </c>
      <c r="X459" s="52">
        <v>0.72598499999999999</v>
      </c>
      <c r="Y459" s="52">
        <v>0</v>
      </c>
      <c r="Z459" s="52"/>
      <c r="AA459" s="84">
        <v>455</v>
      </c>
      <c r="AB459" s="84"/>
      <c r="AC459" s="91">
        <v>179313</v>
      </c>
      <c r="AD459" s="3" t="s">
        <v>1278</v>
      </c>
    </row>
    <row r="460" spans="1:30" x14ac:dyDescent="0.4">
      <c r="A460" s="14" t="s">
        <v>175</v>
      </c>
      <c r="B460" s="15" t="s">
        <v>8478</v>
      </c>
      <c r="C460" s="15"/>
      <c r="D460" s="86">
        <v>23.383301605265046</v>
      </c>
      <c r="E460" s="82"/>
      <c r="F460" s="15"/>
      <c r="G460" s="15"/>
      <c r="H460" s="16"/>
      <c r="I460" s="67"/>
      <c r="J460" s="67"/>
      <c r="K460" s="16"/>
      <c r="L460" s="87"/>
      <c r="M460" s="88">
        <v>645.98724365234375</v>
      </c>
      <c r="N460" s="88">
        <v>2954.243408203125</v>
      </c>
      <c r="O460" s="78"/>
      <c r="P460" s="89"/>
      <c r="Q460" s="89"/>
      <c r="R460" s="90"/>
      <c r="S460" s="51">
        <v>1</v>
      </c>
      <c r="T460" s="51">
        <v>2</v>
      </c>
      <c r="U460" s="52">
        <v>804</v>
      </c>
      <c r="V460" s="52">
        <v>4.2499999999999998E-4</v>
      </c>
      <c r="W460" s="52">
        <v>0</v>
      </c>
      <c r="X460" s="52">
        <v>0.72469700000000004</v>
      </c>
      <c r="Y460" s="52">
        <v>0</v>
      </c>
      <c r="Z460" s="52"/>
      <c r="AA460" s="84">
        <v>456</v>
      </c>
      <c r="AB460" s="84"/>
      <c r="AC460" s="91">
        <v>2473313</v>
      </c>
      <c r="AD460" s="3" t="s">
        <v>919</v>
      </c>
    </row>
    <row r="461" spans="1:30" x14ac:dyDescent="0.4">
      <c r="A461" s="14" t="s">
        <v>593</v>
      </c>
      <c r="B461" s="15" t="s">
        <v>8477</v>
      </c>
      <c r="C461" s="15"/>
      <c r="D461" s="86">
        <v>1.8491636816382013</v>
      </c>
      <c r="E461" s="82"/>
      <c r="F461" s="15"/>
      <c r="G461" s="15"/>
      <c r="H461" s="16"/>
      <c r="I461" s="67"/>
      <c r="J461" s="67"/>
      <c r="K461" s="16"/>
      <c r="L461" s="87"/>
      <c r="M461" s="88">
        <v>6122.3662109375</v>
      </c>
      <c r="N461" s="88">
        <v>447.7569580078125</v>
      </c>
      <c r="O461" s="78"/>
      <c r="P461" s="89"/>
      <c r="Q461" s="89"/>
      <c r="R461" s="118"/>
      <c r="S461" s="51">
        <v>1</v>
      </c>
      <c r="T461" s="51">
        <v>1</v>
      </c>
      <c r="U461" s="52">
        <v>804</v>
      </c>
      <c r="V461" s="52">
        <v>4.2499999999999998E-4</v>
      </c>
      <c r="W461" s="52">
        <v>0</v>
      </c>
      <c r="X461" s="52">
        <v>0.72469700000000004</v>
      </c>
      <c r="Y461" s="52">
        <v>0</v>
      </c>
      <c r="Z461" s="119"/>
      <c r="AA461" s="84">
        <v>457</v>
      </c>
      <c r="AB461" s="84"/>
      <c r="AC461" s="91">
        <v>93831</v>
      </c>
      <c r="AD461" s="3" t="s">
        <v>935</v>
      </c>
    </row>
    <row r="462" spans="1:30" x14ac:dyDescent="0.4">
      <c r="A462" s="14" t="s">
        <v>709</v>
      </c>
      <c r="B462" s="15" t="s">
        <v>8477</v>
      </c>
      <c r="C462" s="15"/>
      <c r="D462" s="86">
        <v>1.0576118340133729</v>
      </c>
      <c r="E462" s="82"/>
      <c r="F462" s="15"/>
      <c r="G462" s="15"/>
      <c r="H462" s="16"/>
      <c r="I462" s="67"/>
      <c r="J462" s="67"/>
      <c r="K462" s="16"/>
      <c r="L462" s="87"/>
      <c r="M462" s="88">
        <v>2470.6787109375</v>
      </c>
      <c r="N462" s="88">
        <v>8609.9951171875</v>
      </c>
      <c r="O462" s="78"/>
      <c r="P462" s="89"/>
      <c r="Q462" s="89"/>
      <c r="R462" s="118"/>
      <c r="S462" s="51">
        <v>0</v>
      </c>
      <c r="T462" s="51">
        <v>2</v>
      </c>
      <c r="U462" s="52">
        <v>0</v>
      </c>
      <c r="V462" s="52">
        <v>2.6200000000000003E-4</v>
      </c>
      <c r="W462" s="52">
        <v>0</v>
      </c>
      <c r="X462" s="52">
        <v>0.72346200000000005</v>
      </c>
      <c r="Y462" s="52">
        <v>1</v>
      </c>
      <c r="Z462" s="119"/>
      <c r="AA462" s="84">
        <v>458</v>
      </c>
      <c r="AB462" s="84"/>
      <c r="AC462" s="91">
        <v>6366</v>
      </c>
      <c r="AD462" s="3" t="s">
        <v>924</v>
      </c>
    </row>
    <row r="463" spans="1:30" x14ac:dyDescent="0.4">
      <c r="A463" s="14" t="s">
        <v>272</v>
      </c>
      <c r="B463" s="15" t="s">
        <v>8478</v>
      </c>
      <c r="C463" s="15"/>
      <c r="D463" s="86">
        <v>5.9188433645068272</v>
      </c>
      <c r="E463" s="82"/>
      <c r="F463" s="15"/>
      <c r="G463" s="15"/>
      <c r="H463" s="16"/>
      <c r="I463" s="67"/>
      <c r="J463" s="67"/>
      <c r="K463" s="16"/>
      <c r="L463" s="87"/>
      <c r="M463" s="88">
        <v>2546.886962890625</v>
      </c>
      <c r="N463" s="88">
        <v>1184.942138671875</v>
      </c>
      <c r="O463" s="78"/>
      <c r="P463" s="89"/>
      <c r="Q463" s="89"/>
      <c r="R463" s="90"/>
      <c r="S463" s="51">
        <v>1</v>
      </c>
      <c r="T463" s="51">
        <v>1</v>
      </c>
      <c r="U463" s="52">
        <v>626.94229099999995</v>
      </c>
      <c r="V463" s="52">
        <v>3.3500000000000001E-4</v>
      </c>
      <c r="W463" s="52">
        <v>0</v>
      </c>
      <c r="X463" s="52">
        <v>0.71855199999999997</v>
      </c>
      <c r="Y463" s="52">
        <v>0</v>
      </c>
      <c r="Z463" s="52"/>
      <c r="AA463" s="84">
        <v>460</v>
      </c>
      <c r="AB463" s="84"/>
      <c r="AC463" s="91">
        <v>543523</v>
      </c>
      <c r="AD463" s="3" t="s">
        <v>900</v>
      </c>
    </row>
    <row r="464" spans="1:30" x14ac:dyDescent="0.4">
      <c r="A464" s="14" t="s">
        <v>745</v>
      </c>
      <c r="B464" s="15" t="s">
        <v>8477</v>
      </c>
      <c r="C464" s="15"/>
      <c r="D464" s="86">
        <v>2.0317188050622912</v>
      </c>
      <c r="E464" s="82"/>
      <c r="F464" s="15"/>
      <c r="G464" s="15"/>
      <c r="H464" s="16"/>
      <c r="I464" s="67"/>
      <c r="J464" s="67"/>
      <c r="K464" s="16"/>
      <c r="L464" s="87"/>
      <c r="M464" s="88">
        <v>8064.59716796875</v>
      </c>
      <c r="N464" s="88">
        <v>1647.6666259765625</v>
      </c>
      <c r="O464" s="78"/>
      <c r="P464" s="89"/>
      <c r="Q464" s="89"/>
      <c r="R464" s="118"/>
      <c r="S464" s="51">
        <v>0</v>
      </c>
      <c r="T464" s="51">
        <v>2</v>
      </c>
      <c r="U464" s="52">
        <v>2557.0577090000002</v>
      </c>
      <c r="V464" s="52">
        <v>3.6099999999999999E-4</v>
      </c>
      <c r="W464" s="52">
        <v>0</v>
      </c>
      <c r="X464" s="52">
        <v>0.71835300000000002</v>
      </c>
      <c r="Y464" s="52">
        <v>0</v>
      </c>
      <c r="Z464" s="119"/>
      <c r="AA464" s="84">
        <v>461</v>
      </c>
      <c r="AB464" s="84"/>
      <c r="AC464" s="91">
        <v>114003</v>
      </c>
      <c r="AD464" s="3" t="s">
        <v>935</v>
      </c>
    </row>
    <row r="465" spans="1:30" x14ac:dyDescent="0.4">
      <c r="A465" s="14" t="s">
        <v>476</v>
      </c>
      <c r="B465" s="15" t="s">
        <v>8479</v>
      </c>
      <c r="C465" s="15"/>
      <c r="D465" s="86">
        <v>3.2454768877210318</v>
      </c>
      <c r="E465" s="82"/>
      <c r="F465" s="15"/>
      <c r="G465" s="15"/>
      <c r="H465" s="16"/>
      <c r="I465" s="67"/>
      <c r="J465" s="67"/>
      <c r="K465" s="16"/>
      <c r="L465" s="87"/>
      <c r="M465" s="88">
        <v>9843.173828125</v>
      </c>
      <c r="N465" s="88">
        <v>4376.02734375</v>
      </c>
      <c r="O465" s="78"/>
      <c r="P465" s="89"/>
      <c r="Q465" s="89"/>
      <c r="R465" s="90"/>
      <c r="S465" s="51">
        <v>6</v>
      </c>
      <c r="T465" s="51">
        <v>3</v>
      </c>
      <c r="U465" s="52">
        <v>0</v>
      </c>
      <c r="V465" s="52">
        <v>2.99E-4</v>
      </c>
      <c r="W465" s="52">
        <v>0</v>
      </c>
      <c r="X465" s="52">
        <v>0.71657300000000002</v>
      </c>
      <c r="Y465" s="52">
        <v>1</v>
      </c>
      <c r="Z465" s="52"/>
      <c r="AA465" s="84">
        <v>462</v>
      </c>
      <c r="AB465" s="84"/>
      <c r="AC465" s="91">
        <v>248121</v>
      </c>
      <c r="AD465" s="3" t="s">
        <v>900</v>
      </c>
    </row>
    <row r="466" spans="1:30" x14ac:dyDescent="0.4">
      <c r="A466" s="14" t="s">
        <v>448</v>
      </c>
      <c r="B466" s="15" t="s">
        <v>8479</v>
      </c>
      <c r="C466" s="15"/>
      <c r="D466" s="86">
        <v>2.0553934135729706</v>
      </c>
      <c r="E466" s="82"/>
      <c r="F466" s="15"/>
      <c r="G466" s="15"/>
      <c r="H466" s="16"/>
      <c r="I466" s="67"/>
      <c r="J466" s="67"/>
      <c r="K466" s="16"/>
      <c r="L466" s="87"/>
      <c r="M466" s="88">
        <v>3816.542236328125</v>
      </c>
      <c r="N466" s="88">
        <v>6141.9658203125</v>
      </c>
      <c r="O466" s="78"/>
      <c r="P466" s="89"/>
      <c r="Q466" s="89"/>
      <c r="R466" s="90"/>
      <c r="S466" s="51">
        <v>2</v>
      </c>
      <c r="T466" s="51">
        <v>2</v>
      </c>
      <c r="U466" s="52">
        <v>0</v>
      </c>
      <c r="V466" s="52">
        <v>3.3799999999999998E-4</v>
      </c>
      <c r="W466" s="52">
        <v>0</v>
      </c>
      <c r="X466" s="52">
        <v>0.71251900000000001</v>
      </c>
      <c r="Y466" s="52">
        <v>1</v>
      </c>
      <c r="Z466" s="52"/>
      <c r="AA466" s="84">
        <v>463</v>
      </c>
      <c r="AB466" s="84"/>
      <c r="AC466" s="91">
        <v>116619</v>
      </c>
      <c r="AD466" s="3" t="s">
        <v>852</v>
      </c>
    </row>
    <row r="467" spans="1:30" x14ac:dyDescent="0.4">
      <c r="A467" s="14" t="s">
        <v>425</v>
      </c>
      <c r="B467" s="15" t="s">
        <v>8479</v>
      </c>
      <c r="C467" s="15"/>
      <c r="D467" s="86">
        <v>3.42674692153942</v>
      </c>
      <c r="E467" s="82"/>
      <c r="F467" s="15"/>
      <c r="G467" s="15"/>
      <c r="H467" s="16"/>
      <c r="I467" s="67"/>
      <c r="J467" s="67"/>
      <c r="K467" s="16"/>
      <c r="L467" s="87"/>
      <c r="M467" s="88">
        <v>1232.185546875</v>
      </c>
      <c r="N467" s="88">
        <v>1615.396240234375</v>
      </c>
      <c r="O467" s="78"/>
      <c r="P467" s="89"/>
      <c r="Q467" s="89"/>
      <c r="R467" s="90"/>
      <c r="S467" s="51">
        <v>2</v>
      </c>
      <c r="T467" s="51">
        <v>2</v>
      </c>
      <c r="U467" s="52">
        <v>0</v>
      </c>
      <c r="V467" s="52">
        <v>3.3799999999999998E-4</v>
      </c>
      <c r="W467" s="52">
        <v>0</v>
      </c>
      <c r="X467" s="52">
        <v>0.71251900000000001</v>
      </c>
      <c r="Y467" s="52">
        <v>1</v>
      </c>
      <c r="Z467" s="52"/>
      <c r="AA467" s="84">
        <v>464</v>
      </c>
      <c r="AB467" s="84"/>
      <c r="AC467" s="91">
        <v>268151</v>
      </c>
      <c r="AD467" s="3" t="s">
        <v>900</v>
      </c>
    </row>
    <row r="468" spans="1:30" x14ac:dyDescent="0.4">
      <c r="A468" s="14" t="s">
        <v>191</v>
      </c>
      <c r="B468" s="15" t="s">
        <v>8479</v>
      </c>
      <c r="C468" s="15"/>
      <c r="D468" s="86">
        <v>14.724168743655339</v>
      </c>
      <c r="E468" s="82"/>
      <c r="F468" s="15"/>
      <c r="G468" s="15"/>
      <c r="H468" s="16"/>
      <c r="I468" s="67"/>
      <c r="J468" s="67"/>
      <c r="K468" s="16"/>
      <c r="L468" s="87"/>
      <c r="M468" s="88">
        <v>7629.53173828125</v>
      </c>
      <c r="N468" s="88">
        <v>9318.080078125</v>
      </c>
      <c r="O468" s="78"/>
      <c r="P468" s="89"/>
      <c r="Q468" s="89"/>
      <c r="R468" s="90"/>
      <c r="S468" s="51">
        <v>1</v>
      </c>
      <c r="T468" s="51">
        <v>2</v>
      </c>
      <c r="U468" s="52">
        <v>3274.173691</v>
      </c>
      <c r="V468" s="52">
        <v>4.2900000000000002E-4</v>
      </c>
      <c r="W468" s="52">
        <v>0</v>
      </c>
      <c r="X468" s="52">
        <v>0.70398400000000005</v>
      </c>
      <c r="Y468" s="52">
        <v>0</v>
      </c>
      <c r="Z468" s="52"/>
      <c r="AA468" s="84">
        <v>465</v>
      </c>
      <c r="AB468" s="84"/>
      <c r="AC468" s="91">
        <v>1516495</v>
      </c>
      <c r="AD468" s="3" t="s">
        <v>843</v>
      </c>
    </row>
    <row r="469" spans="1:30" x14ac:dyDescent="0.4">
      <c r="A469" s="14" t="s">
        <v>692</v>
      </c>
      <c r="B469" s="15" t="s">
        <v>8479</v>
      </c>
      <c r="C469" s="15"/>
      <c r="D469" s="86">
        <v>1.1074950305389324</v>
      </c>
      <c r="E469" s="82"/>
      <c r="F469" s="15"/>
      <c r="G469" s="15"/>
      <c r="H469" s="16"/>
      <c r="I469" s="67"/>
      <c r="J469" s="67"/>
      <c r="K469" s="16"/>
      <c r="L469" s="87"/>
      <c r="M469" s="88">
        <v>805.511474609375</v>
      </c>
      <c r="N469" s="88">
        <v>3021.21875</v>
      </c>
      <c r="O469" s="78"/>
      <c r="P469" s="89"/>
      <c r="Q469" s="89"/>
      <c r="R469" s="118"/>
      <c r="S469" s="51">
        <v>0</v>
      </c>
      <c r="T469" s="51">
        <v>3</v>
      </c>
      <c r="U469" s="52">
        <v>296.46562499999999</v>
      </c>
      <c r="V469" s="52">
        <v>3.7599999999999998E-4</v>
      </c>
      <c r="W469" s="52">
        <v>0</v>
      </c>
      <c r="X469" s="52">
        <v>0.70336500000000002</v>
      </c>
      <c r="Y469" s="52">
        <v>0.5</v>
      </c>
      <c r="Z469" s="119"/>
      <c r="AA469" s="84">
        <v>466</v>
      </c>
      <c r="AB469" s="84"/>
      <c r="AC469" s="91">
        <v>11878</v>
      </c>
      <c r="AD469" s="3" t="s">
        <v>935</v>
      </c>
    </row>
    <row r="470" spans="1:30" x14ac:dyDescent="0.4">
      <c r="A470" s="14" t="s">
        <v>635</v>
      </c>
      <c r="B470" s="15" t="s">
        <v>8479</v>
      </c>
      <c r="C470" s="15"/>
      <c r="D470" s="86">
        <v>1.3885495572620405</v>
      </c>
      <c r="E470" s="82"/>
      <c r="F470" s="15"/>
      <c r="G470" s="15"/>
      <c r="H470" s="16"/>
      <c r="I470" s="67"/>
      <c r="J470" s="67"/>
      <c r="K470" s="16"/>
      <c r="L470" s="87"/>
      <c r="M470" s="88">
        <v>1248.5482177734375</v>
      </c>
      <c r="N470" s="88">
        <v>1551.522705078125</v>
      </c>
      <c r="O470" s="78"/>
      <c r="P470" s="89"/>
      <c r="Q470" s="89"/>
      <c r="R470" s="118"/>
      <c r="S470" s="51">
        <v>2</v>
      </c>
      <c r="T470" s="51">
        <v>1</v>
      </c>
      <c r="U470" s="52">
        <v>0</v>
      </c>
      <c r="V470" s="52">
        <v>3.2200000000000002E-4</v>
      </c>
      <c r="W470" s="52">
        <v>0</v>
      </c>
      <c r="X470" s="52">
        <v>0.69669800000000004</v>
      </c>
      <c r="Y470" s="52">
        <v>0.5</v>
      </c>
      <c r="Z470" s="119"/>
      <c r="AA470" s="84">
        <v>467</v>
      </c>
      <c r="AB470" s="84"/>
      <c r="AC470" s="91">
        <v>42934</v>
      </c>
      <c r="AD470" s="3" t="s">
        <v>900</v>
      </c>
    </row>
    <row r="471" spans="1:30" x14ac:dyDescent="0.4">
      <c r="A471" s="14" t="s">
        <v>197</v>
      </c>
      <c r="B471" s="15" t="s">
        <v>8479</v>
      </c>
      <c r="C471" s="15"/>
      <c r="D471" s="86">
        <v>2.7992792967384155</v>
      </c>
      <c r="E471" s="82"/>
      <c r="F471" s="15"/>
      <c r="G471" s="15"/>
      <c r="H471" s="16"/>
      <c r="I471" s="67"/>
      <c r="J471" s="67"/>
      <c r="K471" s="16"/>
      <c r="L471" s="87"/>
      <c r="M471" s="88">
        <v>1439.860595703125</v>
      </c>
      <c r="N471" s="88">
        <v>7824.39453125</v>
      </c>
      <c r="O471" s="78"/>
      <c r="P471" s="89"/>
      <c r="Q471" s="89"/>
      <c r="R471" s="90"/>
      <c r="S471" s="51">
        <v>2</v>
      </c>
      <c r="T471" s="51">
        <v>2</v>
      </c>
      <c r="U471" s="52">
        <v>0</v>
      </c>
      <c r="V471" s="52">
        <v>3.6900000000000002E-4</v>
      </c>
      <c r="W471" s="52">
        <v>0</v>
      </c>
      <c r="X471" s="52">
        <v>0.69400499999999998</v>
      </c>
      <c r="Y471" s="52">
        <v>1</v>
      </c>
      <c r="Z471" s="52"/>
      <c r="AA471" s="84">
        <v>468</v>
      </c>
      <c r="AB471" s="84"/>
      <c r="AC471" s="91">
        <v>198817</v>
      </c>
      <c r="AD471" s="3" t="s">
        <v>900</v>
      </c>
    </row>
    <row r="472" spans="1:30" x14ac:dyDescent="0.4">
      <c r="A472" s="14" t="s">
        <v>716</v>
      </c>
      <c r="B472" s="15" t="s">
        <v>8480</v>
      </c>
      <c r="C472" s="15"/>
      <c r="D472" s="86">
        <v>1.0317923928509234</v>
      </c>
      <c r="E472" s="82"/>
      <c r="F472" s="15"/>
      <c r="G472" s="15"/>
      <c r="H472" s="16"/>
      <c r="I472" s="67"/>
      <c r="J472" s="67"/>
      <c r="K472" s="16"/>
      <c r="L472" s="87"/>
      <c r="M472" s="88">
        <v>1041.0811767578125</v>
      </c>
      <c r="N472" s="88">
        <v>3221.386474609375</v>
      </c>
      <c r="O472" s="78"/>
      <c r="P472" s="89"/>
      <c r="Q472" s="89"/>
      <c r="R472" s="118"/>
      <c r="S472" s="51">
        <v>0</v>
      </c>
      <c r="T472" s="51">
        <v>2</v>
      </c>
      <c r="U472" s="52">
        <v>0</v>
      </c>
      <c r="V472" s="52">
        <v>3.6900000000000002E-4</v>
      </c>
      <c r="W472" s="52">
        <v>0</v>
      </c>
      <c r="X472" s="52">
        <v>0.69400499999999998</v>
      </c>
      <c r="Y472" s="52">
        <v>1</v>
      </c>
      <c r="Z472" s="119"/>
      <c r="AA472" s="84">
        <v>469</v>
      </c>
      <c r="AB472" s="84"/>
      <c r="AC472" s="91">
        <v>3513</v>
      </c>
      <c r="AD472" s="3" t="s">
        <v>852</v>
      </c>
    </row>
    <row r="473" spans="1:30" x14ac:dyDescent="0.4">
      <c r="A473" s="14" t="s">
        <v>351</v>
      </c>
      <c r="B473" s="15" t="s">
        <v>8479</v>
      </c>
      <c r="C473" s="15"/>
      <c r="D473" s="86">
        <v>3.4771369139658197</v>
      </c>
      <c r="E473" s="82"/>
      <c r="F473" s="15"/>
      <c r="G473" s="15"/>
      <c r="H473" s="16"/>
      <c r="I473" s="67"/>
      <c r="J473" s="67"/>
      <c r="K473" s="16"/>
      <c r="L473" s="87"/>
      <c r="M473" s="88">
        <v>1717.1678466796875</v>
      </c>
      <c r="N473" s="88">
        <v>8706.9033203125</v>
      </c>
      <c r="O473" s="78"/>
      <c r="P473" s="89"/>
      <c r="Q473" s="89"/>
      <c r="R473" s="90"/>
      <c r="S473" s="51">
        <v>3</v>
      </c>
      <c r="T473" s="51">
        <v>3</v>
      </c>
      <c r="U473" s="52">
        <v>14.895455</v>
      </c>
      <c r="V473" s="52">
        <v>3.77E-4</v>
      </c>
      <c r="W473" s="52">
        <v>0</v>
      </c>
      <c r="X473" s="52">
        <v>0.69363300000000006</v>
      </c>
      <c r="Y473" s="52">
        <v>0.66666666666666663</v>
      </c>
      <c r="Z473" s="52"/>
      <c r="AA473" s="84">
        <v>470</v>
      </c>
      <c r="AB473" s="84"/>
      <c r="AC473" s="91">
        <v>273719</v>
      </c>
      <c r="AD473" s="3" t="s">
        <v>935</v>
      </c>
    </row>
    <row r="474" spans="1:30" x14ac:dyDescent="0.4">
      <c r="A474" s="14" t="s">
        <v>781</v>
      </c>
      <c r="B474" s="15" t="s">
        <v>8480</v>
      </c>
      <c r="C474" s="15"/>
      <c r="D474" s="86">
        <v>1.8805850274902953</v>
      </c>
      <c r="E474" s="82"/>
      <c r="F474" s="15"/>
      <c r="G474" s="15"/>
      <c r="H474" s="16"/>
      <c r="I474" s="67"/>
      <c r="J474" s="67"/>
      <c r="K474" s="16"/>
      <c r="L474" s="87"/>
      <c r="M474" s="88">
        <v>2856.32373046875</v>
      </c>
      <c r="N474" s="88">
        <v>9096.8642578125</v>
      </c>
      <c r="O474" s="78"/>
      <c r="P474" s="89"/>
      <c r="Q474" s="89"/>
      <c r="R474" s="118"/>
      <c r="S474" s="51">
        <v>1</v>
      </c>
      <c r="T474" s="51">
        <v>2</v>
      </c>
      <c r="U474" s="52">
        <v>612.38155700000004</v>
      </c>
      <c r="V474" s="52">
        <v>3.2400000000000001E-4</v>
      </c>
      <c r="W474" s="52">
        <v>0</v>
      </c>
      <c r="X474" s="52">
        <v>0.69343200000000005</v>
      </c>
      <c r="Y474" s="52">
        <v>0</v>
      </c>
      <c r="Z474" s="119"/>
      <c r="AA474" s="84">
        <v>471</v>
      </c>
      <c r="AB474" s="84"/>
      <c r="AC474" s="91">
        <v>97303</v>
      </c>
      <c r="AD474" s="3" t="s">
        <v>1278</v>
      </c>
    </row>
    <row r="475" spans="1:30" x14ac:dyDescent="0.4">
      <c r="A475" s="14" t="s">
        <v>454</v>
      </c>
      <c r="B475" s="15" t="s">
        <v>8479</v>
      </c>
      <c r="C475" s="15"/>
      <c r="D475" s="86">
        <v>1.4027217426319656</v>
      </c>
      <c r="E475" s="82"/>
      <c r="F475" s="15"/>
      <c r="G475" s="15"/>
      <c r="H475" s="16"/>
      <c r="I475" s="67"/>
      <c r="J475" s="67"/>
      <c r="K475" s="16"/>
      <c r="L475" s="87"/>
      <c r="M475" s="88">
        <v>3567.632568359375</v>
      </c>
      <c r="N475" s="88">
        <v>4573.82763671875</v>
      </c>
      <c r="O475" s="78"/>
      <c r="P475" s="89"/>
      <c r="Q475" s="89"/>
      <c r="R475" s="90"/>
      <c r="S475" s="51">
        <v>2</v>
      </c>
      <c r="T475" s="51">
        <v>1</v>
      </c>
      <c r="U475" s="52">
        <v>0</v>
      </c>
      <c r="V475" s="52">
        <v>3.1300000000000002E-4</v>
      </c>
      <c r="W475" s="52">
        <v>0</v>
      </c>
      <c r="X475" s="52">
        <v>0.691944</v>
      </c>
      <c r="Y475" s="52">
        <v>0.5</v>
      </c>
      <c r="Z475" s="52"/>
      <c r="AA475" s="84">
        <v>472</v>
      </c>
      <c r="AB475" s="84"/>
      <c r="AC475" s="91">
        <v>44500</v>
      </c>
      <c r="AD475" s="3" t="s">
        <v>1278</v>
      </c>
    </row>
    <row r="476" spans="1:30" x14ac:dyDescent="0.4">
      <c r="A476" s="14" t="s">
        <v>788</v>
      </c>
      <c r="B476" s="15" t="s">
        <v>8479</v>
      </c>
      <c r="C476" s="15"/>
      <c r="D476" s="86">
        <v>1.9076081089172403</v>
      </c>
      <c r="E476" s="82"/>
      <c r="F476" s="15"/>
      <c r="G476" s="15"/>
      <c r="H476" s="16"/>
      <c r="I476" s="67"/>
      <c r="J476" s="67"/>
      <c r="K476" s="16"/>
      <c r="L476" s="87"/>
      <c r="M476" s="88">
        <v>5544.203125</v>
      </c>
      <c r="N476" s="88">
        <v>9775.40625</v>
      </c>
      <c r="O476" s="78"/>
      <c r="P476" s="89"/>
      <c r="Q476" s="89"/>
      <c r="R476" s="118"/>
      <c r="S476" s="51">
        <v>1</v>
      </c>
      <c r="T476" s="51">
        <v>2</v>
      </c>
      <c r="U476" s="52">
        <v>0</v>
      </c>
      <c r="V476" s="52">
        <v>3.1300000000000002E-4</v>
      </c>
      <c r="W476" s="52">
        <v>0</v>
      </c>
      <c r="X476" s="52">
        <v>0.691944</v>
      </c>
      <c r="Y476" s="52">
        <v>0.5</v>
      </c>
      <c r="Z476" s="119"/>
      <c r="AA476" s="84">
        <v>473</v>
      </c>
      <c r="AB476" s="84"/>
      <c r="AC476" s="91">
        <v>100289</v>
      </c>
      <c r="AD476" s="3" t="s">
        <v>852</v>
      </c>
    </row>
    <row r="477" spans="1:30" x14ac:dyDescent="0.4">
      <c r="A477" s="14" t="s">
        <v>802</v>
      </c>
      <c r="B477" s="15" t="s">
        <v>8480</v>
      </c>
      <c r="C477" s="15"/>
      <c r="D477" s="86">
        <v>2.6290954232509072</v>
      </c>
      <c r="E477" s="82"/>
      <c r="F477" s="15"/>
      <c r="G477" s="15"/>
      <c r="H477" s="16"/>
      <c r="I477" s="67"/>
      <c r="J477" s="67"/>
      <c r="K477" s="16"/>
      <c r="L477" s="87"/>
      <c r="M477" s="88">
        <v>5170.326171875</v>
      </c>
      <c r="N477" s="88">
        <v>9601.0068359375</v>
      </c>
      <c r="O477" s="78"/>
      <c r="P477" s="89"/>
      <c r="Q477" s="89"/>
      <c r="R477" s="118"/>
      <c r="S477" s="51">
        <v>0</v>
      </c>
      <c r="T477" s="51">
        <v>2</v>
      </c>
      <c r="U477" s="52">
        <v>804</v>
      </c>
      <c r="V477" s="52">
        <v>3.8299999999999999E-4</v>
      </c>
      <c r="W477" s="52">
        <v>0</v>
      </c>
      <c r="X477" s="52">
        <v>0.68445800000000001</v>
      </c>
      <c r="Y477" s="52">
        <v>0</v>
      </c>
      <c r="Z477" s="119"/>
      <c r="AA477" s="84">
        <v>474</v>
      </c>
      <c r="AB477" s="84"/>
      <c r="AC477" s="91">
        <v>180012</v>
      </c>
      <c r="AD477" s="3" t="s">
        <v>935</v>
      </c>
    </row>
    <row r="478" spans="1:30" x14ac:dyDescent="0.4">
      <c r="A478" s="14" t="s">
        <v>520</v>
      </c>
      <c r="B478" s="15" t="s">
        <v>8479</v>
      </c>
      <c r="C478" s="15"/>
      <c r="D478" s="86">
        <v>1.3549471790509735</v>
      </c>
      <c r="E478" s="82"/>
      <c r="F478" s="15"/>
      <c r="G478" s="15"/>
      <c r="H478" s="16"/>
      <c r="I478" s="67"/>
      <c r="J478" s="67"/>
      <c r="K478" s="16"/>
      <c r="L478" s="87"/>
      <c r="M478" s="88">
        <v>9122.869140625</v>
      </c>
      <c r="N478" s="88">
        <v>4673.57763671875</v>
      </c>
      <c r="O478" s="78"/>
      <c r="P478" s="89"/>
      <c r="Q478" s="89"/>
      <c r="R478" s="118"/>
      <c r="S478" s="51">
        <v>3</v>
      </c>
      <c r="T478" s="51">
        <v>3</v>
      </c>
      <c r="U478" s="52">
        <v>0</v>
      </c>
      <c r="V478" s="52">
        <v>4.3600000000000003E-4</v>
      </c>
      <c r="W478" s="52">
        <v>0</v>
      </c>
      <c r="X478" s="52">
        <v>0.68367599999999995</v>
      </c>
      <c r="Y478" s="52">
        <v>0.83333333333333337</v>
      </c>
      <c r="Z478" s="119"/>
      <c r="AA478" s="84">
        <v>475</v>
      </c>
      <c r="AB478" s="84"/>
      <c r="AC478" s="91">
        <v>39221</v>
      </c>
      <c r="AD478" s="3" t="s">
        <v>928</v>
      </c>
    </row>
    <row r="479" spans="1:30" x14ac:dyDescent="0.4">
      <c r="A479" s="14" t="s">
        <v>693</v>
      </c>
      <c r="B479" s="15" t="s">
        <v>8479</v>
      </c>
      <c r="C479" s="15"/>
      <c r="D479" s="86">
        <v>1.1024361214573308</v>
      </c>
      <c r="E479" s="82"/>
      <c r="F479" s="15"/>
      <c r="G479" s="15"/>
      <c r="H479" s="16"/>
      <c r="I479" s="67"/>
      <c r="J479" s="67"/>
      <c r="K479" s="16"/>
      <c r="L479" s="87"/>
      <c r="M479" s="88">
        <v>8437.982421875</v>
      </c>
      <c r="N479" s="88">
        <v>7445.40185546875</v>
      </c>
      <c r="O479" s="78"/>
      <c r="P479" s="89"/>
      <c r="Q479" s="89"/>
      <c r="R479" s="118"/>
      <c r="S479" s="51">
        <v>1</v>
      </c>
      <c r="T479" s="51">
        <v>1</v>
      </c>
      <c r="U479" s="52">
        <v>673.15027899999995</v>
      </c>
      <c r="V479" s="52">
        <v>3.5300000000000002E-4</v>
      </c>
      <c r="W479" s="52">
        <v>0</v>
      </c>
      <c r="X479" s="52">
        <v>0.68294999999999995</v>
      </c>
      <c r="Y479" s="52">
        <v>0</v>
      </c>
      <c r="Z479" s="119"/>
      <c r="AA479" s="84">
        <v>476</v>
      </c>
      <c r="AB479" s="84"/>
      <c r="AC479" s="91">
        <v>11319</v>
      </c>
      <c r="AD479" s="3" t="s">
        <v>1446</v>
      </c>
    </row>
    <row r="480" spans="1:30" x14ac:dyDescent="0.4">
      <c r="A480" s="14" t="s">
        <v>261</v>
      </c>
      <c r="B480" s="15" t="s">
        <v>8480</v>
      </c>
      <c r="C480" s="15"/>
      <c r="D480" s="86">
        <v>6.4063448214079219</v>
      </c>
      <c r="E480" s="82"/>
      <c r="F480" s="15"/>
      <c r="G480" s="15"/>
      <c r="H480" s="16"/>
      <c r="I480" s="67"/>
      <c r="J480" s="67"/>
      <c r="K480" s="16"/>
      <c r="L480" s="87"/>
      <c r="M480" s="88">
        <v>163.9156494140625</v>
      </c>
      <c r="N480" s="88">
        <v>4473.32080078125</v>
      </c>
      <c r="O480" s="78"/>
      <c r="P480" s="89"/>
      <c r="Q480" s="89"/>
      <c r="R480" s="90"/>
      <c r="S480" s="51">
        <v>1</v>
      </c>
      <c r="T480" s="51">
        <v>1</v>
      </c>
      <c r="U480" s="52">
        <v>8238.2608309999996</v>
      </c>
      <c r="V480" s="52">
        <v>4.2000000000000002E-4</v>
      </c>
      <c r="W480" s="52">
        <v>0</v>
      </c>
      <c r="X480" s="52">
        <v>0.68040500000000004</v>
      </c>
      <c r="Y480" s="52">
        <v>0</v>
      </c>
      <c r="Z480" s="52"/>
      <c r="AA480" s="84">
        <v>477</v>
      </c>
      <c r="AB480" s="84"/>
      <c r="AC480" s="91">
        <v>597391</v>
      </c>
      <c r="AD480" s="3" t="s">
        <v>852</v>
      </c>
    </row>
    <row r="481" spans="1:30" x14ac:dyDescent="0.4">
      <c r="A481" s="14" t="s">
        <v>344</v>
      </c>
      <c r="B481" s="15" t="s">
        <v>8480</v>
      </c>
      <c r="C481" s="15"/>
      <c r="D481" s="86">
        <v>3.1264432005111837</v>
      </c>
      <c r="E481" s="82"/>
      <c r="F481" s="15"/>
      <c r="G481" s="15"/>
      <c r="H481" s="16"/>
      <c r="I481" s="67"/>
      <c r="J481" s="67"/>
      <c r="K481" s="16"/>
      <c r="L481" s="87"/>
      <c r="M481" s="88">
        <v>748.39227294921875</v>
      </c>
      <c r="N481" s="88">
        <v>3637.850341796875</v>
      </c>
      <c r="O481" s="78"/>
      <c r="P481" s="89"/>
      <c r="Q481" s="89"/>
      <c r="R481" s="90"/>
      <c r="S481" s="51">
        <v>2</v>
      </c>
      <c r="T481" s="51">
        <v>2</v>
      </c>
      <c r="U481" s="52">
        <v>0</v>
      </c>
      <c r="V481" s="52">
        <v>2.2699999999999999E-4</v>
      </c>
      <c r="W481" s="52">
        <v>0</v>
      </c>
      <c r="X481" s="52">
        <v>0.68029700000000004</v>
      </c>
      <c r="Y481" s="52">
        <v>1</v>
      </c>
      <c r="Z481" s="52"/>
      <c r="AA481" s="84">
        <v>478</v>
      </c>
      <c r="AB481" s="84"/>
      <c r="AC481" s="91">
        <v>234968</v>
      </c>
      <c r="AD481" s="3" t="s">
        <v>852</v>
      </c>
    </row>
    <row r="482" spans="1:30" x14ac:dyDescent="0.4">
      <c r="A482" s="14" t="s">
        <v>825</v>
      </c>
      <c r="B482" s="15" t="s">
        <v>8480</v>
      </c>
      <c r="C482" s="15"/>
      <c r="D482" s="86">
        <v>1.2139221697153797</v>
      </c>
      <c r="E482" s="82"/>
      <c r="F482" s="15"/>
      <c r="G482" s="15"/>
      <c r="H482" s="16"/>
      <c r="I482" s="67"/>
      <c r="J482" s="67"/>
      <c r="K482" s="16"/>
      <c r="L482" s="87"/>
      <c r="M482" s="88">
        <v>2127.56201171875</v>
      </c>
      <c r="N482" s="88">
        <v>8472.36328125</v>
      </c>
      <c r="O482" s="78"/>
      <c r="P482" s="89"/>
      <c r="Q482" s="89"/>
      <c r="R482" s="118"/>
      <c r="S482" s="51">
        <v>0</v>
      </c>
      <c r="T482" s="51">
        <v>2</v>
      </c>
      <c r="U482" s="52">
        <v>1421.103654</v>
      </c>
      <c r="V482" s="52">
        <v>3.4600000000000001E-4</v>
      </c>
      <c r="W482" s="52">
        <v>0</v>
      </c>
      <c r="X482" s="52">
        <v>0.67275099999999999</v>
      </c>
      <c r="Y482" s="52">
        <v>0</v>
      </c>
      <c r="Z482" s="119"/>
      <c r="AA482" s="84">
        <v>479</v>
      </c>
      <c r="AB482" s="84"/>
      <c r="AC482" s="91">
        <v>23638</v>
      </c>
      <c r="AD482" s="3" t="s">
        <v>1446</v>
      </c>
    </row>
    <row r="483" spans="1:30" x14ac:dyDescent="0.4">
      <c r="A483" s="14" t="s">
        <v>579</v>
      </c>
      <c r="B483" s="15" t="s">
        <v>8480</v>
      </c>
      <c r="C483" s="15"/>
      <c r="D483" s="86">
        <v>2.1449424392660785</v>
      </c>
      <c r="E483" s="82"/>
      <c r="F483" s="15"/>
      <c r="G483" s="15"/>
      <c r="H483" s="16"/>
      <c r="I483" s="67"/>
      <c r="J483" s="67"/>
      <c r="K483" s="16"/>
      <c r="L483" s="87"/>
      <c r="M483" s="88">
        <v>8000.0146484375</v>
      </c>
      <c r="N483" s="88">
        <v>1387.5460205078125</v>
      </c>
      <c r="O483" s="78"/>
      <c r="P483" s="89"/>
      <c r="Q483" s="89"/>
      <c r="R483" s="118"/>
      <c r="S483" s="51">
        <v>1</v>
      </c>
      <c r="T483" s="51">
        <v>1</v>
      </c>
      <c r="U483" s="52">
        <v>7137.5576250000004</v>
      </c>
      <c r="V483" s="52">
        <v>2.9999999999999997E-4</v>
      </c>
      <c r="W483" s="52">
        <v>0</v>
      </c>
      <c r="X483" s="52">
        <v>0.66483099999999995</v>
      </c>
      <c r="Y483" s="52">
        <v>0</v>
      </c>
      <c r="Z483" s="119"/>
      <c r="AA483" s="84">
        <v>480</v>
      </c>
      <c r="AB483" s="84"/>
      <c r="AC483" s="91">
        <v>126514</v>
      </c>
      <c r="AD483" s="3" t="s">
        <v>928</v>
      </c>
    </row>
    <row r="484" spans="1:30" x14ac:dyDescent="0.4">
      <c r="A484" s="14" t="s">
        <v>704</v>
      </c>
      <c r="B484" s="15" t="s">
        <v>8479</v>
      </c>
      <c r="C484" s="15"/>
      <c r="D484" s="86">
        <v>1</v>
      </c>
      <c r="E484" s="82"/>
      <c r="F484" s="15"/>
      <c r="G484" s="15"/>
      <c r="H484" s="16"/>
      <c r="I484" s="67"/>
      <c r="J484" s="67"/>
      <c r="K484" s="16"/>
      <c r="L484" s="87"/>
      <c r="M484" s="88">
        <v>4355.7529296875</v>
      </c>
      <c r="N484" s="88">
        <v>867.0616455078125</v>
      </c>
      <c r="O484" s="78"/>
      <c r="P484" s="89"/>
      <c r="Q484" s="89"/>
      <c r="R484" s="118"/>
      <c r="S484" s="51">
        <v>2</v>
      </c>
      <c r="T484" s="51">
        <v>2</v>
      </c>
      <c r="U484" s="52">
        <v>106.360495</v>
      </c>
      <c r="V484" s="52">
        <v>3.48E-4</v>
      </c>
      <c r="W484" s="52">
        <v>0</v>
      </c>
      <c r="X484" s="52">
        <v>0.66200800000000004</v>
      </c>
      <c r="Y484" s="52">
        <v>0</v>
      </c>
      <c r="Z484" s="119"/>
      <c r="AA484" s="84">
        <v>481</v>
      </c>
      <c r="AB484" s="84"/>
      <c r="AC484" s="91">
        <v>0</v>
      </c>
      <c r="AD484" s="3" t="s">
        <v>935</v>
      </c>
    </row>
    <row r="485" spans="1:30" x14ac:dyDescent="0.4">
      <c r="A485" s="14" t="s">
        <v>411</v>
      </c>
      <c r="B485" s="15" t="s">
        <v>8479</v>
      </c>
      <c r="C485" s="15"/>
      <c r="D485" s="86">
        <v>3.2388070916689027</v>
      </c>
      <c r="E485" s="82"/>
      <c r="F485" s="15"/>
      <c r="G485" s="15"/>
      <c r="H485" s="16"/>
      <c r="I485" s="67"/>
      <c r="J485" s="67"/>
      <c r="K485" s="16"/>
      <c r="L485" s="87"/>
      <c r="M485" s="88">
        <v>139.60269165039063</v>
      </c>
      <c r="N485" s="88">
        <v>5395.29248046875</v>
      </c>
      <c r="O485" s="78"/>
      <c r="P485" s="89"/>
      <c r="Q485" s="89"/>
      <c r="R485" s="90"/>
      <c r="S485" s="51">
        <v>3</v>
      </c>
      <c r="T485" s="51">
        <v>3</v>
      </c>
      <c r="U485" s="52">
        <v>0</v>
      </c>
      <c r="V485" s="52">
        <v>3.8699999999999997E-4</v>
      </c>
      <c r="W485" s="52">
        <v>0</v>
      </c>
      <c r="X485" s="52">
        <v>0.65515100000000004</v>
      </c>
      <c r="Y485" s="52">
        <v>1</v>
      </c>
      <c r="Z485" s="52"/>
      <c r="AA485" s="84">
        <v>482</v>
      </c>
      <c r="AB485" s="84"/>
      <c r="AC485" s="91">
        <v>247384</v>
      </c>
      <c r="AD485" s="3" t="s">
        <v>928</v>
      </c>
    </row>
    <row r="486" spans="1:30" x14ac:dyDescent="0.4">
      <c r="A486" s="14" t="s">
        <v>703</v>
      </c>
      <c r="B486" s="15" t="s">
        <v>8479</v>
      </c>
      <c r="C486" s="15"/>
      <c r="D486" s="86">
        <v>1.0597295168847409</v>
      </c>
      <c r="E486" s="82"/>
      <c r="F486" s="15"/>
      <c r="G486" s="15"/>
      <c r="H486" s="16"/>
      <c r="I486" s="67"/>
      <c r="J486" s="67"/>
      <c r="K486" s="16"/>
      <c r="L486" s="87"/>
      <c r="M486" s="88">
        <v>9363.5673828125</v>
      </c>
      <c r="N486" s="88">
        <v>3314.693603515625</v>
      </c>
      <c r="O486" s="78"/>
      <c r="P486" s="89"/>
      <c r="Q486" s="89"/>
      <c r="R486" s="118"/>
      <c r="S486" s="51">
        <v>2</v>
      </c>
      <c r="T486" s="51">
        <v>1</v>
      </c>
      <c r="U486" s="52">
        <v>52.033071</v>
      </c>
      <c r="V486" s="52">
        <v>3.3E-4</v>
      </c>
      <c r="W486" s="52">
        <v>0</v>
      </c>
      <c r="X486" s="52">
        <v>0.65484100000000001</v>
      </c>
      <c r="Y486" s="52">
        <v>0</v>
      </c>
      <c r="Z486" s="119"/>
      <c r="AA486" s="84">
        <v>483</v>
      </c>
      <c r="AB486" s="84"/>
      <c r="AC486" s="91">
        <v>6600</v>
      </c>
      <c r="AD486" s="3" t="s">
        <v>935</v>
      </c>
    </row>
    <row r="487" spans="1:30" x14ac:dyDescent="0.4">
      <c r="A487" s="14" t="s">
        <v>184</v>
      </c>
      <c r="B487" s="15" t="s">
        <v>8480</v>
      </c>
      <c r="C487" s="15"/>
      <c r="D487" s="86">
        <v>9.2679769254290605</v>
      </c>
      <c r="E487" s="82"/>
      <c r="F487" s="15"/>
      <c r="G487" s="15"/>
      <c r="H487" s="16"/>
      <c r="I487" s="67"/>
      <c r="J487" s="67"/>
      <c r="K487" s="16"/>
      <c r="L487" s="87"/>
      <c r="M487" s="88">
        <v>9235.6201171875</v>
      </c>
      <c r="N487" s="88">
        <v>6762.09912109375</v>
      </c>
      <c r="O487" s="78"/>
      <c r="P487" s="89"/>
      <c r="Q487" s="89"/>
      <c r="R487" s="90"/>
      <c r="S487" s="51">
        <v>2</v>
      </c>
      <c r="T487" s="51">
        <v>2</v>
      </c>
      <c r="U487" s="52">
        <v>0</v>
      </c>
      <c r="V487" s="52">
        <v>4.1399999999999998E-4</v>
      </c>
      <c r="W487" s="52">
        <v>0</v>
      </c>
      <c r="X487" s="52">
        <v>0.64527900000000005</v>
      </c>
      <c r="Y487" s="52">
        <v>0.5</v>
      </c>
      <c r="Z487" s="52"/>
      <c r="AA487" s="84">
        <v>484</v>
      </c>
      <c r="AB487" s="84"/>
      <c r="AC487" s="91">
        <v>913596</v>
      </c>
      <c r="AD487" s="3" t="s">
        <v>852</v>
      </c>
    </row>
    <row r="488" spans="1:30" x14ac:dyDescent="0.4">
      <c r="A488" s="14" t="s">
        <v>619</v>
      </c>
      <c r="B488" s="15" t="s">
        <v>8479</v>
      </c>
      <c r="C488" s="15"/>
      <c r="D488" s="86">
        <v>1.5753581462824684</v>
      </c>
      <c r="E488" s="82"/>
      <c r="F488" s="15"/>
      <c r="G488" s="15"/>
      <c r="H488" s="16"/>
      <c r="I488" s="67"/>
      <c r="J488" s="67"/>
      <c r="K488" s="16"/>
      <c r="L488" s="87"/>
      <c r="M488" s="88">
        <v>8722.19140625</v>
      </c>
      <c r="N488" s="88">
        <v>2653.525390625</v>
      </c>
      <c r="O488" s="78"/>
      <c r="P488" s="89"/>
      <c r="Q488" s="89"/>
      <c r="R488" s="118"/>
      <c r="S488" s="51">
        <v>1</v>
      </c>
      <c r="T488" s="51">
        <v>2</v>
      </c>
      <c r="U488" s="52">
        <v>4764</v>
      </c>
      <c r="V488" s="52">
        <v>4.2700000000000002E-4</v>
      </c>
      <c r="W488" s="52">
        <v>0</v>
      </c>
      <c r="X488" s="52">
        <v>0.63222199999999995</v>
      </c>
      <c r="Y488" s="52">
        <v>0</v>
      </c>
      <c r="Z488" s="119"/>
      <c r="AA488" s="84">
        <v>486</v>
      </c>
      <c r="AB488" s="84"/>
      <c r="AC488" s="91">
        <v>63576</v>
      </c>
      <c r="AD488" s="3" t="s">
        <v>935</v>
      </c>
    </row>
    <row r="489" spans="1:30" x14ac:dyDescent="0.4">
      <c r="A489" s="14" t="s">
        <v>349</v>
      </c>
      <c r="B489" s="15" t="s">
        <v>8480</v>
      </c>
      <c r="C489" s="15"/>
      <c r="D489" s="86">
        <v>2.5954206456254343</v>
      </c>
      <c r="E489" s="82"/>
      <c r="F489" s="15"/>
      <c r="G489" s="15"/>
      <c r="H489" s="16"/>
      <c r="I489" s="67"/>
      <c r="J489" s="67"/>
      <c r="K489" s="16"/>
      <c r="L489" s="87"/>
      <c r="M489" s="88">
        <v>1500.039794921875</v>
      </c>
      <c r="N489" s="88">
        <v>8284.88671875</v>
      </c>
      <c r="O489" s="78"/>
      <c r="P489" s="89"/>
      <c r="Q489" s="89"/>
      <c r="R489" s="90"/>
      <c r="S489" s="51">
        <v>1</v>
      </c>
      <c r="T489" s="51">
        <v>1</v>
      </c>
      <c r="U489" s="52">
        <v>1642.6469750000001</v>
      </c>
      <c r="V489" s="52">
        <v>4.17E-4</v>
      </c>
      <c r="W489" s="52">
        <v>0</v>
      </c>
      <c r="X489" s="52">
        <v>0.63164500000000001</v>
      </c>
      <c r="Y489" s="52">
        <v>0</v>
      </c>
      <c r="Z489" s="52"/>
      <c r="AA489" s="84">
        <v>487</v>
      </c>
      <c r="AB489" s="84"/>
      <c r="AC489" s="91">
        <v>176291</v>
      </c>
      <c r="AD489" s="3" t="s">
        <v>852</v>
      </c>
    </row>
    <row r="490" spans="1:30" x14ac:dyDescent="0.4">
      <c r="A490" s="14" t="s">
        <v>222</v>
      </c>
      <c r="B490" s="15" t="s">
        <v>8479</v>
      </c>
      <c r="C490" s="15"/>
      <c r="D490" s="86">
        <v>8.4698548309469111</v>
      </c>
      <c r="E490" s="82"/>
      <c r="F490" s="15"/>
      <c r="G490" s="15"/>
      <c r="H490" s="16"/>
      <c r="I490" s="67"/>
      <c r="J490" s="67"/>
      <c r="K490" s="16"/>
      <c r="L490" s="87"/>
      <c r="M490" s="88">
        <v>8384.0048828125</v>
      </c>
      <c r="N490" s="88">
        <v>1471.330810546875</v>
      </c>
      <c r="O490" s="78"/>
      <c r="P490" s="89"/>
      <c r="Q490" s="89"/>
      <c r="R490" s="90"/>
      <c r="S490" s="51">
        <v>0</v>
      </c>
      <c r="T490" s="51">
        <v>2</v>
      </c>
      <c r="U490" s="52">
        <v>0</v>
      </c>
      <c r="V490" s="52">
        <v>3.7800000000000003E-4</v>
      </c>
      <c r="W490" s="52">
        <v>0</v>
      </c>
      <c r="X490" s="52">
        <v>0.62990400000000002</v>
      </c>
      <c r="Y490" s="52">
        <v>0.5</v>
      </c>
      <c r="Z490" s="52"/>
      <c r="AA490" s="84">
        <v>488</v>
      </c>
      <c r="AB490" s="84"/>
      <c r="AC490" s="91">
        <v>825405</v>
      </c>
      <c r="AD490" s="3" t="s">
        <v>900</v>
      </c>
    </row>
    <row r="491" spans="1:30" x14ac:dyDescent="0.4">
      <c r="A491" s="14" t="s">
        <v>546</v>
      </c>
      <c r="B491" s="15" t="s">
        <v>8480</v>
      </c>
      <c r="C491" s="15"/>
      <c r="D491" s="86">
        <v>1.5098276263184669</v>
      </c>
      <c r="E491" s="82"/>
      <c r="F491" s="15"/>
      <c r="G491" s="15"/>
      <c r="H491" s="16"/>
      <c r="I491" s="67"/>
      <c r="J491" s="67"/>
      <c r="K491" s="16"/>
      <c r="L491" s="87"/>
      <c r="M491" s="88">
        <v>4775.85546875</v>
      </c>
      <c r="N491" s="88">
        <v>9611.0712890625</v>
      </c>
      <c r="O491" s="78"/>
      <c r="P491" s="89"/>
      <c r="Q491" s="89"/>
      <c r="R491" s="118"/>
      <c r="S491" s="51">
        <v>1</v>
      </c>
      <c r="T491" s="51">
        <v>1</v>
      </c>
      <c r="U491" s="52">
        <v>1630.7314289999999</v>
      </c>
      <c r="V491" s="52">
        <v>4.1100000000000002E-4</v>
      </c>
      <c r="W491" s="52">
        <v>0</v>
      </c>
      <c r="X491" s="52">
        <v>0.62365400000000004</v>
      </c>
      <c r="Y491" s="52">
        <v>0</v>
      </c>
      <c r="Z491" s="119"/>
      <c r="AA491" s="84">
        <v>489</v>
      </c>
      <c r="AB491" s="84"/>
      <c r="AC491" s="91">
        <v>56335</v>
      </c>
      <c r="AD491" s="3" t="s">
        <v>935</v>
      </c>
    </row>
    <row r="492" spans="1:30" x14ac:dyDescent="0.4">
      <c r="A492" s="14" t="s">
        <v>617</v>
      </c>
      <c r="B492" s="15" t="s">
        <v>8479</v>
      </c>
      <c r="C492" s="15"/>
      <c r="D492" s="86">
        <v>1.5787880685399405</v>
      </c>
      <c r="E492" s="82"/>
      <c r="F492" s="15"/>
      <c r="G492" s="15"/>
      <c r="H492" s="16"/>
      <c r="I492" s="67"/>
      <c r="J492" s="67"/>
      <c r="K492" s="16"/>
      <c r="L492" s="87"/>
      <c r="M492" s="88">
        <v>6541.97705078125</v>
      </c>
      <c r="N492" s="88">
        <v>9318.96484375</v>
      </c>
      <c r="O492" s="78"/>
      <c r="P492" s="89"/>
      <c r="Q492" s="89"/>
      <c r="R492" s="118"/>
      <c r="S492" s="51">
        <v>1</v>
      </c>
      <c r="T492" s="51">
        <v>1</v>
      </c>
      <c r="U492" s="52">
        <v>0</v>
      </c>
      <c r="V492" s="52">
        <v>3.19E-4</v>
      </c>
      <c r="W492" s="52">
        <v>0</v>
      </c>
      <c r="X492" s="52">
        <v>0.61970000000000003</v>
      </c>
      <c r="Y492" s="52">
        <v>0.5</v>
      </c>
      <c r="Z492" s="119"/>
      <c r="AA492" s="84">
        <v>490</v>
      </c>
      <c r="AB492" s="84"/>
      <c r="AC492" s="91">
        <v>63955</v>
      </c>
      <c r="AD492" s="3" t="s">
        <v>1278</v>
      </c>
    </row>
    <row r="493" spans="1:30" x14ac:dyDescent="0.4">
      <c r="A493" s="14" t="s">
        <v>628</v>
      </c>
      <c r="B493" s="15" t="s">
        <v>8479</v>
      </c>
      <c r="C493" s="15"/>
      <c r="D493" s="86">
        <v>1.0971057145717076</v>
      </c>
      <c r="E493" s="82"/>
      <c r="F493" s="15"/>
      <c r="G493" s="15"/>
      <c r="H493" s="16"/>
      <c r="I493" s="67"/>
      <c r="J493" s="67"/>
      <c r="K493" s="16"/>
      <c r="L493" s="87"/>
      <c r="M493" s="88">
        <v>8756.7177734375</v>
      </c>
      <c r="N493" s="88">
        <v>1827.1241455078125</v>
      </c>
      <c r="O493" s="78"/>
      <c r="P493" s="89"/>
      <c r="Q493" s="89"/>
      <c r="R493" s="118"/>
      <c r="S493" s="51">
        <v>1</v>
      </c>
      <c r="T493" s="51">
        <v>1</v>
      </c>
      <c r="U493" s="52">
        <v>0</v>
      </c>
      <c r="V493" s="52">
        <v>1.85E-4</v>
      </c>
      <c r="W493" s="52">
        <v>0</v>
      </c>
      <c r="X493" s="52">
        <v>0.61426199999999997</v>
      </c>
      <c r="Y493" s="52">
        <v>0</v>
      </c>
      <c r="Z493" s="119"/>
      <c r="AA493" s="84">
        <v>491</v>
      </c>
      <c r="AB493" s="84"/>
      <c r="AC493" s="91">
        <v>10730</v>
      </c>
      <c r="AD493" s="3" t="s">
        <v>1115</v>
      </c>
    </row>
    <row r="494" spans="1:30" x14ac:dyDescent="0.4">
      <c r="A494" s="14" t="s">
        <v>797</v>
      </c>
      <c r="B494" s="15" t="s">
        <v>8479</v>
      </c>
      <c r="C494" s="15"/>
      <c r="D494" s="86">
        <v>1.0315299449737025</v>
      </c>
      <c r="E494" s="82"/>
      <c r="F494" s="15"/>
      <c r="G494" s="15"/>
      <c r="H494" s="16"/>
      <c r="I494" s="67"/>
      <c r="J494" s="67"/>
      <c r="K494" s="16"/>
      <c r="L494" s="87"/>
      <c r="M494" s="88">
        <v>2691.383544921875</v>
      </c>
      <c r="N494" s="88">
        <v>726.138671875</v>
      </c>
      <c r="O494" s="78"/>
      <c r="P494" s="89"/>
      <c r="Q494" s="89"/>
      <c r="R494" s="118"/>
      <c r="S494" s="51">
        <v>0</v>
      </c>
      <c r="T494" s="51">
        <v>2</v>
      </c>
      <c r="U494" s="52">
        <v>1175.0797259999999</v>
      </c>
      <c r="V494" s="52">
        <v>3.8900000000000002E-4</v>
      </c>
      <c r="W494" s="52">
        <v>0</v>
      </c>
      <c r="X494" s="52">
        <v>0.61141800000000002</v>
      </c>
      <c r="Y494" s="52">
        <v>0</v>
      </c>
      <c r="Z494" s="119"/>
      <c r="AA494" s="84">
        <v>492</v>
      </c>
      <c r="AB494" s="84"/>
      <c r="AC494" s="91">
        <v>3484</v>
      </c>
      <c r="AD494" s="3" t="s">
        <v>928</v>
      </c>
    </row>
    <row r="495" spans="1:30" x14ac:dyDescent="0.4">
      <c r="A495" s="14" t="s">
        <v>405</v>
      </c>
      <c r="B495" s="15" t="s">
        <v>8479</v>
      </c>
      <c r="C495" s="15"/>
      <c r="D495" s="86">
        <v>5.0909922604843176</v>
      </c>
      <c r="E495" s="82"/>
      <c r="F495" s="15"/>
      <c r="G495" s="15"/>
      <c r="H495" s="16"/>
      <c r="I495" s="67"/>
      <c r="J495" s="67"/>
      <c r="K495" s="16"/>
      <c r="L495" s="87"/>
      <c r="M495" s="88">
        <v>9642.5224609375</v>
      </c>
      <c r="N495" s="88">
        <v>7208.37060546875</v>
      </c>
      <c r="O495" s="78"/>
      <c r="P495" s="89"/>
      <c r="Q495" s="89"/>
      <c r="R495" s="90"/>
      <c r="S495" s="51">
        <v>2</v>
      </c>
      <c r="T495" s="51">
        <v>2</v>
      </c>
      <c r="U495" s="52">
        <v>20304</v>
      </c>
      <c r="V495" s="52">
        <v>3.1799999999999998E-4</v>
      </c>
      <c r="W495" s="52">
        <v>0</v>
      </c>
      <c r="X495" s="52">
        <v>0.60555300000000001</v>
      </c>
      <c r="Y495" s="52">
        <v>0</v>
      </c>
      <c r="Z495" s="52"/>
      <c r="AA495" s="84">
        <v>493</v>
      </c>
      <c r="AB495" s="84"/>
      <c r="AC495" s="91">
        <v>452047</v>
      </c>
      <c r="AD495" s="3" t="s">
        <v>963</v>
      </c>
    </row>
    <row r="496" spans="1:30" x14ac:dyDescent="0.4">
      <c r="A496" s="14" t="s">
        <v>758</v>
      </c>
      <c r="B496" s="15" t="s">
        <v>8479</v>
      </c>
      <c r="C496" s="15"/>
      <c r="D496" s="86">
        <v>1.3133446655480714</v>
      </c>
      <c r="E496" s="82"/>
      <c r="F496" s="15"/>
      <c r="G496" s="15"/>
      <c r="H496" s="16"/>
      <c r="I496" s="67"/>
      <c r="J496" s="67"/>
      <c r="K496" s="16"/>
      <c r="L496" s="87"/>
      <c r="M496" s="88">
        <v>8594.22265625</v>
      </c>
      <c r="N496" s="88">
        <v>1509.4388427734375</v>
      </c>
      <c r="O496" s="78"/>
      <c r="P496" s="89"/>
      <c r="Q496" s="89"/>
      <c r="R496" s="118"/>
      <c r="S496" s="51">
        <v>0</v>
      </c>
      <c r="T496" s="51">
        <v>2</v>
      </c>
      <c r="U496" s="52">
        <v>145.13647499999999</v>
      </c>
      <c r="V496" s="52">
        <v>3.8499999999999998E-4</v>
      </c>
      <c r="W496" s="52">
        <v>0</v>
      </c>
      <c r="X496" s="52">
        <v>0.605352</v>
      </c>
      <c r="Y496" s="52">
        <v>0</v>
      </c>
      <c r="Z496" s="119"/>
      <c r="AA496" s="84">
        <v>494</v>
      </c>
      <c r="AB496" s="84"/>
      <c r="AC496" s="91">
        <v>34624</v>
      </c>
      <c r="AD496" s="3" t="s">
        <v>963</v>
      </c>
    </row>
    <row r="497" spans="1:30" x14ac:dyDescent="0.4">
      <c r="A497" s="14" t="s">
        <v>806</v>
      </c>
      <c r="B497" s="15" t="s">
        <v>8480</v>
      </c>
      <c r="C497" s="15"/>
      <c r="D497" s="86">
        <v>1.6586898722634826</v>
      </c>
      <c r="E497" s="82"/>
      <c r="F497" s="15"/>
      <c r="G497" s="15"/>
      <c r="H497" s="16"/>
      <c r="I497" s="67"/>
      <c r="J497" s="67"/>
      <c r="K497" s="16"/>
      <c r="L497" s="87"/>
      <c r="M497" s="88">
        <v>3191.996337890625</v>
      </c>
      <c r="N497" s="88">
        <v>753.5654296875</v>
      </c>
      <c r="O497" s="78"/>
      <c r="P497" s="89"/>
      <c r="Q497" s="89"/>
      <c r="R497" s="118"/>
      <c r="S497" s="51">
        <v>1</v>
      </c>
      <c r="T497" s="51">
        <v>1</v>
      </c>
      <c r="U497" s="52">
        <v>0</v>
      </c>
      <c r="V497" s="52">
        <v>0.111111</v>
      </c>
      <c r="W497" s="52">
        <v>0</v>
      </c>
      <c r="X497" s="52">
        <v>0.60177199999999997</v>
      </c>
      <c r="Y497" s="52">
        <v>0</v>
      </c>
      <c r="Z497" s="119"/>
      <c r="AA497" s="84">
        <v>495</v>
      </c>
      <c r="AB497" s="84"/>
      <c r="AC497" s="91">
        <v>72784</v>
      </c>
      <c r="AD497" s="3" t="s">
        <v>843</v>
      </c>
    </row>
    <row r="498" spans="1:30" x14ac:dyDescent="0.4">
      <c r="A498" s="14" t="s">
        <v>406</v>
      </c>
      <c r="B498" s="15" t="s">
        <v>8479</v>
      </c>
      <c r="C498" s="15"/>
      <c r="D498" s="86">
        <v>1.0979383078373737</v>
      </c>
      <c r="E498" s="82"/>
      <c r="F498" s="15"/>
      <c r="G498" s="15"/>
      <c r="H498" s="16"/>
      <c r="I498" s="67"/>
      <c r="J498" s="67"/>
      <c r="K498" s="16"/>
      <c r="L498" s="87"/>
      <c r="M498" s="88">
        <v>8614.75390625</v>
      </c>
      <c r="N498" s="88">
        <v>7972.77734375</v>
      </c>
      <c r="O498" s="78"/>
      <c r="P498" s="89"/>
      <c r="Q498" s="89"/>
      <c r="R498" s="90"/>
      <c r="S498" s="51">
        <v>2</v>
      </c>
      <c r="T498" s="51">
        <v>1</v>
      </c>
      <c r="U498" s="52">
        <v>21000</v>
      </c>
      <c r="V498" s="52">
        <v>3.57E-4</v>
      </c>
      <c r="W498" s="52">
        <v>0</v>
      </c>
      <c r="X498" s="52">
        <v>0.60078699999999996</v>
      </c>
      <c r="Y498" s="52">
        <v>0</v>
      </c>
      <c r="Z498" s="52"/>
      <c r="AA498" s="84">
        <v>496</v>
      </c>
      <c r="AB498" s="84"/>
      <c r="AC498" s="91">
        <v>10822</v>
      </c>
      <c r="AD498" s="3" t="s">
        <v>924</v>
      </c>
    </row>
    <row r="499" spans="1:30" x14ac:dyDescent="0.4">
      <c r="A499" s="14" t="s">
        <v>705</v>
      </c>
      <c r="B499" s="15" t="s">
        <v>8479</v>
      </c>
      <c r="C499" s="15"/>
      <c r="D499" s="86">
        <v>1.0630236902402024</v>
      </c>
      <c r="E499" s="82"/>
      <c r="F499" s="15"/>
      <c r="G499" s="15"/>
      <c r="H499" s="16"/>
      <c r="I499" s="67"/>
      <c r="J499" s="67"/>
      <c r="K499" s="16"/>
      <c r="L499" s="87"/>
      <c r="M499" s="88">
        <v>605.13726806640625</v>
      </c>
      <c r="N499" s="88">
        <v>7183.6005859375</v>
      </c>
      <c r="O499" s="78"/>
      <c r="P499" s="89"/>
      <c r="Q499" s="89"/>
      <c r="R499" s="118"/>
      <c r="S499" s="51">
        <v>2</v>
      </c>
      <c r="T499" s="51">
        <v>1</v>
      </c>
      <c r="U499" s="52">
        <v>0</v>
      </c>
      <c r="V499" s="52">
        <v>3.6499999999999998E-4</v>
      </c>
      <c r="W499" s="52">
        <v>0</v>
      </c>
      <c r="X499" s="52">
        <v>0.59379300000000002</v>
      </c>
      <c r="Y499" s="52">
        <v>0.5</v>
      </c>
      <c r="Z499" s="119"/>
      <c r="AA499" s="84">
        <v>497</v>
      </c>
      <c r="AB499" s="84"/>
      <c r="AC499" s="91">
        <v>6964</v>
      </c>
      <c r="AD499" s="3" t="s">
        <v>935</v>
      </c>
    </row>
    <row r="500" spans="1:30" x14ac:dyDescent="0.4">
      <c r="A500" s="14" t="s">
        <v>528</v>
      </c>
      <c r="B500" s="15" t="s">
        <v>8479</v>
      </c>
      <c r="C500" s="15"/>
      <c r="D500" s="86">
        <v>3.3302294522097591</v>
      </c>
      <c r="E500" s="82"/>
      <c r="F500" s="15"/>
      <c r="G500" s="15"/>
      <c r="H500" s="16"/>
      <c r="I500" s="67"/>
      <c r="J500" s="67"/>
      <c r="K500" s="16"/>
      <c r="L500" s="87"/>
      <c r="M500" s="88">
        <v>2834.092529296875</v>
      </c>
      <c r="N500" s="88">
        <v>652.50885009765625</v>
      </c>
      <c r="O500" s="78"/>
      <c r="P500" s="89"/>
      <c r="Q500" s="89"/>
      <c r="R500" s="118"/>
      <c r="S500" s="51">
        <v>1</v>
      </c>
      <c r="T500" s="51">
        <v>1</v>
      </c>
      <c r="U500" s="52">
        <v>608.48409400000003</v>
      </c>
      <c r="V500" s="52">
        <v>4.2999999999999999E-4</v>
      </c>
      <c r="W500" s="52">
        <v>0</v>
      </c>
      <c r="X500" s="52">
        <v>0.59267499999999995</v>
      </c>
      <c r="Y500" s="52">
        <v>0</v>
      </c>
      <c r="Z500" s="119"/>
      <c r="AA500" s="84">
        <v>498</v>
      </c>
      <c r="AB500" s="84"/>
      <c r="AC500" s="91">
        <v>257486</v>
      </c>
      <c r="AD500" s="3" t="s">
        <v>1278</v>
      </c>
    </row>
    <row r="501" spans="1:30" x14ac:dyDescent="0.4">
      <c r="A501" s="14" t="s">
        <v>744</v>
      </c>
      <c r="B501" s="15" t="s">
        <v>8479</v>
      </c>
      <c r="C501" s="15"/>
      <c r="D501" s="86">
        <v>2.0522530889731212</v>
      </c>
      <c r="E501" s="82"/>
      <c r="F501" s="15"/>
      <c r="G501" s="15"/>
      <c r="H501" s="16"/>
      <c r="I501" s="67"/>
      <c r="J501" s="67"/>
      <c r="K501" s="16"/>
      <c r="L501" s="87"/>
      <c r="M501" s="88">
        <v>4796.4658203125</v>
      </c>
      <c r="N501" s="88">
        <v>175.05880737304688</v>
      </c>
      <c r="O501" s="78"/>
      <c r="P501" s="89"/>
      <c r="Q501" s="89"/>
      <c r="R501" s="118"/>
      <c r="S501" s="51">
        <v>1</v>
      </c>
      <c r="T501" s="51">
        <v>1</v>
      </c>
      <c r="U501" s="52">
        <v>685.23597800000005</v>
      </c>
      <c r="V501" s="52">
        <v>4.0400000000000001E-4</v>
      </c>
      <c r="W501" s="52">
        <v>0</v>
      </c>
      <c r="X501" s="52">
        <v>0.59040199999999998</v>
      </c>
      <c r="Y501" s="52">
        <v>0</v>
      </c>
      <c r="Z501" s="119"/>
      <c r="AA501" s="84">
        <v>499</v>
      </c>
      <c r="AB501" s="84"/>
      <c r="AC501" s="91">
        <v>116272</v>
      </c>
      <c r="AD501" s="3" t="s">
        <v>935</v>
      </c>
    </row>
    <row r="502" spans="1:30" x14ac:dyDescent="0.4">
      <c r="A502" s="14" t="s">
        <v>728</v>
      </c>
      <c r="B502" s="15" t="s">
        <v>8480</v>
      </c>
      <c r="C502" s="15"/>
      <c r="D502" s="86">
        <v>1.0062715992728979</v>
      </c>
      <c r="E502" s="82"/>
      <c r="F502" s="15"/>
      <c r="G502" s="15"/>
      <c r="H502" s="16"/>
      <c r="I502" s="67"/>
      <c r="J502" s="67"/>
      <c r="K502" s="16"/>
      <c r="L502" s="87"/>
      <c r="M502" s="88">
        <v>1326.479736328125</v>
      </c>
      <c r="N502" s="88">
        <v>1300.517822265625</v>
      </c>
      <c r="O502" s="78"/>
      <c r="P502" s="89"/>
      <c r="Q502" s="89"/>
      <c r="R502" s="118"/>
      <c r="S502" s="51">
        <v>1</v>
      </c>
      <c r="T502" s="51">
        <v>2</v>
      </c>
      <c r="U502" s="52">
        <v>0</v>
      </c>
      <c r="V502" s="52">
        <v>3.9399999999999998E-4</v>
      </c>
      <c r="W502" s="52">
        <v>0</v>
      </c>
      <c r="X502" s="52">
        <v>0.58755900000000005</v>
      </c>
      <c r="Y502" s="52">
        <v>1</v>
      </c>
      <c r="Z502" s="119"/>
      <c r="AA502" s="84">
        <v>500</v>
      </c>
      <c r="AB502" s="84"/>
      <c r="AC502" s="91">
        <v>693</v>
      </c>
      <c r="AD502" s="3" t="s">
        <v>935</v>
      </c>
    </row>
    <row r="503" spans="1:30" x14ac:dyDescent="0.4">
      <c r="A503" s="14" t="s">
        <v>249</v>
      </c>
      <c r="B503" s="15" t="s">
        <v>8480</v>
      </c>
      <c r="C503" s="15"/>
      <c r="D503" s="86">
        <v>5.7033827072353249</v>
      </c>
      <c r="E503" s="82"/>
      <c r="F503" s="15"/>
      <c r="G503" s="15"/>
      <c r="H503" s="16"/>
      <c r="I503" s="67"/>
      <c r="J503" s="67"/>
      <c r="K503" s="16"/>
      <c r="L503" s="87"/>
      <c r="M503" s="88">
        <v>9258.7587890625</v>
      </c>
      <c r="N503" s="88">
        <v>2950.250244140625</v>
      </c>
      <c r="O503" s="78"/>
      <c r="P503" s="89"/>
      <c r="Q503" s="89"/>
      <c r="R503" s="90"/>
      <c r="S503" s="51">
        <v>1</v>
      </c>
      <c r="T503" s="51">
        <v>1</v>
      </c>
      <c r="U503" s="52">
        <v>0</v>
      </c>
      <c r="V503" s="52">
        <v>2.3699999999999999E-4</v>
      </c>
      <c r="W503" s="52">
        <v>0</v>
      </c>
      <c r="X503" s="52">
        <v>0.58599999999999997</v>
      </c>
      <c r="Y503" s="52">
        <v>0</v>
      </c>
      <c r="Z503" s="52"/>
      <c r="AA503" s="84">
        <v>501</v>
      </c>
      <c r="AB503" s="84"/>
      <c r="AC503" s="91">
        <v>519715</v>
      </c>
      <c r="AD503" s="3" t="s">
        <v>928</v>
      </c>
    </row>
    <row r="504" spans="1:30" x14ac:dyDescent="0.4">
      <c r="A504" s="14" t="s">
        <v>591</v>
      </c>
      <c r="B504" s="15" t="s">
        <v>8481</v>
      </c>
      <c r="C504" s="15"/>
      <c r="D504" s="86">
        <v>1.8601683926278747</v>
      </c>
      <c r="E504" s="82"/>
      <c r="F504" s="15"/>
      <c r="G504" s="15"/>
      <c r="H504" s="16"/>
      <c r="I504" s="67"/>
      <c r="J504" s="67"/>
      <c r="K504" s="16"/>
      <c r="L504" s="87"/>
      <c r="M504" s="88">
        <v>6453.48828125</v>
      </c>
      <c r="N504" s="88">
        <v>240.89047241210938</v>
      </c>
      <c r="O504" s="78"/>
      <c r="P504" s="89"/>
      <c r="Q504" s="89"/>
      <c r="R504" s="118"/>
      <c r="S504" s="51">
        <v>1</v>
      </c>
      <c r="T504" s="51">
        <v>2</v>
      </c>
      <c r="U504" s="52">
        <v>0</v>
      </c>
      <c r="V504" s="52">
        <v>3.7199999999999999E-4</v>
      </c>
      <c r="W504" s="52">
        <v>0</v>
      </c>
      <c r="X504" s="52">
        <v>0.57559800000000005</v>
      </c>
      <c r="Y504" s="52">
        <v>1</v>
      </c>
      <c r="Z504" s="119"/>
      <c r="AA504" s="84">
        <v>502</v>
      </c>
      <c r="AB504" s="84"/>
      <c r="AC504" s="91">
        <v>95047</v>
      </c>
      <c r="AD504" s="3" t="s">
        <v>928</v>
      </c>
    </row>
    <row r="505" spans="1:30" x14ac:dyDescent="0.4">
      <c r="A505" s="14" t="s">
        <v>538</v>
      </c>
      <c r="B505" s="15" t="s">
        <v>8482</v>
      </c>
      <c r="C505" s="15"/>
      <c r="D505" s="86">
        <v>2.9605399424004153</v>
      </c>
      <c r="E505" s="82"/>
      <c r="F505" s="15"/>
      <c r="G505" s="15"/>
      <c r="H505" s="16"/>
      <c r="I505" s="67"/>
      <c r="J505" s="67"/>
      <c r="K505" s="16"/>
      <c r="L505" s="87"/>
      <c r="M505" s="88">
        <v>288.78741455078125</v>
      </c>
      <c r="N505" s="88">
        <v>5680.8544921875</v>
      </c>
      <c r="O505" s="78"/>
      <c r="P505" s="89"/>
      <c r="Q505" s="89"/>
      <c r="R505" s="118"/>
      <c r="S505" s="51">
        <v>2</v>
      </c>
      <c r="T505" s="51">
        <v>2</v>
      </c>
      <c r="U505" s="52">
        <v>0</v>
      </c>
      <c r="V505" s="52">
        <v>3.2299999999999999E-4</v>
      </c>
      <c r="W505" s="52">
        <v>0</v>
      </c>
      <c r="X505" s="52">
        <v>0.57232400000000005</v>
      </c>
      <c r="Y505" s="52">
        <v>1</v>
      </c>
      <c r="Z505" s="119"/>
      <c r="AA505" s="84">
        <v>503</v>
      </c>
      <c r="AB505" s="84"/>
      <c r="AC505" s="91">
        <v>216636</v>
      </c>
      <c r="AD505" s="3" t="s">
        <v>935</v>
      </c>
    </row>
    <row r="506" spans="1:30" x14ac:dyDescent="0.4">
      <c r="A506" s="14" t="s">
        <v>726</v>
      </c>
      <c r="B506" s="15" t="s">
        <v>8481</v>
      </c>
      <c r="C506" s="15"/>
      <c r="D506" s="86">
        <v>1.0083892821442659</v>
      </c>
      <c r="E506" s="82"/>
      <c r="F506" s="15"/>
      <c r="G506" s="15"/>
      <c r="H506" s="16"/>
      <c r="I506" s="67"/>
      <c r="J506" s="67"/>
      <c r="K506" s="16"/>
      <c r="L506" s="87"/>
      <c r="M506" s="88">
        <v>3465.469482421875</v>
      </c>
      <c r="N506" s="88">
        <v>389.8751220703125</v>
      </c>
      <c r="O506" s="78"/>
      <c r="P506" s="89"/>
      <c r="Q506" s="89"/>
      <c r="R506" s="118"/>
      <c r="S506" s="51">
        <v>0</v>
      </c>
      <c r="T506" s="51">
        <v>2</v>
      </c>
      <c r="U506" s="52">
        <v>0</v>
      </c>
      <c r="V506" s="52">
        <v>0.125</v>
      </c>
      <c r="W506" s="52">
        <v>0</v>
      </c>
      <c r="X506" s="52">
        <v>0.568801</v>
      </c>
      <c r="Y506" s="52">
        <v>1</v>
      </c>
      <c r="Z506" s="119"/>
      <c r="AA506" s="84">
        <v>504</v>
      </c>
      <c r="AB506" s="84"/>
      <c r="AC506" s="91">
        <v>927</v>
      </c>
      <c r="AD506" s="3" t="s">
        <v>935</v>
      </c>
    </row>
    <row r="507" spans="1:30" x14ac:dyDescent="0.4">
      <c r="A507" s="14" t="s">
        <v>623</v>
      </c>
      <c r="B507" s="15" t="s">
        <v>8482</v>
      </c>
      <c r="C507" s="15"/>
      <c r="D507" s="86">
        <v>1.5231762683495265</v>
      </c>
      <c r="E507" s="82"/>
      <c r="F507" s="15"/>
      <c r="G507" s="15"/>
      <c r="H507" s="16"/>
      <c r="I507" s="67"/>
      <c r="J507" s="67"/>
      <c r="K507" s="16"/>
      <c r="L507" s="87"/>
      <c r="M507" s="88">
        <v>6009.98974609375</v>
      </c>
      <c r="N507" s="88">
        <v>9693.5966796875</v>
      </c>
      <c r="O507" s="78"/>
      <c r="P507" s="89"/>
      <c r="Q507" s="89"/>
      <c r="R507" s="118"/>
      <c r="S507" s="51">
        <v>0</v>
      </c>
      <c r="T507" s="51">
        <v>2</v>
      </c>
      <c r="U507" s="52">
        <v>6580.5272610000002</v>
      </c>
      <c r="V507" s="52">
        <v>4.3399999999999998E-4</v>
      </c>
      <c r="W507" s="52">
        <v>0</v>
      </c>
      <c r="X507" s="52">
        <v>0.56601699999999999</v>
      </c>
      <c r="Y507" s="52">
        <v>0</v>
      </c>
      <c r="Z507" s="119"/>
      <c r="AA507" s="84">
        <v>505</v>
      </c>
      <c r="AB507" s="84"/>
      <c r="AC507" s="91">
        <v>57810</v>
      </c>
      <c r="AD507" s="3" t="s">
        <v>852</v>
      </c>
    </row>
    <row r="508" spans="1:30" x14ac:dyDescent="0.4">
      <c r="A508" s="14" t="s">
        <v>271</v>
      </c>
      <c r="B508" s="15" t="s">
        <v>8481</v>
      </c>
      <c r="C508" s="15"/>
      <c r="D508" s="86">
        <v>1.4316362587602607</v>
      </c>
      <c r="E508" s="82"/>
      <c r="F508" s="15"/>
      <c r="G508" s="15"/>
      <c r="H508" s="16"/>
      <c r="I508" s="67"/>
      <c r="J508" s="67"/>
      <c r="K508" s="16"/>
      <c r="L508" s="87"/>
      <c r="M508" s="88">
        <v>7565.2861328125</v>
      </c>
      <c r="N508" s="88">
        <v>983.79547119140625</v>
      </c>
      <c r="O508" s="78"/>
      <c r="P508" s="89"/>
      <c r="Q508" s="89"/>
      <c r="R508" s="90"/>
      <c r="S508" s="51">
        <v>1</v>
      </c>
      <c r="T508" s="51">
        <v>1</v>
      </c>
      <c r="U508" s="52">
        <v>0</v>
      </c>
      <c r="V508" s="52">
        <v>0.2</v>
      </c>
      <c r="W508" s="52">
        <v>0</v>
      </c>
      <c r="X508" s="52">
        <v>0.56563399999999997</v>
      </c>
      <c r="Y508" s="52">
        <v>0</v>
      </c>
      <c r="Z508" s="52"/>
      <c r="AA508" s="84">
        <v>506</v>
      </c>
      <c r="AB508" s="84"/>
      <c r="AC508" s="91">
        <v>47695</v>
      </c>
      <c r="AD508" s="3" t="s">
        <v>928</v>
      </c>
    </row>
    <row r="509" spans="1:30" x14ac:dyDescent="0.4">
      <c r="A509" s="14" t="s">
        <v>545</v>
      </c>
      <c r="B509" s="15" t="s">
        <v>8482</v>
      </c>
      <c r="C509" s="15"/>
      <c r="D509" s="86">
        <v>2.7064179978362448</v>
      </c>
      <c r="E509" s="82"/>
      <c r="F509" s="15"/>
      <c r="G509" s="15"/>
      <c r="H509" s="16"/>
      <c r="I509" s="67"/>
      <c r="J509" s="67"/>
      <c r="K509" s="16"/>
      <c r="L509" s="87"/>
      <c r="M509" s="88">
        <v>467.52023315429688</v>
      </c>
      <c r="N509" s="88">
        <v>6033.99072265625</v>
      </c>
      <c r="O509" s="78"/>
      <c r="P509" s="89"/>
      <c r="Q509" s="89"/>
      <c r="R509" s="118"/>
      <c r="S509" s="51">
        <v>2</v>
      </c>
      <c r="T509" s="51">
        <v>3</v>
      </c>
      <c r="U509" s="52">
        <v>43.034126999999998</v>
      </c>
      <c r="V509" s="52">
        <v>3.8999999999999999E-4</v>
      </c>
      <c r="W509" s="52">
        <v>0</v>
      </c>
      <c r="X509" s="52">
        <v>0.56437099999999996</v>
      </c>
      <c r="Y509" s="52">
        <v>0.66666666666666663</v>
      </c>
      <c r="Z509" s="119"/>
      <c r="AA509" s="84">
        <v>507</v>
      </c>
      <c r="AB509" s="84"/>
      <c r="AC509" s="91">
        <v>188556</v>
      </c>
      <c r="AD509" s="3" t="s">
        <v>928</v>
      </c>
    </row>
    <row r="510" spans="1:30" x14ac:dyDescent="0.4">
      <c r="A510" s="14" t="s">
        <v>783</v>
      </c>
      <c r="B510" s="15" t="s">
        <v>8482</v>
      </c>
      <c r="C510" s="15"/>
      <c r="D510" s="86">
        <v>1.8306384814771308</v>
      </c>
      <c r="E510" s="82"/>
      <c r="F510" s="15"/>
      <c r="G510" s="15"/>
      <c r="H510" s="16"/>
      <c r="I510" s="67"/>
      <c r="J510" s="67"/>
      <c r="K510" s="16"/>
      <c r="L510" s="87"/>
      <c r="M510" s="88">
        <v>8735.3828125</v>
      </c>
      <c r="N510" s="88">
        <v>2216.339111328125</v>
      </c>
      <c r="O510" s="78"/>
      <c r="P510" s="89"/>
      <c r="Q510" s="89"/>
      <c r="R510" s="118"/>
      <c r="S510" s="51">
        <v>0</v>
      </c>
      <c r="T510" s="51">
        <v>1</v>
      </c>
      <c r="U510" s="52">
        <v>0</v>
      </c>
      <c r="V510" s="52">
        <v>2.6800000000000001E-4</v>
      </c>
      <c r="W510" s="52">
        <v>0</v>
      </c>
      <c r="X510" s="52">
        <v>0.56435500000000005</v>
      </c>
      <c r="Y510" s="52">
        <v>0</v>
      </c>
      <c r="Z510" s="119"/>
      <c r="AA510" s="84">
        <v>508</v>
      </c>
      <c r="AB510" s="84"/>
      <c r="AC510" s="91">
        <v>91784</v>
      </c>
      <c r="AD510" s="3" t="s">
        <v>852</v>
      </c>
    </row>
    <row r="511" spans="1:30" x14ac:dyDescent="0.4">
      <c r="A511" s="14" t="s">
        <v>772</v>
      </c>
      <c r="B511" s="15" t="s">
        <v>8481</v>
      </c>
      <c r="C511" s="15"/>
      <c r="D511" s="86">
        <v>1.1033230142838011</v>
      </c>
      <c r="E511" s="82"/>
      <c r="F511" s="15"/>
      <c r="G511" s="15"/>
      <c r="H511" s="16"/>
      <c r="I511" s="67"/>
      <c r="J511" s="67"/>
      <c r="K511" s="16"/>
      <c r="L511" s="87"/>
      <c r="M511" s="88">
        <v>138.18377685546875</v>
      </c>
      <c r="N511" s="88">
        <v>4985.30224609375</v>
      </c>
      <c r="O511" s="78"/>
      <c r="P511" s="89"/>
      <c r="Q511" s="89"/>
      <c r="R511" s="118"/>
      <c r="S511" s="51">
        <v>0</v>
      </c>
      <c r="T511" s="51">
        <v>1</v>
      </c>
      <c r="U511" s="52">
        <v>0</v>
      </c>
      <c r="V511" s="52">
        <v>2.6800000000000001E-4</v>
      </c>
      <c r="W511" s="52">
        <v>0</v>
      </c>
      <c r="X511" s="52">
        <v>0.56435500000000005</v>
      </c>
      <c r="Y511" s="52">
        <v>0</v>
      </c>
      <c r="Z511" s="119"/>
      <c r="AA511" s="84">
        <v>509</v>
      </c>
      <c r="AB511" s="84"/>
      <c r="AC511" s="91">
        <v>11417</v>
      </c>
      <c r="AD511" s="3" t="s">
        <v>935</v>
      </c>
    </row>
    <row r="512" spans="1:30" x14ac:dyDescent="0.4">
      <c r="A512" s="14" t="s">
        <v>694</v>
      </c>
      <c r="B512" s="122" t="s">
        <v>8482</v>
      </c>
      <c r="C512" s="122"/>
      <c r="D512" s="123">
        <v>1.0944269362386949</v>
      </c>
      <c r="E512" s="124"/>
      <c r="F512" s="122"/>
      <c r="G512" s="122"/>
      <c r="H512" s="125"/>
      <c r="I512" s="126"/>
      <c r="J512" s="126"/>
      <c r="K512" s="125"/>
      <c r="L512" s="127"/>
      <c r="M512" s="128">
        <v>7043.71826171875</v>
      </c>
      <c r="N512" s="128">
        <v>9590.2412109375</v>
      </c>
      <c r="O512" s="129"/>
      <c r="P512" s="130"/>
      <c r="Q512" s="130"/>
      <c r="R512" s="118"/>
      <c r="S512" s="51">
        <v>0</v>
      </c>
      <c r="T512" s="51">
        <v>1</v>
      </c>
      <c r="U512" s="52">
        <v>0</v>
      </c>
      <c r="V512" s="52">
        <v>1.9699999999999999E-4</v>
      </c>
      <c r="W512" s="52">
        <v>0</v>
      </c>
      <c r="X512" s="52">
        <v>0.56054099999999996</v>
      </c>
      <c r="Y512" s="52">
        <v>0</v>
      </c>
      <c r="Z512" s="119"/>
      <c r="AA512" s="131">
        <v>511</v>
      </c>
      <c r="AB512" s="131"/>
      <c r="AC512" s="91">
        <v>10434</v>
      </c>
      <c r="AD512" s="3" t="s">
        <v>852</v>
      </c>
    </row>
    <row r="513" spans="1:30" x14ac:dyDescent="0.4">
      <c r="A513" s="14" t="s">
        <v>430</v>
      </c>
      <c r="B513" s="15" t="s">
        <v>8482</v>
      </c>
      <c r="C513" s="15"/>
      <c r="D513" s="86">
        <v>2.8456601715920971</v>
      </c>
      <c r="E513" s="82"/>
      <c r="F513" s="15"/>
      <c r="G513" s="15"/>
      <c r="H513" s="16"/>
      <c r="I513" s="67"/>
      <c r="J513" s="67"/>
      <c r="K513" s="16"/>
      <c r="L513" s="87"/>
      <c r="M513" s="88">
        <v>6379.69384765625</v>
      </c>
      <c r="N513" s="88">
        <v>547.17901611328125</v>
      </c>
      <c r="O513" s="78"/>
      <c r="P513" s="89"/>
      <c r="Q513" s="89"/>
      <c r="R513" s="90"/>
      <c r="S513" s="51">
        <v>2</v>
      </c>
      <c r="T513" s="51">
        <v>1</v>
      </c>
      <c r="U513" s="52">
        <v>0</v>
      </c>
      <c r="V513" s="52">
        <v>3.9399999999999998E-4</v>
      </c>
      <c r="W513" s="52">
        <v>0</v>
      </c>
      <c r="X513" s="52">
        <v>0.55842800000000004</v>
      </c>
      <c r="Y513" s="52">
        <v>1</v>
      </c>
      <c r="Z513" s="52"/>
      <c r="AA513" s="84">
        <v>512</v>
      </c>
      <c r="AB513" s="84"/>
      <c r="AC513" s="91">
        <v>203942</v>
      </c>
      <c r="AD513" s="3" t="s">
        <v>935</v>
      </c>
    </row>
    <row r="514" spans="1:30" x14ac:dyDescent="0.4">
      <c r="A514" s="14" t="s">
        <v>511</v>
      </c>
      <c r="B514" s="15" t="s">
        <v>8482</v>
      </c>
      <c r="C514" s="15"/>
      <c r="D514" s="86">
        <v>1.4659716810421859</v>
      </c>
      <c r="E514" s="82"/>
      <c r="F514" s="15"/>
      <c r="G514" s="15"/>
      <c r="H514" s="16"/>
      <c r="I514" s="67"/>
      <c r="J514" s="67"/>
      <c r="K514" s="16"/>
      <c r="L514" s="87"/>
      <c r="M514" s="88">
        <v>7255.14990234375</v>
      </c>
      <c r="N514" s="88">
        <v>9244.9560546875</v>
      </c>
      <c r="O514" s="78"/>
      <c r="P514" s="89"/>
      <c r="Q514" s="89"/>
      <c r="R514" s="118"/>
      <c r="S514" s="51">
        <v>1</v>
      </c>
      <c r="T514" s="51">
        <v>1</v>
      </c>
      <c r="U514" s="52">
        <v>0</v>
      </c>
      <c r="V514" s="52">
        <v>2.5399999999999999E-4</v>
      </c>
      <c r="W514" s="52">
        <v>0</v>
      </c>
      <c r="X514" s="52">
        <v>0.53930900000000004</v>
      </c>
      <c r="Y514" s="52">
        <v>0</v>
      </c>
      <c r="Z514" s="119"/>
      <c r="AA514" s="84">
        <v>513</v>
      </c>
      <c r="AB514" s="84"/>
      <c r="AC514" s="91">
        <v>51489</v>
      </c>
      <c r="AD514" s="3" t="s">
        <v>843</v>
      </c>
    </row>
    <row r="515" spans="1:30" x14ac:dyDescent="0.4">
      <c r="A515" s="14" t="s">
        <v>812</v>
      </c>
      <c r="B515" s="15" t="s">
        <v>8481</v>
      </c>
      <c r="C515" s="15"/>
      <c r="D515" s="86">
        <v>1.215976503099143</v>
      </c>
      <c r="E515" s="82"/>
      <c r="F515" s="15"/>
      <c r="G515" s="15"/>
      <c r="H515" s="16"/>
      <c r="I515" s="67"/>
      <c r="J515" s="67"/>
      <c r="K515" s="16"/>
      <c r="L515" s="87"/>
      <c r="M515" s="88">
        <v>7510.01953125</v>
      </c>
      <c r="N515" s="88">
        <v>8734.6875</v>
      </c>
      <c r="O515" s="78"/>
      <c r="P515" s="89"/>
      <c r="Q515" s="89"/>
      <c r="R515" s="118"/>
      <c r="S515" s="51">
        <v>0</v>
      </c>
      <c r="T515" s="51">
        <v>1</v>
      </c>
      <c r="U515" s="52">
        <v>0</v>
      </c>
      <c r="V515" s="52">
        <v>2.9700000000000001E-4</v>
      </c>
      <c r="W515" s="52">
        <v>0</v>
      </c>
      <c r="X515" s="52">
        <v>0.52299099999999998</v>
      </c>
      <c r="Y515" s="52">
        <v>0</v>
      </c>
      <c r="Z515" s="119"/>
      <c r="AA515" s="84">
        <v>514</v>
      </c>
      <c r="AB515" s="84"/>
      <c r="AC515" s="91">
        <v>23865</v>
      </c>
      <c r="AD515" s="3" t="s">
        <v>935</v>
      </c>
    </row>
    <row r="516" spans="1:30" x14ac:dyDescent="0.4">
      <c r="A516" s="14" t="s">
        <v>311</v>
      </c>
      <c r="B516" s="15" t="s">
        <v>8481</v>
      </c>
      <c r="C516" s="15"/>
      <c r="D516" s="86">
        <v>2.6595484269353244</v>
      </c>
      <c r="E516" s="82"/>
      <c r="F516" s="15"/>
      <c r="G516" s="15"/>
      <c r="H516" s="16"/>
      <c r="I516" s="67"/>
      <c r="J516" s="67"/>
      <c r="K516" s="16"/>
      <c r="L516" s="87"/>
      <c r="M516" s="88">
        <v>1535.8065185546875</v>
      </c>
      <c r="N516" s="88">
        <v>6593.013671875</v>
      </c>
      <c r="O516" s="78"/>
      <c r="P516" s="89"/>
      <c r="Q516" s="89"/>
      <c r="R516" s="90"/>
      <c r="S516" s="51">
        <v>2</v>
      </c>
      <c r="T516" s="51">
        <v>2</v>
      </c>
      <c r="U516" s="52">
        <v>0</v>
      </c>
      <c r="V516" s="52">
        <v>3.4400000000000001E-4</v>
      </c>
      <c r="W516" s="52">
        <v>0</v>
      </c>
      <c r="X516" s="52">
        <v>0.51276699999999997</v>
      </c>
      <c r="Y516" s="52">
        <v>1</v>
      </c>
      <c r="Z516" s="52"/>
      <c r="AA516" s="84">
        <v>515</v>
      </c>
      <c r="AB516" s="84"/>
      <c r="AC516" s="91">
        <v>183377</v>
      </c>
      <c r="AD516" s="3" t="s">
        <v>963</v>
      </c>
    </row>
    <row r="517" spans="1:30" x14ac:dyDescent="0.4">
      <c r="A517" s="14" t="s">
        <v>210</v>
      </c>
      <c r="B517" s="15" t="s">
        <v>8482</v>
      </c>
      <c r="C517" s="15"/>
      <c r="D517" s="86">
        <v>10.269242726806935</v>
      </c>
      <c r="E517" s="82"/>
      <c r="F517" s="15"/>
      <c r="G517" s="15"/>
      <c r="H517" s="16"/>
      <c r="I517" s="67"/>
      <c r="J517" s="67"/>
      <c r="K517" s="16"/>
      <c r="L517" s="87"/>
      <c r="M517" s="88">
        <v>4063.6904296875</v>
      </c>
      <c r="N517" s="88">
        <v>261.40481567382813</v>
      </c>
      <c r="O517" s="78"/>
      <c r="P517" s="89"/>
      <c r="Q517" s="89"/>
      <c r="R517" s="90"/>
      <c r="S517" s="51">
        <v>1</v>
      </c>
      <c r="T517" s="51">
        <v>1</v>
      </c>
      <c r="U517" s="52">
        <v>0</v>
      </c>
      <c r="V517" s="52">
        <v>2.9500000000000001E-4</v>
      </c>
      <c r="W517" s="52">
        <v>0</v>
      </c>
      <c r="X517" s="52">
        <v>0.50300900000000004</v>
      </c>
      <c r="Y517" s="52">
        <v>0</v>
      </c>
      <c r="Z517" s="52"/>
      <c r="AA517" s="84">
        <v>516</v>
      </c>
      <c r="AB517" s="84"/>
      <c r="AC517" s="91">
        <v>1024234</v>
      </c>
      <c r="AD517" s="3" t="s">
        <v>852</v>
      </c>
    </row>
    <row r="518" spans="1:30" x14ac:dyDescent="0.4">
      <c r="A518" s="14" t="s">
        <v>717</v>
      </c>
      <c r="B518" s="15" t="s">
        <v>8481</v>
      </c>
      <c r="C518" s="15"/>
      <c r="D518" s="86">
        <v>1.0303444045628085</v>
      </c>
      <c r="E518" s="82"/>
      <c r="F518" s="15"/>
      <c r="G518" s="15"/>
      <c r="H518" s="16"/>
      <c r="I518" s="67"/>
      <c r="J518" s="67"/>
      <c r="K518" s="16"/>
      <c r="L518" s="87"/>
      <c r="M518" s="88">
        <v>5617.96240234375</v>
      </c>
      <c r="N518" s="88">
        <v>291.09906005859375</v>
      </c>
      <c r="O518" s="78"/>
      <c r="P518" s="89"/>
      <c r="Q518" s="89"/>
      <c r="R518" s="118"/>
      <c r="S518" s="51">
        <v>1</v>
      </c>
      <c r="T518" s="51">
        <v>1</v>
      </c>
      <c r="U518" s="52">
        <v>0</v>
      </c>
      <c r="V518" s="52">
        <v>2.9300000000000002E-4</v>
      </c>
      <c r="W518" s="52">
        <v>0</v>
      </c>
      <c r="X518" s="52">
        <v>0.49706499999999998</v>
      </c>
      <c r="Y518" s="52">
        <v>0</v>
      </c>
      <c r="Z518" s="119"/>
      <c r="AA518" s="84">
        <v>517</v>
      </c>
      <c r="AB518" s="84"/>
      <c r="AC518" s="91">
        <v>3353</v>
      </c>
      <c r="AD518" s="3" t="s">
        <v>1446</v>
      </c>
    </row>
    <row r="519" spans="1:30" x14ac:dyDescent="0.4">
      <c r="A519" s="14" t="s">
        <v>597</v>
      </c>
      <c r="B519" s="15" t="s">
        <v>8482</v>
      </c>
      <c r="C519" s="15"/>
      <c r="D519" s="86">
        <v>1.7558770361763967</v>
      </c>
      <c r="E519" s="82"/>
      <c r="F519" s="15"/>
      <c r="G519" s="15"/>
      <c r="H519" s="16"/>
      <c r="I519" s="67"/>
      <c r="J519" s="67"/>
      <c r="K519" s="16"/>
      <c r="L519" s="87"/>
      <c r="M519" s="88">
        <v>7298.10986328125</v>
      </c>
      <c r="N519" s="88">
        <v>1011.6082763671875</v>
      </c>
      <c r="O519" s="78"/>
      <c r="P519" s="89"/>
      <c r="Q519" s="89"/>
      <c r="R519" s="118"/>
      <c r="S519" s="51">
        <v>0</v>
      </c>
      <c r="T519" s="51">
        <v>2</v>
      </c>
      <c r="U519" s="52">
        <v>741.85723800000005</v>
      </c>
      <c r="V519" s="52">
        <v>4.2200000000000001E-4</v>
      </c>
      <c r="W519" s="52">
        <v>0</v>
      </c>
      <c r="X519" s="52">
        <v>0.49534499999999998</v>
      </c>
      <c r="Y519" s="52">
        <v>0</v>
      </c>
      <c r="Z519" s="119"/>
      <c r="AA519" s="84">
        <v>518</v>
      </c>
      <c r="AB519" s="84"/>
      <c r="AC519" s="91">
        <v>83523</v>
      </c>
      <c r="AD519" s="3" t="s">
        <v>963</v>
      </c>
    </row>
    <row r="520" spans="1:30" x14ac:dyDescent="0.4">
      <c r="A520" s="14" t="s">
        <v>459</v>
      </c>
      <c r="B520" s="15" t="s">
        <v>8482</v>
      </c>
      <c r="C520" s="15"/>
      <c r="D520" s="86">
        <v>1.8414893437111921</v>
      </c>
      <c r="E520" s="82"/>
      <c r="F520" s="15"/>
      <c r="G520" s="15"/>
      <c r="H520" s="16"/>
      <c r="I520" s="67"/>
      <c r="J520" s="67"/>
      <c r="K520" s="16"/>
      <c r="L520" s="87"/>
      <c r="M520" s="88">
        <v>8572.8857421875</v>
      </c>
      <c r="N520" s="88">
        <v>1946.25390625</v>
      </c>
      <c r="O520" s="78"/>
      <c r="P520" s="89"/>
      <c r="Q520" s="89"/>
      <c r="R520" s="90"/>
      <c r="S520" s="51">
        <v>1</v>
      </c>
      <c r="T520" s="51">
        <v>1</v>
      </c>
      <c r="U520" s="52">
        <v>0</v>
      </c>
      <c r="V520" s="52">
        <v>4.2900000000000002E-4</v>
      </c>
      <c r="W520" s="52">
        <v>0</v>
      </c>
      <c r="X520" s="52">
        <v>0.49509799999999998</v>
      </c>
      <c r="Y520" s="52">
        <v>0.5</v>
      </c>
      <c r="Z520" s="52"/>
      <c r="AA520" s="84">
        <v>519</v>
      </c>
      <c r="AB520" s="84"/>
      <c r="AC520" s="91">
        <v>92983</v>
      </c>
      <c r="AD520" s="3" t="s">
        <v>852</v>
      </c>
    </row>
    <row r="521" spans="1:30" x14ac:dyDescent="0.4">
      <c r="A521" s="14" t="s">
        <v>672</v>
      </c>
      <c r="B521" s="15" t="s">
        <v>8481</v>
      </c>
      <c r="C521" s="15"/>
      <c r="D521" s="86">
        <v>1.2086008127565575</v>
      </c>
      <c r="E521" s="82"/>
      <c r="F521" s="15"/>
      <c r="G521" s="15"/>
      <c r="H521" s="16"/>
      <c r="I521" s="67"/>
      <c r="J521" s="67"/>
      <c r="K521" s="16"/>
      <c r="L521" s="87"/>
      <c r="M521" s="88">
        <v>2360.82861328125</v>
      </c>
      <c r="N521" s="88">
        <v>1486.1376953125</v>
      </c>
      <c r="O521" s="78"/>
      <c r="P521" s="89"/>
      <c r="Q521" s="89"/>
      <c r="R521" s="118"/>
      <c r="S521" s="51">
        <v>1</v>
      </c>
      <c r="T521" s="51">
        <v>1</v>
      </c>
      <c r="U521" s="52">
        <v>0</v>
      </c>
      <c r="V521" s="52">
        <v>3.3700000000000001E-4</v>
      </c>
      <c r="W521" s="52">
        <v>0</v>
      </c>
      <c r="X521" s="52">
        <v>0.49150100000000002</v>
      </c>
      <c r="Y521" s="52">
        <v>0</v>
      </c>
      <c r="Z521" s="119"/>
      <c r="AA521" s="84">
        <v>520</v>
      </c>
      <c r="AB521" s="84"/>
      <c r="AC521" s="91">
        <v>23050</v>
      </c>
      <c r="AD521" s="3" t="s">
        <v>935</v>
      </c>
    </row>
    <row r="522" spans="1:30" x14ac:dyDescent="0.4">
      <c r="A522" s="14" t="s">
        <v>649</v>
      </c>
      <c r="B522" s="15" t="s">
        <v>8482</v>
      </c>
      <c r="C522" s="15"/>
      <c r="D522" s="86">
        <v>1.3190008697985203</v>
      </c>
      <c r="E522" s="82"/>
      <c r="F522" s="15"/>
      <c r="G522" s="15"/>
      <c r="H522" s="16"/>
      <c r="I522" s="67"/>
      <c r="J522" s="67"/>
      <c r="K522" s="16"/>
      <c r="L522" s="87"/>
      <c r="M522" s="88">
        <v>8909.9296875</v>
      </c>
      <c r="N522" s="88">
        <v>3922.8505859375</v>
      </c>
      <c r="O522" s="78"/>
      <c r="P522" s="89"/>
      <c r="Q522" s="89"/>
      <c r="R522" s="118"/>
      <c r="S522" s="51">
        <v>1</v>
      </c>
      <c r="T522" s="51">
        <v>1</v>
      </c>
      <c r="U522" s="52">
        <v>0</v>
      </c>
      <c r="V522" s="52">
        <v>3.3700000000000001E-4</v>
      </c>
      <c r="W522" s="52">
        <v>0</v>
      </c>
      <c r="X522" s="52">
        <v>0.49150100000000002</v>
      </c>
      <c r="Y522" s="52">
        <v>0</v>
      </c>
      <c r="Z522" s="119"/>
      <c r="AA522" s="84">
        <v>521</v>
      </c>
      <c r="AB522" s="84"/>
      <c r="AC522" s="91">
        <v>35249</v>
      </c>
      <c r="AD522" s="3" t="s">
        <v>928</v>
      </c>
    </row>
    <row r="523" spans="1:30" x14ac:dyDescent="0.4">
      <c r="A523" s="14" t="s">
        <v>559</v>
      </c>
      <c r="B523" s="15" t="s">
        <v>8482</v>
      </c>
      <c r="C523" s="15"/>
      <c r="D523" s="86">
        <v>2.3636158205518352</v>
      </c>
      <c r="E523" s="82"/>
      <c r="F523" s="15"/>
      <c r="G523" s="15"/>
      <c r="H523" s="16"/>
      <c r="I523" s="67"/>
      <c r="J523" s="67"/>
      <c r="K523" s="16"/>
      <c r="L523" s="87"/>
      <c r="M523" s="88">
        <v>6621.4462890625</v>
      </c>
      <c r="N523" s="88">
        <v>355.10165405273438</v>
      </c>
      <c r="O523" s="78"/>
      <c r="P523" s="89"/>
      <c r="Q523" s="89"/>
      <c r="R523" s="118"/>
      <c r="S523" s="51">
        <v>1</v>
      </c>
      <c r="T523" s="51">
        <v>1</v>
      </c>
      <c r="U523" s="52">
        <v>185.24041700000001</v>
      </c>
      <c r="V523" s="52">
        <v>4.3100000000000001E-4</v>
      </c>
      <c r="W523" s="52">
        <v>0</v>
      </c>
      <c r="X523" s="52">
        <v>0.486682</v>
      </c>
      <c r="Y523" s="52">
        <v>0</v>
      </c>
      <c r="Z523" s="119"/>
      <c r="AA523" s="84">
        <v>522</v>
      </c>
      <c r="AB523" s="84"/>
      <c r="AC523" s="91">
        <v>150677</v>
      </c>
      <c r="AD523" s="3" t="s">
        <v>935</v>
      </c>
    </row>
    <row r="524" spans="1:30" x14ac:dyDescent="0.4">
      <c r="A524" s="14" t="s">
        <v>699</v>
      </c>
      <c r="B524" s="15" t="s">
        <v>8481</v>
      </c>
      <c r="C524" s="15"/>
      <c r="D524" s="86">
        <v>1.0792502089938905</v>
      </c>
      <c r="E524" s="82"/>
      <c r="F524" s="15"/>
      <c r="G524" s="15"/>
      <c r="H524" s="16"/>
      <c r="I524" s="67"/>
      <c r="J524" s="67"/>
      <c r="K524" s="16"/>
      <c r="L524" s="87"/>
      <c r="M524" s="88">
        <v>647.71441650390625</v>
      </c>
      <c r="N524" s="88">
        <v>2603.6962890625</v>
      </c>
      <c r="O524" s="78"/>
      <c r="P524" s="89"/>
      <c r="Q524" s="89"/>
      <c r="R524" s="118"/>
      <c r="S524" s="51">
        <v>0</v>
      </c>
      <c r="T524" s="51">
        <v>1</v>
      </c>
      <c r="U524" s="52">
        <v>0</v>
      </c>
      <c r="V524" s="52">
        <v>2.14E-4</v>
      </c>
      <c r="W524" s="52">
        <v>0</v>
      </c>
      <c r="X524" s="52">
        <v>0.48446400000000001</v>
      </c>
      <c r="Y524" s="52">
        <v>0</v>
      </c>
      <c r="Z524" s="119"/>
      <c r="AA524" s="84">
        <v>523</v>
      </c>
      <c r="AB524" s="84"/>
      <c r="AC524" s="91">
        <v>8757</v>
      </c>
      <c r="AD524" s="3" t="s">
        <v>935</v>
      </c>
    </row>
    <row r="525" spans="1:30" x14ac:dyDescent="0.4">
      <c r="A525" s="14" t="s">
        <v>544</v>
      </c>
      <c r="B525" s="15" t="s">
        <v>8482</v>
      </c>
      <c r="C525" s="15"/>
      <c r="D525" s="86">
        <v>2.6989518082256523</v>
      </c>
      <c r="E525" s="82"/>
      <c r="F525" s="15"/>
      <c r="G525" s="15"/>
      <c r="H525" s="16"/>
      <c r="I525" s="67"/>
      <c r="J525" s="67"/>
      <c r="K525" s="16"/>
      <c r="L525" s="87"/>
      <c r="M525" s="88">
        <v>4705.69677734375</v>
      </c>
      <c r="N525" s="88">
        <v>185.30526733398438</v>
      </c>
      <c r="O525" s="78"/>
      <c r="P525" s="89"/>
      <c r="Q525" s="89"/>
      <c r="R525" s="118"/>
      <c r="S525" s="51">
        <v>1</v>
      </c>
      <c r="T525" s="51">
        <v>1</v>
      </c>
      <c r="U525" s="52">
        <v>0</v>
      </c>
      <c r="V525" s="52">
        <v>2.14E-4</v>
      </c>
      <c r="W525" s="52">
        <v>0</v>
      </c>
      <c r="X525" s="52">
        <v>0.48446400000000001</v>
      </c>
      <c r="Y525" s="52">
        <v>0</v>
      </c>
      <c r="Z525" s="119"/>
      <c r="AA525" s="84">
        <v>524</v>
      </c>
      <c r="AB525" s="84"/>
      <c r="AC525" s="91">
        <v>187731</v>
      </c>
      <c r="AD525" s="3" t="s">
        <v>852</v>
      </c>
    </row>
    <row r="526" spans="1:30" x14ac:dyDescent="0.4">
      <c r="A526" s="14" t="s">
        <v>390</v>
      </c>
      <c r="B526" s="15" t="s">
        <v>8482</v>
      </c>
      <c r="C526" s="15"/>
      <c r="D526" s="86">
        <v>2.0237458195508586</v>
      </c>
      <c r="E526" s="82"/>
      <c r="F526" s="15"/>
      <c r="G526" s="15"/>
      <c r="H526" s="16"/>
      <c r="I526" s="67"/>
      <c r="J526" s="67"/>
      <c r="K526" s="16"/>
      <c r="L526" s="87"/>
      <c r="M526" s="88">
        <v>1996.249755859375</v>
      </c>
      <c r="N526" s="88">
        <v>1991.7325439453125</v>
      </c>
      <c r="O526" s="78"/>
      <c r="P526" s="89"/>
      <c r="Q526" s="89"/>
      <c r="R526" s="90"/>
      <c r="S526" s="51">
        <v>2</v>
      </c>
      <c r="T526" s="51">
        <v>1</v>
      </c>
      <c r="U526" s="52">
        <v>0</v>
      </c>
      <c r="V526" s="52">
        <v>3.6400000000000001E-4</v>
      </c>
      <c r="W526" s="52">
        <v>0</v>
      </c>
      <c r="X526" s="52">
        <v>0.482379</v>
      </c>
      <c r="Y526" s="52">
        <v>0.5</v>
      </c>
      <c r="Z526" s="52"/>
      <c r="AA526" s="84">
        <v>525</v>
      </c>
      <c r="AB526" s="84"/>
      <c r="AC526" s="91">
        <v>113122</v>
      </c>
      <c r="AD526" s="3" t="s">
        <v>935</v>
      </c>
    </row>
    <row r="527" spans="1:30" x14ac:dyDescent="0.4">
      <c r="A527" s="14" t="s">
        <v>667</v>
      </c>
      <c r="B527" s="15" t="s">
        <v>8482</v>
      </c>
      <c r="C527" s="15"/>
      <c r="D527" s="86">
        <v>1.2295151935930175</v>
      </c>
      <c r="E527" s="82"/>
      <c r="F527" s="15"/>
      <c r="G527" s="15"/>
      <c r="H527" s="16"/>
      <c r="I527" s="67"/>
      <c r="J527" s="67"/>
      <c r="K527" s="16"/>
      <c r="L527" s="87"/>
      <c r="M527" s="88">
        <v>9209.8125</v>
      </c>
      <c r="N527" s="88">
        <v>2328.000244140625</v>
      </c>
      <c r="O527" s="78"/>
      <c r="P527" s="89"/>
      <c r="Q527" s="89"/>
      <c r="R527" s="118"/>
      <c r="S527" s="51">
        <v>0</v>
      </c>
      <c r="T527" s="51">
        <v>1</v>
      </c>
      <c r="U527" s="52">
        <v>0</v>
      </c>
      <c r="V527" s="52">
        <v>2.8299999999999999E-4</v>
      </c>
      <c r="W527" s="52">
        <v>0</v>
      </c>
      <c r="X527" s="52">
        <v>0.48175800000000002</v>
      </c>
      <c r="Y527" s="52">
        <v>0</v>
      </c>
      <c r="Z527" s="119"/>
      <c r="AA527" s="84">
        <v>526</v>
      </c>
      <c r="AB527" s="84"/>
      <c r="AC527" s="91">
        <v>25361</v>
      </c>
      <c r="AD527" s="3" t="s">
        <v>935</v>
      </c>
    </row>
    <row r="528" spans="1:30" x14ac:dyDescent="0.4">
      <c r="A528" s="14" t="s">
        <v>534</v>
      </c>
      <c r="B528" s="15" t="s">
        <v>8482</v>
      </c>
      <c r="C528" s="15"/>
      <c r="D528" s="86">
        <v>3.0811664167271902</v>
      </c>
      <c r="E528" s="82"/>
      <c r="F528" s="15"/>
      <c r="G528" s="15"/>
      <c r="H528" s="16"/>
      <c r="I528" s="67"/>
      <c r="J528" s="67"/>
      <c r="K528" s="16"/>
      <c r="L528" s="87"/>
      <c r="M528" s="88">
        <v>9340.390625</v>
      </c>
      <c r="N528" s="88">
        <v>7237.9384765625</v>
      </c>
      <c r="O528" s="78"/>
      <c r="P528" s="89"/>
      <c r="Q528" s="89"/>
      <c r="R528" s="118"/>
      <c r="S528" s="51">
        <v>1</v>
      </c>
      <c r="T528" s="51">
        <v>1</v>
      </c>
      <c r="U528" s="52">
        <v>0</v>
      </c>
      <c r="V528" s="52">
        <v>2.8299999999999999E-4</v>
      </c>
      <c r="W528" s="52">
        <v>0</v>
      </c>
      <c r="X528" s="52">
        <v>0.48175800000000002</v>
      </c>
      <c r="Y528" s="52">
        <v>0</v>
      </c>
      <c r="Z528" s="119"/>
      <c r="AA528" s="84">
        <v>527</v>
      </c>
      <c r="AB528" s="84"/>
      <c r="AC528" s="91">
        <v>229965</v>
      </c>
      <c r="AD528" s="3" t="s">
        <v>935</v>
      </c>
    </row>
    <row r="529" spans="1:30" x14ac:dyDescent="0.4">
      <c r="A529" s="14" t="s">
        <v>621</v>
      </c>
      <c r="B529" s="15" t="s">
        <v>8482</v>
      </c>
      <c r="C529" s="15"/>
      <c r="D529" s="86">
        <v>1.5420544156558249</v>
      </c>
      <c r="E529" s="82"/>
      <c r="F529" s="15"/>
      <c r="G529" s="15"/>
      <c r="H529" s="16"/>
      <c r="I529" s="67"/>
      <c r="J529" s="67"/>
      <c r="K529" s="16"/>
      <c r="L529" s="87"/>
      <c r="M529" s="88">
        <v>8141.31689453125</v>
      </c>
      <c r="N529" s="88">
        <v>1254.380859375</v>
      </c>
      <c r="O529" s="78"/>
      <c r="P529" s="89"/>
      <c r="Q529" s="89"/>
      <c r="R529" s="118"/>
      <c r="S529" s="51">
        <v>1</v>
      </c>
      <c r="T529" s="51">
        <v>1</v>
      </c>
      <c r="U529" s="52">
        <v>0</v>
      </c>
      <c r="V529" s="52">
        <v>4.28E-4</v>
      </c>
      <c r="W529" s="52">
        <v>0</v>
      </c>
      <c r="X529" s="52">
        <v>0.47984500000000002</v>
      </c>
      <c r="Y529" s="52">
        <v>0.5</v>
      </c>
      <c r="Z529" s="119"/>
      <c r="AA529" s="84">
        <v>528</v>
      </c>
      <c r="AB529" s="84"/>
      <c r="AC529" s="91">
        <v>59896</v>
      </c>
      <c r="AD529" s="3" t="s">
        <v>935</v>
      </c>
    </row>
    <row r="530" spans="1:30" x14ac:dyDescent="0.4">
      <c r="A530" s="14" t="s">
        <v>723</v>
      </c>
      <c r="B530" s="15" t="s">
        <v>8482</v>
      </c>
      <c r="C530" s="15"/>
      <c r="D530" s="86">
        <v>1.0108146625268584</v>
      </c>
      <c r="E530" s="82"/>
      <c r="F530" s="15"/>
      <c r="G530" s="15"/>
      <c r="H530" s="16"/>
      <c r="I530" s="67"/>
      <c r="J530" s="67"/>
      <c r="K530" s="16"/>
      <c r="L530" s="87"/>
      <c r="M530" s="88">
        <v>6278.8974609375</v>
      </c>
      <c r="N530" s="88">
        <v>433.93084716796875</v>
      </c>
      <c r="O530" s="78"/>
      <c r="P530" s="89"/>
      <c r="Q530" s="89"/>
      <c r="R530" s="118"/>
      <c r="S530" s="51">
        <v>0</v>
      </c>
      <c r="T530" s="51">
        <v>1</v>
      </c>
      <c r="U530" s="52">
        <v>0</v>
      </c>
      <c r="V530" s="52">
        <v>3.0299999999999999E-4</v>
      </c>
      <c r="W530" s="52">
        <v>0</v>
      </c>
      <c r="X530" s="52">
        <v>0.46777000000000002</v>
      </c>
      <c r="Y530" s="52">
        <v>0</v>
      </c>
      <c r="Z530" s="119"/>
      <c r="AA530" s="84">
        <v>529</v>
      </c>
      <c r="AB530" s="84"/>
      <c r="AC530" s="91">
        <v>1195</v>
      </c>
      <c r="AD530" s="3" t="s">
        <v>924</v>
      </c>
    </row>
    <row r="531" spans="1:30" x14ac:dyDescent="0.4">
      <c r="A531" s="14" t="s">
        <v>782</v>
      </c>
      <c r="B531" s="15" t="s">
        <v>8482</v>
      </c>
      <c r="C531" s="15"/>
      <c r="D531" s="86">
        <v>1.2822400671340024</v>
      </c>
      <c r="E531" s="82"/>
      <c r="F531" s="15"/>
      <c r="G531" s="15"/>
      <c r="H531" s="16"/>
      <c r="I531" s="67"/>
      <c r="J531" s="67"/>
      <c r="K531" s="16"/>
      <c r="L531" s="87"/>
      <c r="M531" s="88">
        <v>9237.2734375</v>
      </c>
      <c r="N531" s="88">
        <v>6553.90283203125</v>
      </c>
      <c r="O531" s="78"/>
      <c r="P531" s="89"/>
      <c r="Q531" s="89"/>
      <c r="R531" s="118"/>
      <c r="S531" s="51">
        <v>1</v>
      </c>
      <c r="T531" s="51">
        <v>0</v>
      </c>
      <c r="U531" s="52">
        <v>0</v>
      </c>
      <c r="V531" s="52">
        <v>3.2899999999999997E-4</v>
      </c>
      <c r="W531" s="52">
        <v>0</v>
      </c>
      <c r="X531" s="52">
        <v>0.46393000000000001</v>
      </c>
      <c r="Y531" s="52">
        <v>0</v>
      </c>
      <c r="Z531" s="119"/>
      <c r="AA531" s="84">
        <v>530</v>
      </c>
      <c r="AB531" s="84"/>
      <c r="AC531" s="91">
        <v>31187</v>
      </c>
      <c r="AD531" s="3" t="s">
        <v>852</v>
      </c>
    </row>
    <row r="532" spans="1:30" x14ac:dyDescent="0.4">
      <c r="A532" s="14" t="s">
        <v>565</v>
      </c>
      <c r="B532" s="15" t="s">
        <v>8482</v>
      </c>
      <c r="C532" s="15"/>
      <c r="D532" s="86">
        <v>2.0985434645587957</v>
      </c>
      <c r="E532" s="82"/>
      <c r="F532" s="15"/>
      <c r="G532" s="15"/>
      <c r="H532" s="16"/>
      <c r="I532" s="67"/>
      <c r="J532" s="67"/>
      <c r="K532" s="16"/>
      <c r="L532" s="87"/>
      <c r="M532" s="88">
        <v>2231.772216796875</v>
      </c>
      <c r="N532" s="88">
        <v>1086.301025390625</v>
      </c>
      <c r="O532" s="78"/>
      <c r="P532" s="89"/>
      <c r="Q532" s="89"/>
      <c r="R532" s="118"/>
      <c r="S532" s="51">
        <v>1</v>
      </c>
      <c r="T532" s="51">
        <v>1</v>
      </c>
      <c r="U532" s="52">
        <v>0</v>
      </c>
      <c r="V532" s="52">
        <v>3.0699999999999998E-4</v>
      </c>
      <c r="W532" s="52">
        <v>0</v>
      </c>
      <c r="X532" s="52">
        <v>0.463337</v>
      </c>
      <c r="Y532" s="52">
        <v>0</v>
      </c>
      <c r="Z532" s="119"/>
      <c r="AA532" s="84">
        <v>531</v>
      </c>
      <c r="AB532" s="84"/>
      <c r="AC532" s="91">
        <v>121387</v>
      </c>
      <c r="AD532" s="3" t="s">
        <v>1278</v>
      </c>
    </row>
    <row r="533" spans="1:30" x14ac:dyDescent="0.4">
      <c r="A533" s="14" t="s">
        <v>313</v>
      </c>
      <c r="B533" s="15" t="s">
        <v>8482</v>
      </c>
      <c r="C533" s="15"/>
      <c r="D533" s="86">
        <v>4.5282587620888508</v>
      </c>
      <c r="E533" s="82"/>
      <c r="F533" s="15"/>
      <c r="G533" s="15"/>
      <c r="H533" s="16"/>
      <c r="I533" s="67"/>
      <c r="J533" s="67"/>
      <c r="K533" s="16"/>
      <c r="L533" s="87"/>
      <c r="M533" s="88">
        <v>8972.560546875</v>
      </c>
      <c r="N533" s="88">
        <v>7994.21337890625</v>
      </c>
      <c r="O533" s="78"/>
      <c r="P533" s="89"/>
      <c r="Q533" s="89"/>
      <c r="R533" s="90"/>
      <c r="S533" s="51">
        <v>1</v>
      </c>
      <c r="T533" s="51">
        <v>0</v>
      </c>
      <c r="U533" s="52">
        <v>0</v>
      </c>
      <c r="V533" s="52">
        <v>2.5900000000000001E-4</v>
      </c>
      <c r="W533" s="52">
        <v>0</v>
      </c>
      <c r="X533" s="52">
        <v>0.46003300000000003</v>
      </c>
      <c r="Y533" s="52">
        <v>0</v>
      </c>
      <c r="Z533" s="52"/>
      <c r="AA533" s="84">
        <v>532</v>
      </c>
      <c r="AB533" s="84"/>
      <c r="AC533" s="91">
        <v>389866</v>
      </c>
      <c r="AD533" s="3" t="s">
        <v>928</v>
      </c>
    </row>
    <row r="534" spans="1:30" x14ac:dyDescent="0.4">
      <c r="A534" s="14" t="s">
        <v>318</v>
      </c>
      <c r="B534" s="15" t="s">
        <v>8482</v>
      </c>
      <c r="C534" s="15"/>
      <c r="D534" s="86">
        <v>3.5839622499214987</v>
      </c>
      <c r="E534" s="82"/>
      <c r="F534" s="15"/>
      <c r="G534" s="15"/>
      <c r="H534" s="16"/>
      <c r="I534" s="67"/>
      <c r="J534" s="67"/>
      <c r="K534" s="16"/>
      <c r="L534" s="87"/>
      <c r="M534" s="88">
        <v>1466.579833984375</v>
      </c>
      <c r="N534" s="88">
        <v>1931.87109375</v>
      </c>
      <c r="O534" s="78"/>
      <c r="P534" s="89"/>
      <c r="Q534" s="89"/>
      <c r="R534" s="90"/>
      <c r="S534" s="51">
        <v>1</v>
      </c>
      <c r="T534" s="51">
        <v>1</v>
      </c>
      <c r="U534" s="52">
        <v>0</v>
      </c>
      <c r="V534" s="52">
        <v>3.6299999999999999E-4</v>
      </c>
      <c r="W534" s="52">
        <v>0</v>
      </c>
      <c r="X534" s="52">
        <v>0.45799600000000001</v>
      </c>
      <c r="Y534" s="52">
        <v>0</v>
      </c>
      <c r="Z534" s="52"/>
      <c r="AA534" s="84">
        <v>533</v>
      </c>
      <c r="AB534" s="84"/>
      <c r="AC534" s="91">
        <v>285523</v>
      </c>
      <c r="AD534" s="3" t="s">
        <v>919</v>
      </c>
    </row>
    <row r="535" spans="1:30" x14ac:dyDescent="0.4">
      <c r="A535" s="14" t="s">
        <v>819</v>
      </c>
      <c r="B535" s="15" t="s">
        <v>8481</v>
      </c>
      <c r="C535" s="15"/>
      <c r="D535" s="86">
        <v>1.233126114386504</v>
      </c>
      <c r="E535" s="82"/>
      <c r="F535" s="15"/>
      <c r="G535" s="15"/>
      <c r="H535" s="16"/>
      <c r="I535" s="67"/>
      <c r="J535" s="67"/>
      <c r="K535" s="16"/>
      <c r="L535" s="87"/>
      <c r="M535" s="88">
        <v>4170.09521484375</v>
      </c>
      <c r="N535" s="88">
        <v>509.3748779296875</v>
      </c>
      <c r="O535" s="78"/>
      <c r="P535" s="89"/>
      <c r="Q535" s="89"/>
      <c r="R535" s="118"/>
      <c r="S535" s="51">
        <v>0</v>
      </c>
      <c r="T535" s="51">
        <v>1</v>
      </c>
      <c r="U535" s="52">
        <v>0</v>
      </c>
      <c r="V535" s="52">
        <v>3.6299999999999999E-4</v>
      </c>
      <c r="W535" s="52">
        <v>0</v>
      </c>
      <c r="X535" s="52">
        <v>0.45799600000000001</v>
      </c>
      <c r="Y535" s="52">
        <v>0</v>
      </c>
      <c r="Z535" s="119"/>
      <c r="AA535" s="84">
        <v>534</v>
      </c>
      <c r="AB535" s="84"/>
      <c r="AC535" s="91">
        <v>25760</v>
      </c>
      <c r="AD535" s="3" t="s">
        <v>963</v>
      </c>
    </row>
    <row r="536" spans="1:30" x14ac:dyDescent="0.4">
      <c r="A536" s="14" t="s">
        <v>780</v>
      </c>
      <c r="B536" s="15" t="s">
        <v>8482</v>
      </c>
      <c r="C536" s="15"/>
      <c r="D536" s="86">
        <v>2.4245761274814739</v>
      </c>
      <c r="E536" s="82"/>
      <c r="F536" s="15"/>
      <c r="G536" s="15"/>
      <c r="H536" s="16"/>
      <c r="I536" s="67"/>
      <c r="J536" s="67"/>
      <c r="K536" s="16"/>
      <c r="L536" s="87"/>
      <c r="M536" s="88">
        <v>5816.25634765625</v>
      </c>
      <c r="N536" s="88">
        <v>408.55441284179688</v>
      </c>
      <c r="O536" s="78"/>
      <c r="P536" s="89"/>
      <c r="Q536" s="89"/>
      <c r="R536" s="118"/>
      <c r="S536" s="51">
        <v>1</v>
      </c>
      <c r="T536" s="51">
        <v>1</v>
      </c>
      <c r="U536" s="52">
        <v>0</v>
      </c>
      <c r="V536" s="52">
        <v>2.32E-4</v>
      </c>
      <c r="W536" s="52">
        <v>0</v>
      </c>
      <c r="X536" s="52">
        <v>0.45553399999999999</v>
      </c>
      <c r="Y536" s="52">
        <v>0</v>
      </c>
      <c r="Z536" s="119"/>
      <c r="AA536" s="84">
        <v>535</v>
      </c>
      <c r="AB536" s="84"/>
      <c r="AC536" s="91">
        <v>157413</v>
      </c>
      <c r="AD536" s="3" t="s">
        <v>928</v>
      </c>
    </row>
    <row r="537" spans="1:30" x14ac:dyDescent="0.4">
      <c r="A537" s="14" t="s">
        <v>669</v>
      </c>
      <c r="B537" s="15" t="s">
        <v>8481</v>
      </c>
      <c r="C537" s="15"/>
      <c r="D537" s="86">
        <v>1.2204743167190999</v>
      </c>
      <c r="E537" s="82"/>
      <c r="F537" s="15"/>
      <c r="G537" s="15"/>
      <c r="H537" s="16"/>
      <c r="I537" s="67"/>
      <c r="J537" s="67"/>
      <c r="K537" s="16"/>
      <c r="L537" s="87"/>
      <c r="M537" s="88">
        <v>5377.56591796875</v>
      </c>
      <c r="N537" s="88">
        <v>363.111572265625</v>
      </c>
      <c r="O537" s="78"/>
      <c r="P537" s="89"/>
      <c r="Q537" s="89"/>
      <c r="R537" s="118"/>
      <c r="S537" s="51">
        <v>0</v>
      </c>
      <c r="T537" s="51">
        <v>1</v>
      </c>
      <c r="U537" s="52">
        <v>0</v>
      </c>
      <c r="V537" s="52">
        <v>3.2200000000000002E-4</v>
      </c>
      <c r="W537" s="52">
        <v>0</v>
      </c>
      <c r="X537" s="52">
        <v>0.44945299999999999</v>
      </c>
      <c r="Y537" s="52">
        <v>0</v>
      </c>
      <c r="Z537" s="119"/>
      <c r="AA537" s="84">
        <v>536</v>
      </c>
      <c r="AB537" s="84"/>
      <c r="AC537" s="91">
        <v>24362</v>
      </c>
      <c r="AD537" s="3" t="s">
        <v>1278</v>
      </c>
    </row>
    <row r="538" spans="1:30" x14ac:dyDescent="0.4">
      <c r="A538" s="14" t="s">
        <v>618</v>
      </c>
      <c r="B538" s="15" t="s">
        <v>8482</v>
      </c>
      <c r="C538" s="15"/>
      <c r="D538" s="86">
        <v>1.5790867161243642</v>
      </c>
      <c r="E538" s="82"/>
      <c r="F538" s="15"/>
      <c r="G538" s="15"/>
      <c r="H538" s="16"/>
      <c r="I538" s="67"/>
      <c r="J538" s="67"/>
      <c r="K538" s="16"/>
      <c r="L538" s="87"/>
      <c r="M538" s="88">
        <v>5474.23046875</v>
      </c>
      <c r="N538" s="88">
        <v>9509.6474609375</v>
      </c>
      <c r="O538" s="78"/>
      <c r="P538" s="89"/>
      <c r="Q538" s="89"/>
      <c r="R538" s="118"/>
      <c r="S538" s="51">
        <v>1</v>
      </c>
      <c r="T538" s="51">
        <v>1</v>
      </c>
      <c r="U538" s="52">
        <v>0</v>
      </c>
      <c r="V538" s="52">
        <v>3.6099999999999999E-4</v>
      </c>
      <c r="W538" s="52">
        <v>0</v>
      </c>
      <c r="X538" s="52">
        <v>0.44770100000000002</v>
      </c>
      <c r="Y538" s="52">
        <v>0</v>
      </c>
      <c r="Z538" s="119"/>
      <c r="AA538" s="84">
        <v>537</v>
      </c>
      <c r="AB538" s="84"/>
      <c r="AC538" s="91">
        <v>63988</v>
      </c>
      <c r="AD538" s="3" t="s">
        <v>935</v>
      </c>
    </row>
    <row r="539" spans="1:30" x14ac:dyDescent="0.4">
      <c r="A539" s="14" t="s">
        <v>518</v>
      </c>
      <c r="B539" s="15" t="s">
        <v>8482</v>
      </c>
      <c r="C539" s="15"/>
      <c r="D539" s="86">
        <v>3.6494203704710944</v>
      </c>
      <c r="E539" s="82"/>
      <c r="F539" s="15"/>
      <c r="G539" s="15"/>
      <c r="H539" s="16"/>
      <c r="I539" s="67"/>
      <c r="J539" s="67"/>
      <c r="K539" s="16"/>
      <c r="L539" s="87"/>
      <c r="M539" s="88">
        <v>267.22027587890625</v>
      </c>
      <c r="N539" s="88">
        <v>6764.46630859375</v>
      </c>
      <c r="O539" s="78"/>
      <c r="P539" s="89"/>
      <c r="Q539" s="89"/>
      <c r="R539" s="118"/>
      <c r="S539" s="51">
        <v>1</v>
      </c>
      <c r="T539" s="51">
        <v>1</v>
      </c>
      <c r="U539" s="52">
        <v>0</v>
      </c>
      <c r="V539" s="52">
        <v>3.6099999999999999E-4</v>
      </c>
      <c r="W539" s="52">
        <v>0</v>
      </c>
      <c r="X539" s="52">
        <v>0.44770100000000002</v>
      </c>
      <c r="Y539" s="52">
        <v>0</v>
      </c>
      <c r="Z539" s="119"/>
      <c r="AA539" s="84">
        <v>538</v>
      </c>
      <c r="AB539" s="84"/>
      <c r="AC539" s="91">
        <v>292756</v>
      </c>
      <c r="AD539" s="3" t="s">
        <v>928</v>
      </c>
    </row>
    <row r="540" spans="1:30" x14ac:dyDescent="0.4">
      <c r="A540" s="14" t="s">
        <v>702</v>
      </c>
      <c r="B540" s="15" t="s">
        <v>8481</v>
      </c>
      <c r="C540" s="15"/>
      <c r="D540" s="86">
        <v>1.0659558665236351</v>
      </c>
      <c r="E540" s="82"/>
      <c r="F540" s="15"/>
      <c r="G540" s="15"/>
      <c r="H540" s="16"/>
      <c r="I540" s="67"/>
      <c r="J540" s="67"/>
      <c r="K540" s="16"/>
      <c r="L540" s="87"/>
      <c r="M540" s="88">
        <v>1599.50244140625</v>
      </c>
      <c r="N540" s="88">
        <v>1445.5064697265625</v>
      </c>
      <c r="O540" s="78"/>
      <c r="P540" s="89"/>
      <c r="Q540" s="89"/>
      <c r="R540" s="118"/>
      <c r="S540" s="51">
        <v>0</v>
      </c>
      <c r="T540" s="51">
        <v>1</v>
      </c>
      <c r="U540" s="52">
        <v>0</v>
      </c>
      <c r="V540" s="52">
        <v>3.6099999999999999E-4</v>
      </c>
      <c r="W540" s="52">
        <v>0</v>
      </c>
      <c r="X540" s="52">
        <v>0.44770100000000002</v>
      </c>
      <c r="Y540" s="52">
        <v>0</v>
      </c>
      <c r="Z540" s="119"/>
      <c r="AA540" s="84">
        <v>539</v>
      </c>
      <c r="AB540" s="84"/>
      <c r="AC540" s="91">
        <v>7288</v>
      </c>
      <c r="AD540" s="3" t="s">
        <v>935</v>
      </c>
    </row>
    <row r="541" spans="1:30" x14ac:dyDescent="0.4">
      <c r="A541" s="14" t="s">
        <v>816</v>
      </c>
      <c r="B541" s="15" t="s">
        <v>8481</v>
      </c>
      <c r="C541" s="15"/>
      <c r="D541" s="86">
        <v>1.7311164364496314</v>
      </c>
      <c r="E541" s="82"/>
      <c r="F541" s="15"/>
      <c r="G541" s="15"/>
      <c r="H541" s="16"/>
      <c r="I541" s="67"/>
      <c r="J541" s="67"/>
      <c r="K541" s="16"/>
      <c r="L541" s="87"/>
      <c r="M541" s="88">
        <v>980.88568115234375</v>
      </c>
      <c r="N541" s="88">
        <v>2423.896240234375</v>
      </c>
      <c r="O541" s="78"/>
      <c r="P541" s="89"/>
      <c r="Q541" s="89"/>
      <c r="R541" s="118"/>
      <c r="S541" s="51">
        <v>1</v>
      </c>
      <c r="T541" s="51">
        <v>0</v>
      </c>
      <c r="U541" s="52">
        <v>0</v>
      </c>
      <c r="V541" s="52">
        <v>3.3199999999999999E-4</v>
      </c>
      <c r="W541" s="52">
        <v>0</v>
      </c>
      <c r="X541" s="52">
        <v>0.44089499999999998</v>
      </c>
      <c r="Y541" s="52">
        <v>0</v>
      </c>
      <c r="Z541" s="119"/>
      <c r="AA541" s="84">
        <v>541</v>
      </c>
      <c r="AB541" s="84"/>
      <c r="AC541" s="91">
        <v>80787</v>
      </c>
      <c r="AD541" s="3" t="s">
        <v>935</v>
      </c>
    </row>
    <row r="542" spans="1:30" x14ac:dyDescent="0.4">
      <c r="A542" s="14" t="s">
        <v>571</v>
      </c>
      <c r="B542" s="15" t="s">
        <v>8481</v>
      </c>
      <c r="C542" s="15"/>
      <c r="D542" s="86">
        <v>2.2690169357039265</v>
      </c>
      <c r="E542" s="82"/>
      <c r="F542" s="15"/>
      <c r="G542" s="15"/>
      <c r="H542" s="16"/>
      <c r="I542" s="67"/>
      <c r="J542" s="67"/>
      <c r="K542" s="16"/>
      <c r="L542" s="87"/>
      <c r="M542" s="88">
        <v>2938.8955078125</v>
      </c>
      <c r="N542" s="88">
        <v>388.99478149414063</v>
      </c>
      <c r="O542" s="78"/>
      <c r="P542" s="89"/>
      <c r="Q542" s="89"/>
      <c r="R542" s="118"/>
      <c r="S542" s="51">
        <v>0</v>
      </c>
      <c r="T542" s="51">
        <v>1</v>
      </c>
      <c r="U542" s="52">
        <v>0</v>
      </c>
      <c r="V542" s="52">
        <v>2.5599999999999999E-4</v>
      </c>
      <c r="W542" s="52">
        <v>0</v>
      </c>
      <c r="X542" s="52">
        <v>0.43970100000000001</v>
      </c>
      <c r="Y542" s="52">
        <v>0</v>
      </c>
      <c r="Z542" s="119"/>
      <c r="AA542" s="84">
        <v>542</v>
      </c>
      <c r="AB542" s="84"/>
      <c r="AC542" s="91">
        <v>140224</v>
      </c>
      <c r="AD542" s="3" t="s">
        <v>928</v>
      </c>
    </row>
    <row r="543" spans="1:30" x14ac:dyDescent="0.4">
      <c r="A543" s="14" t="s">
        <v>622</v>
      </c>
      <c r="B543" s="15" t="s">
        <v>8483</v>
      </c>
      <c r="C543" s="15"/>
      <c r="D543" s="86">
        <v>1.5302714109612896</v>
      </c>
      <c r="E543" s="82"/>
      <c r="F543" s="15"/>
      <c r="G543" s="15"/>
      <c r="H543" s="16"/>
      <c r="I543" s="67"/>
      <c r="J543" s="67"/>
      <c r="K543" s="16"/>
      <c r="L543" s="87"/>
      <c r="M543" s="88">
        <v>9532.6572265625</v>
      </c>
      <c r="N543" s="88">
        <v>7052.11767578125</v>
      </c>
      <c r="O543" s="78"/>
      <c r="P543" s="89"/>
      <c r="Q543" s="89"/>
      <c r="R543" s="118"/>
      <c r="S543" s="51">
        <v>0</v>
      </c>
      <c r="T543" s="51">
        <v>1</v>
      </c>
      <c r="U543" s="52">
        <v>0</v>
      </c>
      <c r="V543" s="52">
        <v>3.2600000000000001E-4</v>
      </c>
      <c r="W543" s="52">
        <v>0</v>
      </c>
      <c r="X543" s="52">
        <v>0.436533</v>
      </c>
      <c r="Y543" s="52">
        <v>0</v>
      </c>
      <c r="Z543" s="119"/>
      <c r="AA543" s="84">
        <v>543</v>
      </c>
      <c r="AB543" s="84"/>
      <c r="AC543" s="91">
        <v>58594</v>
      </c>
      <c r="AD543" s="3" t="s">
        <v>928</v>
      </c>
    </row>
    <row r="544" spans="1:30" x14ac:dyDescent="0.4">
      <c r="A544" s="14" t="s">
        <v>514</v>
      </c>
      <c r="B544" s="15" t="s">
        <v>8450</v>
      </c>
      <c r="C544" s="15"/>
      <c r="D544" s="86">
        <v>1.1780663597309338</v>
      </c>
      <c r="E544" s="82"/>
      <c r="F544" s="15"/>
      <c r="G544" s="15"/>
      <c r="H544" s="16"/>
      <c r="I544" s="67"/>
      <c r="J544" s="67"/>
      <c r="K544" s="16"/>
      <c r="L544" s="87"/>
      <c r="M544" s="88">
        <v>8533.427734375</v>
      </c>
      <c r="N544" s="88">
        <v>2599.357666015625</v>
      </c>
      <c r="O544" s="78"/>
      <c r="P544" s="89"/>
      <c r="Q544" s="89"/>
      <c r="R544" s="118"/>
      <c r="S544" s="51">
        <v>1</v>
      </c>
      <c r="T544" s="51">
        <v>1</v>
      </c>
      <c r="U544" s="52">
        <v>0</v>
      </c>
      <c r="V544" s="52">
        <v>2.99E-4</v>
      </c>
      <c r="W544" s="52">
        <v>0</v>
      </c>
      <c r="X544" s="52">
        <v>0.43565999999999999</v>
      </c>
      <c r="Y544" s="52">
        <v>0</v>
      </c>
      <c r="Z544" s="119"/>
      <c r="AA544" s="84">
        <v>544</v>
      </c>
      <c r="AB544" s="84"/>
      <c r="AC544" s="91">
        <v>19676</v>
      </c>
      <c r="AD544" s="3" t="s">
        <v>872</v>
      </c>
    </row>
    <row r="545" spans="1:30" x14ac:dyDescent="0.4">
      <c r="A545" s="14" t="s">
        <v>624</v>
      </c>
      <c r="B545" s="15" t="s">
        <v>8483</v>
      </c>
      <c r="C545" s="15"/>
      <c r="D545" s="86">
        <v>1.5050764147480897</v>
      </c>
      <c r="E545" s="82"/>
      <c r="F545" s="15"/>
      <c r="G545" s="15"/>
      <c r="H545" s="16"/>
      <c r="I545" s="67"/>
      <c r="J545" s="67"/>
      <c r="K545" s="16"/>
      <c r="L545" s="87"/>
      <c r="M545" s="88">
        <v>8378.3935546875</v>
      </c>
      <c r="N545" s="88">
        <v>1853.122802734375</v>
      </c>
      <c r="O545" s="78"/>
      <c r="P545" s="89"/>
      <c r="Q545" s="89"/>
      <c r="R545" s="118"/>
      <c r="S545" s="51">
        <v>1</v>
      </c>
      <c r="T545" s="51">
        <v>1</v>
      </c>
      <c r="U545" s="52">
        <v>0</v>
      </c>
      <c r="V545" s="52">
        <v>2.99E-4</v>
      </c>
      <c r="W545" s="52">
        <v>0</v>
      </c>
      <c r="X545" s="52">
        <v>0.43565999999999999</v>
      </c>
      <c r="Y545" s="52">
        <v>0</v>
      </c>
      <c r="Z545" s="119"/>
      <c r="AA545" s="84">
        <v>545</v>
      </c>
      <c r="AB545" s="84"/>
      <c r="AC545" s="91">
        <v>55810</v>
      </c>
      <c r="AD545" s="3" t="s">
        <v>919</v>
      </c>
    </row>
    <row r="546" spans="1:30" x14ac:dyDescent="0.4">
      <c r="A546" s="14" t="s">
        <v>736</v>
      </c>
      <c r="B546" s="15" t="s">
        <v>8483</v>
      </c>
      <c r="C546" s="15"/>
      <c r="D546" s="86">
        <v>3.610270387131187</v>
      </c>
      <c r="E546" s="82"/>
      <c r="F546" s="15"/>
      <c r="G546" s="15"/>
      <c r="H546" s="16"/>
      <c r="I546" s="67"/>
      <c r="J546" s="67"/>
      <c r="K546" s="16"/>
      <c r="L546" s="87"/>
      <c r="M546" s="88">
        <v>9307.59765625</v>
      </c>
      <c r="N546" s="88">
        <v>5188.4677734375</v>
      </c>
      <c r="O546" s="78"/>
      <c r="P546" s="89"/>
      <c r="Q546" s="89"/>
      <c r="R546" s="118"/>
      <c r="S546" s="51">
        <v>1</v>
      </c>
      <c r="T546" s="51">
        <v>1</v>
      </c>
      <c r="U546" s="52">
        <v>0</v>
      </c>
      <c r="V546" s="52">
        <v>3.4200000000000002E-4</v>
      </c>
      <c r="W546" s="52">
        <v>0</v>
      </c>
      <c r="X546" s="52">
        <v>0.435</v>
      </c>
      <c r="Y546" s="52">
        <v>0</v>
      </c>
      <c r="Z546" s="119"/>
      <c r="AA546" s="84">
        <v>546</v>
      </c>
      <c r="AB546" s="84"/>
      <c r="AC546" s="91">
        <v>288430</v>
      </c>
      <c r="AD546" s="3" t="s">
        <v>1278</v>
      </c>
    </row>
    <row r="547" spans="1:30" x14ac:dyDescent="0.4">
      <c r="A547" s="92" t="s">
        <v>826</v>
      </c>
      <c r="B547" s="122" t="s">
        <v>8450</v>
      </c>
      <c r="C547" s="122"/>
      <c r="D547" s="123">
        <v>1.7523747145045188</v>
      </c>
      <c r="E547" s="124"/>
      <c r="F547" s="122"/>
      <c r="G547" s="122"/>
      <c r="H547" s="125"/>
      <c r="I547" s="126"/>
      <c r="J547" s="126"/>
      <c r="K547" s="125"/>
      <c r="L547" s="127"/>
      <c r="M547" s="128">
        <v>641.67156982421875</v>
      </c>
      <c r="N547" s="128">
        <v>3128.640625</v>
      </c>
      <c r="O547" s="129"/>
      <c r="P547" s="130"/>
      <c r="Q547" s="130"/>
      <c r="R547" s="118"/>
      <c r="S547" s="51">
        <v>1</v>
      </c>
      <c r="T547" s="51">
        <v>0</v>
      </c>
      <c r="U547" s="52">
        <v>0</v>
      </c>
      <c r="V547" s="52">
        <v>2.14E-4</v>
      </c>
      <c r="W547" s="52">
        <v>0</v>
      </c>
      <c r="X547" s="52">
        <v>0.42512499999999998</v>
      </c>
      <c r="Y547" s="52">
        <v>0</v>
      </c>
      <c r="Z547" s="119"/>
      <c r="AA547" s="131">
        <v>547</v>
      </c>
      <c r="AB547" s="131"/>
      <c r="AC547" s="105">
        <v>83136</v>
      </c>
      <c r="AD547" s="3" t="s">
        <v>900</v>
      </c>
    </row>
    <row r="548" spans="1:30" x14ac:dyDescent="0.4">
      <c r="A548" s="14" t="s">
        <v>683</v>
      </c>
      <c r="B548" s="15" t="s">
        <v>8483</v>
      </c>
      <c r="C548" s="15"/>
      <c r="D548" s="86">
        <v>1.1535501080277879</v>
      </c>
      <c r="E548" s="82"/>
      <c r="F548" s="15"/>
      <c r="G548" s="15"/>
      <c r="H548" s="16"/>
      <c r="I548" s="67"/>
      <c r="J548" s="67"/>
      <c r="K548" s="16"/>
      <c r="L548" s="87"/>
      <c r="M548" s="88">
        <v>3150.41015625</v>
      </c>
      <c r="N548" s="88">
        <v>9126.0224609375</v>
      </c>
      <c r="O548" s="78"/>
      <c r="P548" s="89"/>
      <c r="Q548" s="89"/>
      <c r="R548" s="118"/>
      <c r="S548" s="51">
        <v>1</v>
      </c>
      <c r="T548" s="51">
        <v>1</v>
      </c>
      <c r="U548" s="52">
        <v>0</v>
      </c>
      <c r="V548" s="52">
        <v>3.9800000000000002E-4</v>
      </c>
      <c r="W548" s="52">
        <v>0</v>
      </c>
      <c r="X548" s="52">
        <v>0.42197499999999999</v>
      </c>
      <c r="Y548" s="52">
        <v>0</v>
      </c>
      <c r="Z548" s="119"/>
      <c r="AA548" s="84">
        <v>548</v>
      </c>
      <c r="AB548" s="84"/>
      <c r="AC548" s="91">
        <v>16967</v>
      </c>
      <c r="AD548" s="3" t="s">
        <v>928</v>
      </c>
    </row>
    <row r="549" spans="1:30" x14ac:dyDescent="0.4">
      <c r="A549" s="14" t="s">
        <v>799</v>
      </c>
      <c r="B549" s="15" t="s">
        <v>8483</v>
      </c>
      <c r="C549" s="15"/>
      <c r="D549" s="86">
        <v>1</v>
      </c>
      <c r="E549" s="82"/>
      <c r="F549" s="15"/>
      <c r="G549" s="15"/>
      <c r="H549" s="16"/>
      <c r="I549" s="67"/>
      <c r="J549" s="67"/>
      <c r="K549" s="16"/>
      <c r="L549" s="87"/>
      <c r="M549" s="88">
        <v>9143.1982421875</v>
      </c>
      <c r="N549" s="88">
        <v>3699.9970703125</v>
      </c>
      <c r="O549" s="78"/>
      <c r="P549" s="89"/>
      <c r="Q549" s="89"/>
      <c r="R549" s="118"/>
      <c r="S549" s="51">
        <v>1</v>
      </c>
      <c r="T549" s="51">
        <v>1</v>
      </c>
      <c r="U549" s="52">
        <v>0</v>
      </c>
      <c r="V549" s="52">
        <v>3.9800000000000002E-4</v>
      </c>
      <c r="W549" s="52">
        <v>0</v>
      </c>
      <c r="X549" s="52">
        <v>0.42197499999999999</v>
      </c>
      <c r="Y549" s="52">
        <v>0</v>
      </c>
      <c r="Z549" s="119"/>
      <c r="AA549" s="84">
        <v>549</v>
      </c>
      <c r="AB549" s="84"/>
      <c r="AC549" s="91">
        <v>0</v>
      </c>
      <c r="AD549" s="3" t="s">
        <v>963</v>
      </c>
    </row>
    <row r="550" spans="1:30" x14ac:dyDescent="0.4">
      <c r="A550" s="14" t="s">
        <v>765</v>
      </c>
      <c r="B550" s="15" t="s">
        <v>8483</v>
      </c>
      <c r="C550" s="15"/>
      <c r="D550" s="86">
        <v>1.1384548301241897</v>
      </c>
      <c r="E550" s="82"/>
      <c r="F550" s="15"/>
      <c r="G550" s="15"/>
      <c r="H550" s="16"/>
      <c r="I550" s="67"/>
      <c r="J550" s="67"/>
      <c r="K550" s="16"/>
      <c r="L550" s="87"/>
      <c r="M550" s="88">
        <v>115.24724578857422</v>
      </c>
      <c r="N550" s="88">
        <v>5917.37353515625</v>
      </c>
      <c r="O550" s="78"/>
      <c r="P550" s="89"/>
      <c r="Q550" s="89"/>
      <c r="R550" s="118"/>
      <c r="S550" s="51">
        <v>1</v>
      </c>
      <c r="T550" s="51">
        <v>1</v>
      </c>
      <c r="U550" s="52">
        <v>0</v>
      </c>
      <c r="V550" s="52">
        <v>3.2299999999999999E-4</v>
      </c>
      <c r="W550" s="52">
        <v>0</v>
      </c>
      <c r="X550" s="52">
        <v>0.42183999999999999</v>
      </c>
      <c r="Y550" s="52">
        <v>0</v>
      </c>
      <c r="Z550" s="119"/>
      <c r="AA550" s="84">
        <v>550</v>
      </c>
      <c r="AB550" s="84"/>
      <c r="AC550" s="91">
        <v>15299</v>
      </c>
      <c r="AD550" s="3" t="s">
        <v>935</v>
      </c>
    </row>
    <row r="551" spans="1:30" x14ac:dyDescent="0.4">
      <c r="A551" s="14" t="s">
        <v>656</v>
      </c>
      <c r="B551" s="15" t="s">
        <v>8483</v>
      </c>
      <c r="C551" s="15"/>
      <c r="D551" s="86">
        <v>1.3022766050707928</v>
      </c>
      <c r="E551" s="82"/>
      <c r="F551" s="15"/>
      <c r="G551" s="15"/>
      <c r="H551" s="16"/>
      <c r="I551" s="67"/>
      <c r="J551" s="67"/>
      <c r="K551" s="16"/>
      <c r="L551" s="87"/>
      <c r="M551" s="88">
        <v>9330.33203125</v>
      </c>
      <c r="N551" s="88">
        <v>2806.03662109375</v>
      </c>
      <c r="O551" s="78"/>
      <c r="P551" s="89"/>
      <c r="Q551" s="89"/>
      <c r="R551" s="118"/>
      <c r="S551" s="51">
        <v>1</v>
      </c>
      <c r="T551" s="51">
        <v>1</v>
      </c>
      <c r="U551" s="52">
        <v>0</v>
      </c>
      <c r="V551" s="52">
        <v>3.6999999999999999E-4</v>
      </c>
      <c r="W551" s="52">
        <v>0</v>
      </c>
      <c r="X551" s="52">
        <v>0.41954000000000002</v>
      </c>
      <c r="Y551" s="52">
        <v>0</v>
      </c>
      <c r="Z551" s="119"/>
      <c r="AA551" s="84">
        <v>551</v>
      </c>
      <c r="AB551" s="84"/>
      <c r="AC551" s="91">
        <v>33401</v>
      </c>
      <c r="AD551" s="3" t="s">
        <v>852</v>
      </c>
    </row>
    <row r="552" spans="1:30" x14ac:dyDescent="0.4">
      <c r="A552" s="14" t="s">
        <v>513</v>
      </c>
      <c r="B552" s="15" t="s">
        <v>8483</v>
      </c>
      <c r="C552" s="15"/>
      <c r="D552" s="86">
        <v>1.4421522737026953</v>
      </c>
      <c r="E552" s="82"/>
      <c r="F552" s="15"/>
      <c r="G552" s="15"/>
      <c r="H552" s="16"/>
      <c r="I552" s="67"/>
      <c r="J552" s="67"/>
      <c r="K552" s="16"/>
      <c r="L552" s="87"/>
      <c r="M552" s="88">
        <v>6915.16943359375</v>
      </c>
      <c r="N552" s="88">
        <v>9581.48046875</v>
      </c>
      <c r="O552" s="78"/>
      <c r="P552" s="89"/>
      <c r="Q552" s="89"/>
      <c r="R552" s="118"/>
      <c r="S552" s="51">
        <v>1</v>
      </c>
      <c r="T552" s="51">
        <v>1</v>
      </c>
      <c r="U552" s="52">
        <v>0</v>
      </c>
      <c r="V552" s="52">
        <v>3.6999999999999999E-4</v>
      </c>
      <c r="W552" s="52">
        <v>0</v>
      </c>
      <c r="X552" s="52">
        <v>0.41954000000000002</v>
      </c>
      <c r="Y552" s="52">
        <v>0</v>
      </c>
      <c r="Z552" s="119"/>
      <c r="AA552" s="84">
        <v>552</v>
      </c>
      <c r="AB552" s="84"/>
      <c r="AC552" s="91">
        <v>48857</v>
      </c>
      <c r="AD552" s="3" t="s">
        <v>852</v>
      </c>
    </row>
    <row r="553" spans="1:30" x14ac:dyDescent="0.4">
      <c r="A553" s="14" t="s">
        <v>769</v>
      </c>
      <c r="B553" s="15" t="s">
        <v>8483</v>
      </c>
      <c r="C553" s="15"/>
      <c r="D553" s="86">
        <v>1.1196128825250942</v>
      </c>
      <c r="E553" s="82"/>
      <c r="F553" s="15"/>
      <c r="G553" s="15"/>
      <c r="H553" s="16"/>
      <c r="I553" s="67"/>
      <c r="J553" s="67"/>
      <c r="K553" s="16"/>
      <c r="L553" s="87"/>
      <c r="M553" s="88">
        <v>4659.9189453125</v>
      </c>
      <c r="N553" s="88">
        <v>9492.87109375</v>
      </c>
      <c r="O553" s="78"/>
      <c r="P553" s="89"/>
      <c r="Q553" s="89"/>
      <c r="R553" s="118"/>
      <c r="S553" s="51">
        <v>1</v>
      </c>
      <c r="T553" s="51">
        <v>1</v>
      </c>
      <c r="U553" s="52">
        <v>0</v>
      </c>
      <c r="V553" s="52">
        <v>9.0909000000000004E-2</v>
      </c>
      <c r="W553" s="52">
        <v>0</v>
      </c>
      <c r="X553" s="52">
        <v>0.419151</v>
      </c>
      <c r="Y553" s="52">
        <v>0</v>
      </c>
      <c r="Z553" s="119"/>
      <c r="AA553" s="84">
        <v>553</v>
      </c>
      <c r="AB553" s="84"/>
      <c r="AC553" s="91">
        <v>13217</v>
      </c>
      <c r="AD553" s="3" t="s">
        <v>935</v>
      </c>
    </row>
    <row r="554" spans="1:30" x14ac:dyDescent="0.4">
      <c r="A554" s="14" t="s">
        <v>743</v>
      </c>
      <c r="B554" s="15" t="s">
        <v>8483</v>
      </c>
      <c r="C554" s="15"/>
      <c r="D554" s="86">
        <v>2.0936927037936104</v>
      </c>
      <c r="E554" s="82"/>
      <c r="F554" s="15"/>
      <c r="G554" s="15"/>
      <c r="H554" s="16"/>
      <c r="I554" s="67"/>
      <c r="J554" s="67"/>
      <c r="K554" s="16"/>
      <c r="L554" s="87"/>
      <c r="M554" s="88">
        <v>2199.332275390625</v>
      </c>
      <c r="N554" s="88">
        <v>9074.6875</v>
      </c>
      <c r="O554" s="78"/>
      <c r="P554" s="89"/>
      <c r="Q554" s="89"/>
      <c r="R554" s="118"/>
      <c r="S554" s="51">
        <v>1</v>
      </c>
      <c r="T554" s="51">
        <v>1</v>
      </c>
      <c r="U554" s="52">
        <v>0</v>
      </c>
      <c r="V554" s="52">
        <v>9.0909000000000004E-2</v>
      </c>
      <c r="W554" s="52">
        <v>0</v>
      </c>
      <c r="X554" s="52">
        <v>0.419151</v>
      </c>
      <c r="Y554" s="52">
        <v>0</v>
      </c>
      <c r="Z554" s="119"/>
      <c r="AA554" s="84">
        <v>554</v>
      </c>
      <c r="AB554" s="84"/>
      <c r="AC554" s="91">
        <v>120851</v>
      </c>
      <c r="AD554" s="3" t="s">
        <v>935</v>
      </c>
    </row>
    <row r="555" spans="1:30" x14ac:dyDescent="0.4">
      <c r="A555" s="14" t="s">
        <v>700</v>
      </c>
      <c r="B555" s="15" t="s">
        <v>8483</v>
      </c>
      <c r="C555" s="15"/>
      <c r="D555" s="86">
        <v>1.0684445963938327</v>
      </c>
      <c r="E555" s="82"/>
      <c r="F555" s="15"/>
      <c r="G555" s="15"/>
      <c r="H555" s="16"/>
      <c r="I555" s="67"/>
      <c r="J555" s="67"/>
      <c r="K555" s="16"/>
      <c r="L555" s="87"/>
      <c r="M555" s="88">
        <v>235.48112487792969</v>
      </c>
      <c r="N555" s="88">
        <v>3930.568359375</v>
      </c>
      <c r="O555" s="78"/>
      <c r="P555" s="89"/>
      <c r="Q555" s="89"/>
      <c r="R555" s="118"/>
      <c r="S555" s="51">
        <v>0</v>
      </c>
      <c r="T555" s="51">
        <v>1</v>
      </c>
      <c r="U555" s="52">
        <v>0</v>
      </c>
      <c r="V555" s="52">
        <v>3.3100000000000002E-4</v>
      </c>
      <c r="W555" s="52">
        <v>0</v>
      </c>
      <c r="X555" s="52">
        <v>0.41806599999999999</v>
      </c>
      <c r="Y555" s="52">
        <v>0</v>
      </c>
      <c r="Z555" s="119"/>
      <c r="AA555" s="84">
        <v>555</v>
      </c>
      <c r="AB555" s="84"/>
      <c r="AC555" s="91">
        <v>7563</v>
      </c>
      <c r="AD555" s="3" t="s">
        <v>928</v>
      </c>
    </row>
    <row r="556" spans="1:30" x14ac:dyDescent="0.4">
      <c r="A556" s="14" t="s">
        <v>724</v>
      </c>
      <c r="B556" s="15" t="s">
        <v>8483</v>
      </c>
      <c r="C556" s="15"/>
      <c r="D556" s="86">
        <v>1.010344066333221</v>
      </c>
      <c r="E556" s="82"/>
      <c r="F556" s="15"/>
      <c r="G556" s="15"/>
      <c r="H556" s="16"/>
      <c r="I556" s="67"/>
      <c r="J556" s="67"/>
      <c r="K556" s="16"/>
      <c r="L556" s="87"/>
      <c r="M556" s="88">
        <v>9654.6591796875</v>
      </c>
      <c r="N556" s="88">
        <v>4217.14208984375</v>
      </c>
      <c r="O556" s="78"/>
      <c r="P556" s="89"/>
      <c r="Q556" s="89"/>
      <c r="R556" s="118"/>
      <c r="S556" s="51">
        <v>0</v>
      </c>
      <c r="T556" s="51">
        <v>1</v>
      </c>
      <c r="U556" s="52">
        <v>0</v>
      </c>
      <c r="V556" s="52">
        <v>2.2900000000000001E-4</v>
      </c>
      <c r="W556" s="52">
        <v>0</v>
      </c>
      <c r="X556" s="52">
        <v>0.41747499999999998</v>
      </c>
      <c r="Y556" s="52">
        <v>0</v>
      </c>
      <c r="Z556" s="119"/>
      <c r="AA556" s="84">
        <v>556</v>
      </c>
      <c r="AB556" s="84"/>
      <c r="AC556" s="91">
        <v>1143</v>
      </c>
      <c r="AD556" s="3" t="s">
        <v>928</v>
      </c>
    </row>
    <row r="557" spans="1:30" x14ac:dyDescent="0.4">
      <c r="A557" s="14" t="s">
        <v>741</v>
      </c>
      <c r="B557" s="15" t="s">
        <v>8483</v>
      </c>
      <c r="C557" s="15"/>
      <c r="D557" s="86">
        <v>2.5303064222942662</v>
      </c>
      <c r="E557" s="82"/>
      <c r="F557" s="15"/>
      <c r="G557" s="15"/>
      <c r="H557" s="16"/>
      <c r="I557" s="67"/>
      <c r="J557" s="67"/>
      <c r="K557" s="16"/>
      <c r="L557" s="87"/>
      <c r="M557" s="88">
        <v>8466.916015625</v>
      </c>
      <c r="N557" s="88">
        <v>1881.3526611328125</v>
      </c>
      <c r="O557" s="78"/>
      <c r="P557" s="89"/>
      <c r="Q557" s="89"/>
      <c r="R557" s="118"/>
      <c r="S557" s="51">
        <v>0</v>
      </c>
      <c r="T557" s="51">
        <v>1</v>
      </c>
      <c r="U557" s="52">
        <v>0</v>
      </c>
      <c r="V557" s="52">
        <v>2.9799999999999998E-4</v>
      </c>
      <c r="W557" s="52">
        <v>0</v>
      </c>
      <c r="X557" s="52">
        <v>0.41720600000000002</v>
      </c>
      <c r="Y557" s="52">
        <v>0</v>
      </c>
      <c r="Z557" s="119"/>
      <c r="AA557" s="84">
        <v>557</v>
      </c>
      <c r="AB557" s="84"/>
      <c r="AC557" s="91">
        <v>169096</v>
      </c>
      <c r="AD557" s="3" t="s">
        <v>852</v>
      </c>
    </row>
    <row r="558" spans="1:30" x14ac:dyDescent="0.4">
      <c r="A558" s="14" t="s">
        <v>600</v>
      </c>
      <c r="B558" s="15" t="s">
        <v>8450</v>
      </c>
      <c r="C558" s="15"/>
      <c r="D558" s="86">
        <v>1.7427093926813517</v>
      </c>
      <c r="E558" s="82"/>
      <c r="F558" s="15"/>
      <c r="G558" s="15"/>
      <c r="H558" s="16"/>
      <c r="I558" s="67"/>
      <c r="J558" s="67"/>
      <c r="K558" s="16"/>
      <c r="L558" s="87"/>
      <c r="M558" s="88">
        <v>3039.10693359375</v>
      </c>
      <c r="N558" s="88">
        <v>489.86758422851563</v>
      </c>
      <c r="O558" s="78"/>
      <c r="P558" s="89"/>
      <c r="Q558" s="89"/>
      <c r="R558" s="118"/>
      <c r="S558" s="51">
        <v>0</v>
      </c>
      <c r="T558" s="51">
        <v>1</v>
      </c>
      <c r="U558" s="52">
        <v>0</v>
      </c>
      <c r="V558" s="52">
        <v>3.4000000000000002E-4</v>
      </c>
      <c r="W558" s="52">
        <v>0</v>
      </c>
      <c r="X558" s="52">
        <v>0.41629500000000003</v>
      </c>
      <c r="Y558" s="52">
        <v>0</v>
      </c>
      <c r="Z558" s="119"/>
      <c r="AA558" s="84">
        <v>558</v>
      </c>
      <c r="AB558" s="84"/>
      <c r="AC558" s="91">
        <v>82068</v>
      </c>
      <c r="AD558" s="3" t="s">
        <v>935</v>
      </c>
    </row>
    <row r="559" spans="1:30" x14ac:dyDescent="0.4">
      <c r="A559" s="14" t="s">
        <v>490</v>
      </c>
      <c r="B559" s="15" t="s">
        <v>8450</v>
      </c>
      <c r="C559" s="15"/>
      <c r="D559" s="86">
        <v>2.4467393982164332</v>
      </c>
      <c r="E559" s="82"/>
      <c r="F559" s="15"/>
      <c r="G559" s="15"/>
      <c r="H559" s="16"/>
      <c r="I559" s="67"/>
      <c r="J559" s="67"/>
      <c r="K559" s="16"/>
      <c r="L559" s="87"/>
      <c r="M559" s="88">
        <v>1639.331298828125</v>
      </c>
      <c r="N559" s="88">
        <v>8870.615234375</v>
      </c>
      <c r="O559" s="78"/>
      <c r="P559" s="89"/>
      <c r="Q559" s="89"/>
      <c r="R559" s="90"/>
      <c r="S559" s="51">
        <v>2</v>
      </c>
      <c r="T559" s="51">
        <v>1</v>
      </c>
      <c r="U559" s="52">
        <v>0</v>
      </c>
      <c r="V559" s="52">
        <v>3.6099999999999999E-4</v>
      </c>
      <c r="W559" s="52">
        <v>0</v>
      </c>
      <c r="X559" s="52">
        <v>0.415047</v>
      </c>
      <c r="Y559" s="52">
        <v>0.5</v>
      </c>
      <c r="Z559" s="52"/>
      <c r="AA559" s="84">
        <v>559</v>
      </c>
      <c r="AB559" s="84"/>
      <c r="AC559" s="91">
        <v>159862</v>
      </c>
      <c r="AD559" s="3" t="s">
        <v>900</v>
      </c>
    </row>
    <row r="560" spans="1:30" x14ac:dyDescent="0.4">
      <c r="A560" s="14" t="s">
        <v>481</v>
      </c>
      <c r="B560" s="15" t="s">
        <v>8483</v>
      </c>
      <c r="C560" s="15"/>
      <c r="D560" s="86">
        <v>1.2028269594576992</v>
      </c>
      <c r="E560" s="82"/>
      <c r="F560" s="15"/>
      <c r="G560" s="15"/>
      <c r="H560" s="16"/>
      <c r="I560" s="67"/>
      <c r="J560" s="67"/>
      <c r="K560" s="16"/>
      <c r="L560" s="87"/>
      <c r="M560" s="88">
        <v>6231.56591796875</v>
      </c>
      <c r="N560" s="88">
        <v>9467.8017578125</v>
      </c>
      <c r="O560" s="78"/>
      <c r="P560" s="89"/>
      <c r="Q560" s="89"/>
      <c r="R560" s="90"/>
      <c r="S560" s="51">
        <v>1</v>
      </c>
      <c r="T560" s="51">
        <v>1</v>
      </c>
      <c r="U560" s="52">
        <v>0</v>
      </c>
      <c r="V560" s="52">
        <v>3.3799999999999998E-4</v>
      </c>
      <c r="W560" s="52">
        <v>0</v>
      </c>
      <c r="X560" s="52">
        <v>0.40969800000000001</v>
      </c>
      <c r="Y560" s="52">
        <v>0</v>
      </c>
      <c r="Z560" s="52"/>
      <c r="AA560" s="84">
        <v>560</v>
      </c>
      <c r="AB560" s="84"/>
      <c r="AC560" s="91">
        <v>22412</v>
      </c>
      <c r="AD560" s="3" t="s">
        <v>852</v>
      </c>
    </row>
    <row r="561" spans="1:30" x14ac:dyDescent="0.4">
      <c r="A561" s="14" t="s">
        <v>808</v>
      </c>
      <c r="B561" s="15" t="s">
        <v>8483</v>
      </c>
      <c r="C561" s="15"/>
      <c r="D561" s="86">
        <v>1.5906525225756822</v>
      </c>
      <c r="E561" s="82"/>
      <c r="F561" s="15"/>
      <c r="G561" s="15"/>
      <c r="H561" s="16"/>
      <c r="I561" s="67"/>
      <c r="J561" s="67"/>
      <c r="K561" s="16"/>
      <c r="L561" s="87"/>
      <c r="M561" s="88">
        <v>5267.15673828125</v>
      </c>
      <c r="N561" s="88">
        <v>345.33163452148438</v>
      </c>
      <c r="O561" s="78"/>
      <c r="P561" s="89"/>
      <c r="Q561" s="89"/>
      <c r="R561" s="118"/>
      <c r="S561" s="51">
        <v>0</v>
      </c>
      <c r="T561" s="51">
        <v>1</v>
      </c>
      <c r="U561" s="52">
        <v>0</v>
      </c>
      <c r="V561" s="52">
        <v>3.6000000000000002E-4</v>
      </c>
      <c r="W561" s="52">
        <v>0</v>
      </c>
      <c r="X561" s="52">
        <v>0.407723</v>
      </c>
      <c r="Y561" s="52">
        <v>0</v>
      </c>
      <c r="Z561" s="119"/>
      <c r="AA561" s="84">
        <v>561</v>
      </c>
      <c r="AB561" s="84"/>
      <c r="AC561" s="91">
        <v>65266</v>
      </c>
      <c r="AD561" s="3" t="s">
        <v>1115</v>
      </c>
    </row>
    <row r="562" spans="1:30" x14ac:dyDescent="0.4">
      <c r="A562" s="14" t="s">
        <v>424</v>
      </c>
      <c r="B562" s="15" t="s">
        <v>8483</v>
      </c>
      <c r="C562" s="15"/>
      <c r="D562" s="86">
        <v>1.0578471321101914</v>
      </c>
      <c r="E562" s="82"/>
      <c r="F562" s="15"/>
      <c r="G562" s="15"/>
      <c r="H562" s="16"/>
      <c r="I562" s="67"/>
      <c r="J562" s="67"/>
      <c r="K562" s="16"/>
      <c r="L562" s="87"/>
      <c r="M562" s="88">
        <v>1505.6011962890625</v>
      </c>
      <c r="N562" s="88">
        <v>1471.87744140625</v>
      </c>
      <c r="O562" s="78"/>
      <c r="P562" s="89"/>
      <c r="Q562" s="89"/>
      <c r="R562" s="90"/>
      <c r="S562" s="51">
        <v>1</v>
      </c>
      <c r="T562" s="51">
        <v>1</v>
      </c>
      <c r="U562" s="52">
        <v>0</v>
      </c>
      <c r="V562" s="52">
        <v>3.5599999999999998E-4</v>
      </c>
      <c r="W562" s="52">
        <v>0</v>
      </c>
      <c r="X562" s="52">
        <v>0.398422</v>
      </c>
      <c r="Y562" s="52">
        <v>0</v>
      </c>
      <c r="Z562" s="52"/>
      <c r="AA562" s="84">
        <v>562</v>
      </c>
      <c r="AB562" s="84"/>
      <c r="AC562" s="91">
        <v>6392</v>
      </c>
      <c r="AD562" s="3" t="s">
        <v>935</v>
      </c>
    </row>
    <row r="563" spans="1:30" x14ac:dyDescent="0.4">
      <c r="A563" s="14" t="s">
        <v>739</v>
      </c>
      <c r="B563" s="15" t="s">
        <v>8483</v>
      </c>
      <c r="C563" s="15"/>
      <c r="D563" s="86">
        <v>2.0204425962685963</v>
      </c>
      <c r="E563" s="82"/>
      <c r="F563" s="15"/>
      <c r="G563" s="15"/>
      <c r="H563" s="16"/>
      <c r="I563" s="67"/>
      <c r="J563" s="67"/>
      <c r="K563" s="16"/>
      <c r="L563" s="87"/>
      <c r="M563" s="88">
        <v>1308.23388671875</v>
      </c>
      <c r="N563" s="88">
        <v>1962.016845703125</v>
      </c>
      <c r="O563" s="78"/>
      <c r="P563" s="89"/>
      <c r="Q563" s="89"/>
      <c r="R563" s="118"/>
      <c r="S563" s="51">
        <v>1</v>
      </c>
      <c r="T563" s="51">
        <v>0</v>
      </c>
      <c r="U563" s="52">
        <v>0</v>
      </c>
      <c r="V563" s="52">
        <v>3.4000000000000002E-4</v>
      </c>
      <c r="W563" s="52">
        <v>0</v>
      </c>
      <c r="X563" s="52">
        <v>0.392704</v>
      </c>
      <c r="Y563" s="52">
        <v>0</v>
      </c>
      <c r="Z563" s="119"/>
      <c r="AA563" s="84">
        <v>563</v>
      </c>
      <c r="AB563" s="84"/>
      <c r="AC563" s="91">
        <v>112757</v>
      </c>
      <c r="AD563" s="3" t="s">
        <v>1334</v>
      </c>
    </row>
    <row r="564" spans="1:30" x14ac:dyDescent="0.4">
      <c r="A564" s="14" t="s">
        <v>821</v>
      </c>
      <c r="B564" s="15" t="s">
        <v>8483</v>
      </c>
      <c r="C564" s="15"/>
      <c r="D564" s="86">
        <v>1.0423627073541626</v>
      </c>
      <c r="E564" s="82"/>
      <c r="F564" s="15"/>
      <c r="G564" s="15"/>
      <c r="H564" s="16"/>
      <c r="I564" s="67"/>
      <c r="J564" s="67"/>
      <c r="K564" s="16"/>
      <c r="L564" s="87"/>
      <c r="M564" s="88">
        <v>1652.359130859375</v>
      </c>
      <c r="N564" s="88">
        <v>1722.6949462890625</v>
      </c>
      <c r="O564" s="78"/>
      <c r="P564" s="89"/>
      <c r="Q564" s="89"/>
      <c r="R564" s="118"/>
      <c r="S564" s="51">
        <v>0</v>
      </c>
      <c r="T564" s="51">
        <v>1</v>
      </c>
      <c r="U564" s="52">
        <v>0</v>
      </c>
      <c r="V564" s="52">
        <v>4.0999999999999999E-4</v>
      </c>
      <c r="W564" s="52">
        <v>0</v>
      </c>
      <c r="X564" s="52">
        <v>0.39232299999999998</v>
      </c>
      <c r="Y564" s="52">
        <v>0</v>
      </c>
      <c r="Z564" s="119"/>
      <c r="AA564" s="84">
        <v>564</v>
      </c>
      <c r="AB564" s="84"/>
      <c r="AC564" s="91">
        <v>4681</v>
      </c>
      <c r="AD564" s="3" t="s">
        <v>935</v>
      </c>
    </row>
    <row r="565" spans="1:30" x14ac:dyDescent="0.4">
      <c r="A565" s="14" t="s">
        <v>689</v>
      </c>
      <c r="B565" s="15" t="s">
        <v>8483</v>
      </c>
      <c r="C565" s="15"/>
      <c r="D565" s="86">
        <v>1.1342737639422578</v>
      </c>
      <c r="E565" s="82"/>
      <c r="F565" s="15"/>
      <c r="G565" s="15"/>
      <c r="H565" s="16"/>
      <c r="I565" s="67"/>
      <c r="J565" s="67"/>
      <c r="K565" s="16"/>
      <c r="L565" s="87"/>
      <c r="M565" s="88">
        <v>6799.841796875</v>
      </c>
      <c r="N565" s="88">
        <v>960.14996337890625</v>
      </c>
      <c r="O565" s="78"/>
      <c r="P565" s="89"/>
      <c r="Q565" s="89"/>
      <c r="R565" s="118"/>
      <c r="S565" s="51">
        <v>1</v>
      </c>
      <c r="T565" s="51">
        <v>1</v>
      </c>
      <c r="U565" s="52">
        <v>0</v>
      </c>
      <c r="V565" s="52">
        <v>3.3599999999999998E-4</v>
      </c>
      <c r="W565" s="52">
        <v>0</v>
      </c>
      <c r="X565" s="52">
        <v>0.39043800000000001</v>
      </c>
      <c r="Y565" s="52">
        <v>0</v>
      </c>
      <c r="Z565" s="119"/>
      <c r="AA565" s="84">
        <v>565</v>
      </c>
      <c r="AB565" s="84"/>
      <c r="AC565" s="91">
        <v>14837</v>
      </c>
      <c r="AD565" s="3" t="s">
        <v>924</v>
      </c>
    </row>
    <row r="566" spans="1:30" x14ac:dyDescent="0.4">
      <c r="A566" s="14" t="s">
        <v>549</v>
      </c>
      <c r="B566" s="15" t="s">
        <v>8483</v>
      </c>
      <c r="C566" s="15"/>
      <c r="D566" s="86">
        <v>1.1258482820907891</v>
      </c>
      <c r="E566" s="82"/>
      <c r="F566" s="15"/>
      <c r="G566" s="15"/>
      <c r="H566" s="16"/>
      <c r="I566" s="67"/>
      <c r="J566" s="67"/>
      <c r="K566" s="16"/>
      <c r="L566" s="87"/>
      <c r="M566" s="88">
        <v>7265.17578125</v>
      </c>
      <c r="N566" s="88">
        <v>616.09185791015625</v>
      </c>
      <c r="O566" s="78"/>
      <c r="P566" s="89"/>
      <c r="Q566" s="89"/>
      <c r="R566" s="118"/>
      <c r="S566" s="51">
        <v>1</v>
      </c>
      <c r="T566" s="51">
        <v>1</v>
      </c>
      <c r="U566" s="52">
        <v>0</v>
      </c>
      <c r="V566" s="52">
        <v>3.5100000000000002E-4</v>
      </c>
      <c r="W566" s="52">
        <v>0</v>
      </c>
      <c r="X566" s="52">
        <v>0.390158</v>
      </c>
      <c r="Y566" s="52">
        <v>0</v>
      </c>
      <c r="Z566" s="119"/>
      <c r="AA566" s="84">
        <v>566</v>
      </c>
      <c r="AB566" s="84"/>
      <c r="AC566" s="91">
        <v>13906</v>
      </c>
      <c r="AD566" s="3" t="s">
        <v>852</v>
      </c>
    </row>
    <row r="567" spans="1:30" x14ac:dyDescent="0.4">
      <c r="A567" s="14" t="s">
        <v>192</v>
      </c>
      <c r="B567" s="15" t="s">
        <v>8483</v>
      </c>
      <c r="C567" s="15"/>
      <c r="D567" s="86">
        <v>13.966427422557993</v>
      </c>
      <c r="E567" s="82"/>
      <c r="F567" s="15"/>
      <c r="G567" s="15"/>
      <c r="H567" s="16"/>
      <c r="I567" s="67"/>
      <c r="J567" s="67"/>
      <c r="K567" s="16"/>
      <c r="L567" s="87"/>
      <c r="M567" s="88">
        <v>6620.65625</v>
      </c>
      <c r="N567" s="88">
        <v>1271.90966796875</v>
      </c>
      <c r="O567" s="78"/>
      <c r="P567" s="89"/>
      <c r="Q567" s="89"/>
      <c r="R567" s="90"/>
      <c r="S567" s="51">
        <v>1</v>
      </c>
      <c r="T567" s="51">
        <v>1</v>
      </c>
      <c r="U567" s="52">
        <v>0</v>
      </c>
      <c r="V567" s="52">
        <v>3.7199999999999999E-4</v>
      </c>
      <c r="W567" s="52">
        <v>0</v>
      </c>
      <c r="X567" s="52">
        <v>0.38690799999999997</v>
      </c>
      <c r="Y567" s="52">
        <v>0</v>
      </c>
      <c r="Z567" s="52"/>
      <c r="AA567" s="84">
        <v>567</v>
      </c>
      <c r="AB567" s="84"/>
      <c r="AC567" s="91">
        <v>1432766</v>
      </c>
      <c r="AD567" s="3" t="s">
        <v>919</v>
      </c>
    </row>
    <row r="568" spans="1:30" x14ac:dyDescent="0.4">
      <c r="A568" s="14" t="s">
        <v>767</v>
      </c>
      <c r="B568" s="15" t="s">
        <v>8483</v>
      </c>
      <c r="C568" s="15"/>
      <c r="D568" s="86">
        <v>1.1287261588134174</v>
      </c>
      <c r="E568" s="82"/>
      <c r="F568" s="15"/>
      <c r="G568" s="15"/>
      <c r="H568" s="16"/>
      <c r="I568" s="67"/>
      <c r="J568" s="67"/>
      <c r="K568" s="16"/>
      <c r="L568" s="87"/>
      <c r="M568" s="88">
        <v>1869.10791015625</v>
      </c>
      <c r="N568" s="88">
        <v>1612.0146484375</v>
      </c>
      <c r="O568" s="78"/>
      <c r="P568" s="89"/>
      <c r="Q568" s="89"/>
      <c r="R568" s="118"/>
      <c r="S568" s="51">
        <v>1</v>
      </c>
      <c r="T568" s="51">
        <v>1</v>
      </c>
      <c r="U568" s="52">
        <v>0</v>
      </c>
      <c r="V568" s="52">
        <v>3.77E-4</v>
      </c>
      <c r="W568" s="52">
        <v>0</v>
      </c>
      <c r="X568" s="52">
        <v>0.38212800000000002</v>
      </c>
      <c r="Y568" s="52">
        <v>0</v>
      </c>
      <c r="Z568" s="119"/>
      <c r="AA568" s="84">
        <v>568</v>
      </c>
      <c r="AB568" s="84"/>
      <c r="AC568" s="91">
        <v>14224</v>
      </c>
      <c r="AD568" s="3" t="s">
        <v>935</v>
      </c>
    </row>
    <row r="569" spans="1:30" x14ac:dyDescent="0.4">
      <c r="A569" s="14" t="s">
        <v>632</v>
      </c>
      <c r="B569" s="15" t="s">
        <v>8483</v>
      </c>
      <c r="C569" s="15"/>
      <c r="D569" s="86">
        <v>1.4558357630253813</v>
      </c>
      <c r="E569" s="82"/>
      <c r="F569" s="15"/>
      <c r="G569" s="15"/>
      <c r="H569" s="16"/>
      <c r="I569" s="67"/>
      <c r="J569" s="67"/>
      <c r="K569" s="16"/>
      <c r="L569" s="87"/>
      <c r="M569" s="88">
        <v>9745.068359375</v>
      </c>
      <c r="N569" s="88">
        <v>3980.044677734375</v>
      </c>
      <c r="O569" s="78"/>
      <c r="P569" s="89"/>
      <c r="Q569" s="89"/>
      <c r="R569" s="118"/>
      <c r="S569" s="51">
        <v>1</v>
      </c>
      <c r="T569" s="51">
        <v>1</v>
      </c>
      <c r="U569" s="52">
        <v>0</v>
      </c>
      <c r="V569" s="52">
        <v>3.77E-4</v>
      </c>
      <c r="W569" s="52">
        <v>0</v>
      </c>
      <c r="X569" s="52">
        <v>0.38212800000000002</v>
      </c>
      <c r="Y569" s="52">
        <v>0</v>
      </c>
      <c r="Z569" s="119"/>
      <c r="AA569" s="84">
        <v>569</v>
      </c>
      <c r="AB569" s="84"/>
      <c r="AC569" s="91">
        <v>50369</v>
      </c>
      <c r="AD569" s="3" t="s">
        <v>935</v>
      </c>
    </row>
    <row r="570" spans="1:30" x14ac:dyDescent="0.4">
      <c r="A570" s="14" t="s">
        <v>225</v>
      </c>
      <c r="B570" s="15" t="s">
        <v>8483</v>
      </c>
      <c r="C570" s="15"/>
      <c r="D570" s="86">
        <v>2.380077637402342</v>
      </c>
      <c r="E570" s="82"/>
      <c r="F570" s="15"/>
      <c r="G570" s="15"/>
      <c r="H570" s="16"/>
      <c r="I570" s="67"/>
      <c r="J570" s="67"/>
      <c r="K570" s="16"/>
      <c r="L570" s="87"/>
      <c r="M570" s="88">
        <v>9667.5546875</v>
      </c>
      <c r="N570" s="88">
        <v>5022.8955078125</v>
      </c>
      <c r="O570" s="78"/>
      <c r="P570" s="89"/>
      <c r="Q570" s="89"/>
      <c r="R570" s="90"/>
      <c r="S570" s="51">
        <v>1</v>
      </c>
      <c r="T570" s="51">
        <v>1</v>
      </c>
      <c r="U570" s="52">
        <v>0</v>
      </c>
      <c r="V570" s="52">
        <v>3.1799999999999998E-4</v>
      </c>
      <c r="W570" s="52">
        <v>0</v>
      </c>
      <c r="X570" s="52">
        <v>0.38179800000000003</v>
      </c>
      <c r="Y570" s="52">
        <v>0</v>
      </c>
      <c r="Z570" s="52"/>
      <c r="AA570" s="84">
        <v>570</v>
      </c>
      <c r="AB570" s="84"/>
      <c r="AC570" s="91">
        <v>152496</v>
      </c>
      <c r="AD570" s="3" t="s">
        <v>852</v>
      </c>
    </row>
    <row r="571" spans="1:30" x14ac:dyDescent="0.4">
      <c r="A571" s="14" t="s">
        <v>691</v>
      </c>
      <c r="B571" s="15" t="s">
        <v>8483</v>
      </c>
      <c r="C571" s="15"/>
      <c r="D571" s="86">
        <v>1.1109249527964045</v>
      </c>
      <c r="E571" s="82"/>
      <c r="F571" s="15"/>
      <c r="G571" s="15"/>
      <c r="H571" s="16"/>
      <c r="I571" s="67"/>
      <c r="J571" s="67"/>
      <c r="K571" s="16"/>
      <c r="L571" s="87"/>
      <c r="M571" s="88">
        <v>9495.37109375</v>
      </c>
      <c r="N571" s="88">
        <v>4570.69970703125</v>
      </c>
      <c r="O571" s="78"/>
      <c r="P571" s="89"/>
      <c r="Q571" s="89"/>
      <c r="R571" s="118"/>
      <c r="S571" s="51">
        <v>0</v>
      </c>
      <c r="T571" s="51">
        <v>1</v>
      </c>
      <c r="U571" s="52">
        <v>0</v>
      </c>
      <c r="V571" s="52">
        <v>2.5000000000000001E-4</v>
      </c>
      <c r="W571" s="52">
        <v>0</v>
      </c>
      <c r="X571" s="52">
        <v>0.38154300000000002</v>
      </c>
      <c r="Y571" s="52">
        <v>0</v>
      </c>
      <c r="Z571" s="119"/>
      <c r="AA571" s="84">
        <v>571</v>
      </c>
      <c r="AB571" s="84"/>
      <c r="AC571" s="91">
        <v>12257</v>
      </c>
      <c r="AD571" s="3" t="s">
        <v>963</v>
      </c>
    </row>
    <row r="572" spans="1:30" x14ac:dyDescent="0.4">
      <c r="A572" s="14" t="s">
        <v>809</v>
      </c>
      <c r="B572" s="15" t="s">
        <v>8483</v>
      </c>
      <c r="C572" s="15"/>
      <c r="D572" s="86">
        <v>1.3960066969458325</v>
      </c>
      <c r="E572" s="82"/>
      <c r="F572" s="15"/>
      <c r="G572" s="15"/>
      <c r="H572" s="16"/>
      <c r="I572" s="67"/>
      <c r="J572" s="67"/>
      <c r="K572" s="16"/>
      <c r="L572" s="87"/>
      <c r="M572" s="88">
        <v>9741.7138671875</v>
      </c>
      <c r="N572" s="88">
        <v>3764.90185546875</v>
      </c>
      <c r="O572" s="78"/>
      <c r="P572" s="89"/>
      <c r="Q572" s="89"/>
      <c r="R572" s="118"/>
      <c r="S572" s="51">
        <v>0</v>
      </c>
      <c r="T572" s="51">
        <v>1</v>
      </c>
      <c r="U572" s="52">
        <v>0</v>
      </c>
      <c r="V572" s="52">
        <v>3.4299999999999999E-4</v>
      </c>
      <c r="W572" s="52">
        <v>0</v>
      </c>
      <c r="X572" s="52">
        <v>0.38049300000000003</v>
      </c>
      <c r="Y572" s="52">
        <v>0</v>
      </c>
      <c r="Z572" s="119"/>
      <c r="AA572" s="84">
        <v>572</v>
      </c>
      <c r="AB572" s="84"/>
      <c r="AC572" s="91">
        <v>43758</v>
      </c>
      <c r="AD572" s="3" t="s">
        <v>872</v>
      </c>
    </row>
    <row r="573" spans="1:30" x14ac:dyDescent="0.4">
      <c r="A573" s="14" t="s">
        <v>531</v>
      </c>
      <c r="B573" s="15" t="s">
        <v>8483</v>
      </c>
      <c r="C573" s="15"/>
      <c r="D573" s="86">
        <v>3.1787065277853319</v>
      </c>
      <c r="E573" s="82"/>
      <c r="F573" s="15"/>
      <c r="G573" s="15"/>
      <c r="H573" s="16"/>
      <c r="I573" s="67"/>
      <c r="J573" s="67"/>
      <c r="K573" s="16"/>
      <c r="L573" s="87"/>
      <c r="M573" s="88">
        <v>9287.896484375</v>
      </c>
      <c r="N573" s="88">
        <v>3495.4091796875</v>
      </c>
      <c r="O573" s="78"/>
      <c r="P573" s="89"/>
      <c r="Q573" s="89"/>
      <c r="R573" s="118"/>
      <c r="S573" s="51">
        <v>0</v>
      </c>
      <c r="T573" s="51">
        <v>1</v>
      </c>
      <c r="U573" s="52">
        <v>0</v>
      </c>
      <c r="V573" s="52">
        <v>3.4900000000000003E-4</v>
      </c>
      <c r="W573" s="52">
        <v>0</v>
      </c>
      <c r="X573" s="52">
        <v>0.37873200000000001</v>
      </c>
      <c r="Y573" s="52">
        <v>0</v>
      </c>
      <c r="Z573" s="119"/>
      <c r="AA573" s="84">
        <v>573</v>
      </c>
      <c r="AB573" s="84"/>
      <c r="AC573" s="91">
        <v>240743</v>
      </c>
      <c r="AD573" s="3" t="s">
        <v>852</v>
      </c>
    </row>
    <row r="574" spans="1:30" x14ac:dyDescent="0.4">
      <c r="A574" s="14" t="s">
        <v>575</v>
      </c>
      <c r="B574" s="15" t="s">
        <v>8483</v>
      </c>
      <c r="C574" s="15"/>
      <c r="D574" s="86">
        <v>1.5878832449746625</v>
      </c>
      <c r="E574" s="82"/>
      <c r="F574" s="15"/>
      <c r="G574" s="15"/>
      <c r="H574" s="16"/>
      <c r="I574" s="67"/>
      <c r="J574" s="67"/>
      <c r="K574" s="16"/>
      <c r="L574" s="87"/>
      <c r="M574" s="88">
        <v>8849.8408203125</v>
      </c>
      <c r="N574" s="88">
        <v>3016.056396484375</v>
      </c>
      <c r="O574" s="78"/>
      <c r="P574" s="89"/>
      <c r="Q574" s="89"/>
      <c r="R574" s="118"/>
      <c r="S574" s="51">
        <v>1</v>
      </c>
      <c r="T574" s="51">
        <v>1</v>
      </c>
      <c r="U574" s="52">
        <v>0</v>
      </c>
      <c r="V574" s="52">
        <v>3.5799999999999997E-4</v>
      </c>
      <c r="W574" s="52">
        <v>0</v>
      </c>
      <c r="X574" s="52">
        <v>0.370305</v>
      </c>
      <c r="Y574" s="52">
        <v>0</v>
      </c>
      <c r="Z574" s="119"/>
      <c r="AA574" s="84">
        <v>574</v>
      </c>
      <c r="AB574" s="84"/>
      <c r="AC574" s="91">
        <v>64960</v>
      </c>
      <c r="AD574" s="3" t="s">
        <v>1278</v>
      </c>
    </row>
    <row r="575" spans="1:30" x14ac:dyDescent="0.4">
      <c r="A575" s="14" t="s">
        <v>759</v>
      </c>
      <c r="B575" s="15" t="s">
        <v>8450</v>
      </c>
      <c r="C575" s="15"/>
      <c r="D575" s="86">
        <v>1.3091092998053351</v>
      </c>
      <c r="E575" s="82"/>
      <c r="F575" s="15"/>
      <c r="G575" s="15"/>
      <c r="H575" s="16"/>
      <c r="I575" s="67"/>
      <c r="J575" s="67"/>
      <c r="K575" s="16"/>
      <c r="L575" s="87"/>
      <c r="M575" s="88">
        <v>1625.18408203125</v>
      </c>
      <c r="N575" s="88">
        <v>3317.348388671875</v>
      </c>
      <c r="O575" s="78"/>
      <c r="P575" s="89"/>
      <c r="Q575" s="89"/>
      <c r="R575" s="118"/>
      <c r="S575" s="51">
        <v>1</v>
      </c>
      <c r="T575" s="51">
        <v>1</v>
      </c>
      <c r="U575" s="52">
        <v>0</v>
      </c>
      <c r="V575" s="52">
        <v>3.5599999999999998E-4</v>
      </c>
      <c r="W575" s="52">
        <v>0</v>
      </c>
      <c r="X575" s="52">
        <v>0.36830499999999999</v>
      </c>
      <c r="Y575" s="52">
        <v>0</v>
      </c>
      <c r="Z575" s="119"/>
      <c r="AA575" s="84">
        <v>575</v>
      </c>
      <c r="AB575" s="84"/>
      <c r="AC575" s="91">
        <v>34156</v>
      </c>
      <c r="AD575" s="3" t="s">
        <v>852</v>
      </c>
    </row>
    <row r="576" spans="1:30" x14ac:dyDescent="0.4">
      <c r="A576" s="14" t="s">
        <v>771</v>
      </c>
      <c r="B576" s="15" t="s">
        <v>8450</v>
      </c>
      <c r="C576" s="15"/>
      <c r="D576" s="86">
        <v>1.1107439542603901</v>
      </c>
      <c r="E576" s="82"/>
      <c r="F576" s="15"/>
      <c r="G576" s="15"/>
      <c r="H576" s="16"/>
      <c r="I576" s="67"/>
      <c r="J576" s="67"/>
      <c r="K576" s="16"/>
      <c r="L576" s="87"/>
      <c r="M576" s="88">
        <v>8516.3125</v>
      </c>
      <c r="N576" s="88">
        <v>6659.2294921875</v>
      </c>
      <c r="O576" s="78"/>
      <c r="P576" s="89"/>
      <c r="Q576" s="89"/>
      <c r="R576" s="118"/>
      <c r="S576" s="51">
        <v>0</v>
      </c>
      <c r="T576" s="51">
        <v>1</v>
      </c>
      <c r="U576" s="52">
        <v>0</v>
      </c>
      <c r="V576" s="52">
        <v>2.9E-4</v>
      </c>
      <c r="W576" s="52">
        <v>0</v>
      </c>
      <c r="X576" s="52">
        <v>0.364398</v>
      </c>
      <c r="Y576" s="52">
        <v>0</v>
      </c>
      <c r="Z576" s="119"/>
      <c r="AA576" s="84">
        <v>576</v>
      </c>
      <c r="AB576" s="84"/>
      <c r="AC576" s="91">
        <v>12237</v>
      </c>
      <c r="AD576" s="3" t="s">
        <v>935</v>
      </c>
    </row>
    <row r="577" spans="1:30" x14ac:dyDescent="0.4">
      <c r="A577" s="92" t="s">
        <v>502</v>
      </c>
      <c r="B577" s="122" t="s">
        <v>8483</v>
      </c>
      <c r="C577" s="122"/>
      <c r="D577" s="123">
        <v>2.3912633469280298</v>
      </c>
      <c r="E577" s="124"/>
      <c r="F577" s="122"/>
      <c r="G577" s="122"/>
      <c r="H577" s="125"/>
      <c r="I577" s="126"/>
      <c r="J577" s="126"/>
      <c r="K577" s="125"/>
      <c r="L577" s="127"/>
      <c r="M577" s="128">
        <v>9392.28125</v>
      </c>
      <c r="N577" s="128">
        <v>3107.8076171875</v>
      </c>
      <c r="O577" s="129"/>
      <c r="P577" s="130"/>
      <c r="Q577" s="130"/>
      <c r="R577" s="118"/>
      <c r="S577" s="51">
        <v>1</v>
      </c>
      <c r="T577" s="51">
        <v>1</v>
      </c>
      <c r="U577" s="52">
        <v>0</v>
      </c>
      <c r="V577" s="52">
        <v>4.0400000000000001E-4</v>
      </c>
      <c r="W577" s="52">
        <v>0</v>
      </c>
      <c r="X577" s="52">
        <v>0.36168400000000001</v>
      </c>
      <c r="Y577" s="52">
        <v>0</v>
      </c>
      <c r="Z577" s="119"/>
      <c r="AA577" s="131">
        <v>577</v>
      </c>
      <c r="AB577" s="131"/>
      <c r="AC577" s="105">
        <v>153732</v>
      </c>
      <c r="AD577" s="3" t="s">
        <v>928</v>
      </c>
    </row>
    <row r="578" spans="1:30" x14ac:dyDescent="0.4">
      <c r="A578" s="14" t="s">
        <v>203</v>
      </c>
      <c r="B578" s="122" t="s">
        <v>8450</v>
      </c>
      <c r="C578" s="122"/>
      <c r="D578" s="123">
        <v>1.9543871805501534</v>
      </c>
      <c r="E578" s="124"/>
      <c r="F578" s="122"/>
      <c r="G578" s="122"/>
      <c r="H578" s="125"/>
      <c r="I578" s="126"/>
      <c r="J578" s="126"/>
      <c r="K578" s="125"/>
      <c r="L578" s="127"/>
      <c r="M578" s="128">
        <v>5719.80859375</v>
      </c>
      <c r="N578" s="128">
        <v>9813.9306640625</v>
      </c>
      <c r="O578" s="129"/>
      <c r="P578" s="130"/>
      <c r="Q578" s="130"/>
      <c r="R578" s="118"/>
      <c r="S578" s="51">
        <v>1</v>
      </c>
      <c r="T578" s="51">
        <v>1</v>
      </c>
      <c r="U578" s="52">
        <v>0</v>
      </c>
      <c r="V578" s="52">
        <v>3.8900000000000002E-4</v>
      </c>
      <c r="W578" s="52">
        <v>0</v>
      </c>
      <c r="X578" s="52">
        <v>0.36032599999999998</v>
      </c>
      <c r="Y578" s="52">
        <v>0</v>
      </c>
      <c r="Z578" s="119"/>
      <c r="AA578" s="131">
        <v>578</v>
      </c>
      <c r="AB578" s="131"/>
      <c r="AC578" s="91">
        <v>105458</v>
      </c>
      <c r="AD578" s="3" t="s">
        <v>935</v>
      </c>
    </row>
    <row r="579" spans="1:30" x14ac:dyDescent="0.4">
      <c r="A579" s="14" t="s">
        <v>755</v>
      </c>
      <c r="B579" s="15" t="s">
        <v>8483</v>
      </c>
      <c r="C579" s="15"/>
      <c r="D579" s="86">
        <v>1.465003338874509</v>
      </c>
      <c r="E579" s="82"/>
      <c r="F579" s="15"/>
      <c r="G579" s="15"/>
      <c r="H579" s="16"/>
      <c r="I579" s="67"/>
      <c r="J579" s="67"/>
      <c r="K579" s="16"/>
      <c r="L579" s="87"/>
      <c r="M579" s="88">
        <v>9375.9609375</v>
      </c>
      <c r="N579" s="88">
        <v>5488.501953125</v>
      </c>
      <c r="O579" s="78"/>
      <c r="P579" s="89"/>
      <c r="Q579" s="89"/>
      <c r="R579" s="118"/>
      <c r="S579" s="51">
        <v>0</v>
      </c>
      <c r="T579" s="51">
        <v>1</v>
      </c>
      <c r="U579" s="52">
        <v>0</v>
      </c>
      <c r="V579" s="52">
        <v>3.8900000000000002E-4</v>
      </c>
      <c r="W579" s="52">
        <v>0</v>
      </c>
      <c r="X579" s="52">
        <v>0.36032599999999998</v>
      </c>
      <c r="Y579" s="52">
        <v>0</v>
      </c>
      <c r="Z579" s="119"/>
      <c r="AA579" s="84">
        <v>579</v>
      </c>
      <c r="AB579" s="84"/>
      <c r="AC579" s="91">
        <v>51382</v>
      </c>
      <c r="AD579" s="3" t="s">
        <v>924</v>
      </c>
    </row>
    <row r="580" spans="1:30" x14ac:dyDescent="0.4">
      <c r="A580" s="14" t="s">
        <v>760</v>
      </c>
      <c r="B580" s="15" t="s">
        <v>8450</v>
      </c>
      <c r="C580" s="15"/>
      <c r="D580" s="86">
        <v>1.2486648387033374</v>
      </c>
      <c r="E580" s="82"/>
      <c r="F580" s="15"/>
      <c r="G580" s="15"/>
      <c r="H580" s="16"/>
      <c r="I580" s="67"/>
      <c r="J580" s="67"/>
      <c r="K580" s="16"/>
      <c r="L580" s="87"/>
      <c r="M580" s="88">
        <v>827.084716796875</v>
      </c>
      <c r="N580" s="88">
        <v>6354.9716796875</v>
      </c>
      <c r="O580" s="78"/>
      <c r="P580" s="89"/>
      <c r="Q580" s="89"/>
      <c r="R580" s="118"/>
      <c r="S580" s="51">
        <v>1</v>
      </c>
      <c r="T580" s="51">
        <v>1</v>
      </c>
      <c r="U580" s="52">
        <v>0</v>
      </c>
      <c r="V580" s="52">
        <v>3.57E-4</v>
      </c>
      <c r="W580" s="52">
        <v>0</v>
      </c>
      <c r="X580" s="52">
        <v>0.358763</v>
      </c>
      <c r="Y580" s="52">
        <v>0</v>
      </c>
      <c r="Z580" s="119"/>
      <c r="AA580" s="84">
        <v>580</v>
      </c>
      <c r="AB580" s="84"/>
      <c r="AC580" s="91">
        <v>27477</v>
      </c>
      <c r="AD580" s="3" t="s">
        <v>1278</v>
      </c>
    </row>
    <row r="581" spans="1:30" x14ac:dyDescent="0.4">
      <c r="A581" s="14" t="s">
        <v>811</v>
      </c>
      <c r="B581" s="15" t="s">
        <v>8483</v>
      </c>
      <c r="C581" s="15"/>
      <c r="D581" s="86">
        <v>1.2350084991610535</v>
      </c>
      <c r="E581" s="82"/>
      <c r="F581" s="15"/>
      <c r="G581" s="15"/>
      <c r="H581" s="16"/>
      <c r="I581" s="67"/>
      <c r="J581" s="67"/>
      <c r="K581" s="16"/>
      <c r="L581" s="87"/>
      <c r="M581" s="88">
        <v>1857.6376953125</v>
      </c>
      <c r="N581" s="88">
        <v>932.39544677734375</v>
      </c>
      <c r="O581" s="78"/>
      <c r="P581" s="89"/>
      <c r="Q581" s="89"/>
      <c r="R581" s="118"/>
      <c r="S581" s="51">
        <v>1</v>
      </c>
      <c r="T581" s="51">
        <v>1</v>
      </c>
      <c r="U581" s="52">
        <v>0</v>
      </c>
      <c r="V581" s="52">
        <v>3.1500000000000001E-4</v>
      </c>
      <c r="W581" s="52">
        <v>0</v>
      </c>
      <c r="X581" s="52">
        <v>0.357651</v>
      </c>
      <c r="Y581" s="52">
        <v>0</v>
      </c>
      <c r="Z581" s="119"/>
      <c r="AA581" s="84">
        <v>581</v>
      </c>
      <c r="AB581" s="84"/>
      <c r="AC581" s="91">
        <v>25968</v>
      </c>
      <c r="AD581" s="3" t="s">
        <v>935</v>
      </c>
    </row>
    <row r="582" spans="1:30" x14ac:dyDescent="0.4">
      <c r="A582" s="14" t="s">
        <v>280</v>
      </c>
      <c r="B582" s="15" t="s">
        <v>8483</v>
      </c>
      <c r="C582" s="15"/>
      <c r="D582" s="86">
        <v>5.4243372642619763</v>
      </c>
      <c r="E582" s="82"/>
      <c r="F582" s="15"/>
      <c r="G582" s="15"/>
      <c r="H582" s="16"/>
      <c r="I582" s="67"/>
      <c r="J582" s="67"/>
      <c r="K582" s="16"/>
      <c r="L582" s="87"/>
      <c r="M582" s="88">
        <v>3236.364990234375</v>
      </c>
      <c r="N582" s="88">
        <v>491.69073486328125</v>
      </c>
      <c r="O582" s="78"/>
      <c r="P582" s="89"/>
      <c r="Q582" s="89"/>
      <c r="R582" s="90"/>
      <c r="S582" s="51">
        <v>1</v>
      </c>
      <c r="T582" s="51">
        <v>1</v>
      </c>
      <c r="U582" s="52">
        <v>0</v>
      </c>
      <c r="V582" s="52">
        <v>3.7100000000000002E-4</v>
      </c>
      <c r="W582" s="52">
        <v>0</v>
      </c>
      <c r="X582" s="52">
        <v>0.35694199999999998</v>
      </c>
      <c r="Y582" s="52">
        <v>0</v>
      </c>
      <c r="Z582" s="52"/>
      <c r="AA582" s="84">
        <v>582</v>
      </c>
      <c r="AB582" s="84"/>
      <c r="AC582" s="91">
        <v>488881</v>
      </c>
      <c r="AD582" s="3" t="s">
        <v>935</v>
      </c>
    </row>
    <row r="583" spans="1:30" x14ac:dyDescent="0.4">
      <c r="A583" s="14" t="s">
        <v>815</v>
      </c>
      <c r="B583" s="15" t="s">
        <v>8450</v>
      </c>
      <c r="C583" s="15"/>
      <c r="D583" s="86">
        <v>3.3158491185234178</v>
      </c>
      <c r="E583" s="82"/>
      <c r="F583" s="15"/>
      <c r="G583" s="15"/>
      <c r="H583" s="16"/>
      <c r="I583" s="67"/>
      <c r="J583" s="67"/>
      <c r="K583" s="16"/>
      <c r="L583" s="87"/>
      <c r="M583" s="88">
        <v>3531.218994140625</v>
      </c>
      <c r="N583" s="88">
        <v>9626.673828125</v>
      </c>
      <c r="O583" s="78"/>
      <c r="P583" s="89"/>
      <c r="Q583" s="89"/>
      <c r="R583" s="118"/>
      <c r="S583" s="51">
        <v>1</v>
      </c>
      <c r="T583" s="51">
        <v>1</v>
      </c>
      <c r="U583" s="52">
        <v>0</v>
      </c>
      <c r="V583" s="52">
        <v>3.4000000000000002E-4</v>
      </c>
      <c r="W583" s="52">
        <v>0</v>
      </c>
      <c r="X583" s="52">
        <v>0.34424300000000002</v>
      </c>
      <c r="Y583" s="52">
        <v>0</v>
      </c>
      <c r="Z583" s="119"/>
      <c r="AA583" s="84">
        <v>583</v>
      </c>
      <c r="AB583" s="84"/>
      <c r="AC583" s="91">
        <v>255897</v>
      </c>
      <c r="AD583" s="3" t="s">
        <v>935</v>
      </c>
    </row>
    <row r="584" spans="1:30" x14ac:dyDescent="0.4">
      <c r="A584" s="14" t="s">
        <v>220</v>
      </c>
      <c r="B584" s="15" t="s">
        <v>8483</v>
      </c>
      <c r="C584" s="15"/>
      <c r="D584" s="86">
        <v>8.6230881915366737</v>
      </c>
      <c r="E584" s="82"/>
      <c r="F584" s="15"/>
      <c r="G584" s="15"/>
      <c r="H584" s="16"/>
      <c r="I584" s="67"/>
      <c r="J584" s="67"/>
      <c r="K584" s="16"/>
      <c r="L584" s="87"/>
      <c r="M584" s="88">
        <v>339.36770629882813</v>
      </c>
      <c r="N584" s="88">
        <v>3536.50634765625</v>
      </c>
      <c r="O584" s="78"/>
      <c r="P584" s="89"/>
      <c r="Q584" s="89"/>
      <c r="R584" s="90"/>
      <c r="S584" s="51">
        <v>1</v>
      </c>
      <c r="T584" s="51">
        <v>1</v>
      </c>
      <c r="U584" s="52">
        <v>0</v>
      </c>
      <c r="V584" s="52">
        <v>1.9699999999999999E-4</v>
      </c>
      <c r="W584" s="52">
        <v>0</v>
      </c>
      <c r="X584" s="52">
        <v>0.33984199999999998</v>
      </c>
      <c r="Y584" s="52">
        <v>0</v>
      </c>
      <c r="Z584" s="52"/>
      <c r="AA584" s="84">
        <v>584</v>
      </c>
      <c r="AB584" s="84"/>
      <c r="AC584" s="91">
        <v>842337</v>
      </c>
      <c r="AD584" s="3" t="s">
        <v>919</v>
      </c>
    </row>
    <row r="585" spans="1:30" x14ac:dyDescent="0.4">
      <c r="A585" s="14" t="s">
        <v>626</v>
      </c>
      <c r="B585" s="15" t="s">
        <v>8483</v>
      </c>
      <c r="C585" s="15"/>
      <c r="D585" s="86">
        <v>1.4864245156118094</v>
      </c>
      <c r="E585" s="82"/>
      <c r="F585" s="15"/>
      <c r="G585" s="15"/>
      <c r="H585" s="16"/>
      <c r="I585" s="67"/>
      <c r="J585" s="67"/>
      <c r="K585" s="16"/>
      <c r="L585" s="87"/>
      <c r="M585" s="88">
        <v>704.9906005859375</v>
      </c>
      <c r="N585" s="88">
        <v>7828.78076171875</v>
      </c>
      <c r="O585" s="78"/>
      <c r="P585" s="89"/>
      <c r="Q585" s="89"/>
      <c r="R585" s="118"/>
      <c r="S585" s="51">
        <v>0</v>
      </c>
      <c r="T585" s="51">
        <v>1</v>
      </c>
      <c r="U585" s="52">
        <v>0</v>
      </c>
      <c r="V585" s="52">
        <v>4.2499999999999998E-4</v>
      </c>
      <c r="W585" s="52">
        <v>0</v>
      </c>
      <c r="X585" s="52">
        <v>0.335401</v>
      </c>
      <c r="Y585" s="52">
        <v>0</v>
      </c>
      <c r="Z585" s="119"/>
      <c r="AA585" s="84">
        <v>585</v>
      </c>
      <c r="AB585" s="84"/>
      <c r="AC585" s="91">
        <v>53749</v>
      </c>
      <c r="AD585" s="3" t="s">
        <v>852</v>
      </c>
    </row>
    <row r="586" spans="1:30" x14ac:dyDescent="0.4">
      <c r="A586" s="14" t="s">
        <v>526</v>
      </c>
      <c r="B586" s="15" t="s">
        <v>8483</v>
      </c>
      <c r="C586" s="15"/>
      <c r="D586" s="86">
        <v>3.4384032272587453</v>
      </c>
      <c r="E586" s="82"/>
      <c r="F586" s="15"/>
      <c r="G586" s="15"/>
      <c r="H586" s="16"/>
      <c r="I586" s="67"/>
      <c r="J586" s="67"/>
      <c r="K586" s="16"/>
      <c r="L586" s="87"/>
      <c r="M586" s="88">
        <v>7904.8974609375</v>
      </c>
      <c r="N586" s="88">
        <v>9216.537109375</v>
      </c>
      <c r="O586" s="78"/>
      <c r="P586" s="89"/>
      <c r="Q586" s="89"/>
      <c r="R586" s="118"/>
      <c r="S586" s="51">
        <v>0</v>
      </c>
      <c r="T586" s="51">
        <v>1</v>
      </c>
      <c r="U586" s="52">
        <v>0</v>
      </c>
      <c r="V586" s="52">
        <v>4.2499999999999998E-4</v>
      </c>
      <c r="W586" s="52">
        <v>0</v>
      </c>
      <c r="X586" s="52">
        <v>0.335401</v>
      </c>
      <c r="Y586" s="52">
        <v>0</v>
      </c>
      <c r="Z586" s="119"/>
      <c r="AA586" s="84">
        <v>586</v>
      </c>
      <c r="AB586" s="84"/>
      <c r="AC586" s="91">
        <v>269439</v>
      </c>
      <c r="AD586" s="3" t="s">
        <v>935</v>
      </c>
    </row>
    <row r="587" spans="1:30" x14ac:dyDescent="0.4">
      <c r="A587" s="14" t="s">
        <v>527</v>
      </c>
      <c r="B587" s="15" t="s">
        <v>8483</v>
      </c>
      <c r="C587" s="15"/>
      <c r="D587" s="86">
        <v>3.3901218677769127</v>
      </c>
      <c r="E587" s="82"/>
      <c r="F587" s="15"/>
      <c r="G587" s="15"/>
      <c r="H587" s="16"/>
      <c r="I587" s="67"/>
      <c r="J587" s="67"/>
      <c r="K587" s="16"/>
      <c r="L587" s="87"/>
      <c r="M587" s="88">
        <v>3343.036865234375</v>
      </c>
      <c r="N587" s="88">
        <v>905.74249267578125</v>
      </c>
      <c r="O587" s="78"/>
      <c r="P587" s="89"/>
      <c r="Q587" s="89"/>
      <c r="R587" s="118"/>
      <c r="S587" s="51">
        <v>0</v>
      </c>
      <c r="T587" s="51">
        <v>1</v>
      </c>
      <c r="U587" s="52">
        <v>0</v>
      </c>
      <c r="V587" s="52">
        <v>4.2499999999999998E-4</v>
      </c>
      <c r="W587" s="52">
        <v>0</v>
      </c>
      <c r="X587" s="52">
        <v>0.335401</v>
      </c>
      <c r="Y587" s="52">
        <v>0</v>
      </c>
      <c r="Z587" s="119"/>
      <c r="AA587" s="84">
        <v>587</v>
      </c>
      <c r="AB587" s="84"/>
      <c r="AC587" s="91">
        <v>264104</v>
      </c>
      <c r="AD587" s="3" t="s">
        <v>924</v>
      </c>
    </row>
    <row r="588" spans="1:30" x14ac:dyDescent="0.4">
      <c r="A588" s="14" t="s">
        <v>770</v>
      </c>
      <c r="B588" s="15" t="s">
        <v>8450</v>
      </c>
      <c r="C588" s="15"/>
      <c r="D588" s="86">
        <v>1.1154589661235643</v>
      </c>
      <c r="E588" s="82"/>
      <c r="F588" s="15"/>
      <c r="G588" s="15"/>
      <c r="H588" s="16"/>
      <c r="I588" s="67"/>
      <c r="J588" s="67"/>
      <c r="K588" s="16"/>
      <c r="L588" s="87"/>
      <c r="M588" s="88">
        <v>9179.1103515625</v>
      </c>
      <c r="N588" s="88">
        <v>2032.900390625</v>
      </c>
      <c r="O588" s="78"/>
      <c r="P588" s="89"/>
      <c r="Q588" s="89"/>
      <c r="R588" s="118"/>
      <c r="S588" s="51">
        <v>0</v>
      </c>
      <c r="T588" s="51">
        <v>1</v>
      </c>
      <c r="U588" s="52">
        <v>0</v>
      </c>
      <c r="V588" s="52">
        <v>4.2499999999999998E-4</v>
      </c>
      <c r="W588" s="52">
        <v>0</v>
      </c>
      <c r="X588" s="52">
        <v>0.335401</v>
      </c>
      <c r="Y588" s="52">
        <v>0</v>
      </c>
      <c r="Z588" s="119"/>
      <c r="AA588" s="84">
        <v>588</v>
      </c>
      <c r="AB588" s="84"/>
      <c r="AC588" s="91">
        <v>12758</v>
      </c>
      <c r="AD588" s="3" t="s">
        <v>872</v>
      </c>
    </row>
    <row r="589" spans="1:30" x14ac:dyDescent="0.4">
      <c r="A589" s="14" t="s">
        <v>437</v>
      </c>
      <c r="B589" s="15" t="s">
        <v>8450</v>
      </c>
      <c r="C589" s="15"/>
      <c r="D589" s="86">
        <v>3.435036654488878</v>
      </c>
      <c r="E589" s="82"/>
      <c r="F589" s="15"/>
      <c r="G589" s="15"/>
      <c r="H589" s="16"/>
      <c r="I589" s="67"/>
      <c r="J589" s="67"/>
      <c r="K589" s="16"/>
      <c r="L589" s="87"/>
      <c r="M589" s="88">
        <v>6083.232421875</v>
      </c>
      <c r="N589" s="88">
        <v>713.3653564453125</v>
      </c>
      <c r="O589" s="78"/>
      <c r="P589" s="89"/>
      <c r="Q589" s="89"/>
      <c r="R589" s="90"/>
      <c r="S589" s="51">
        <v>1</v>
      </c>
      <c r="T589" s="51">
        <v>1</v>
      </c>
      <c r="U589" s="52">
        <v>0</v>
      </c>
      <c r="V589" s="52">
        <v>3.5100000000000002E-4</v>
      </c>
      <c r="W589" s="52">
        <v>0</v>
      </c>
      <c r="X589" s="52">
        <v>0.334621</v>
      </c>
      <c r="Y589" s="52">
        <v>0</v>
      </c>
      <c r="Z589" s="52"/>
      <c r="AA589" s="84">
        <v>589</v>
      </c>
      <c r="AB589" s="84"/>
      <c r="AC589" s="91">
        <v>269067</v>
      </c>
      <c r="AD589" s="3" t="s">
        <v>919</v>
      </c>
    </row>
    <row r="590" spans="1:30" x14ac:dyDescent="0.4">
      <c r="A590" s="14" t="s">
        <v>674</v>
      </c>
      <c r="B590" s="15" t="s">
        <v>8483</v>
      </c>
      <c r="C590" s="15"/>
      <c r="D590" s="86">
        <v>1.192193295466855</v>
      </c>
      <c r="E590" s="82"/>
      <c r="F590" s="15"/>
      <c r="G590" s="15"/>
      <c r="H590" s="16"/>
      <c r="I590" s="67"/>
      <c r="J590" s="67"/>
      <c r="K590" s="16"/>
      <c r="L590" s="87"/>
      <c r="M590" s="88">
        <v>2597.682861328125</v>
      </c>
      <c r="N590" s="88">
        <v>871.568603515625</v>
      </c>
      <c r="O590" s="78"/>
      <c r="P590" s="89"/>
      <c r="Q590" s="89"/>
      <c r="R590" s="118"/>
      <c r="S590" s="51">
        <v>0</v>
      </c>
      <c r="T590" s="51">
        <v>1</v>
      </c>
      <c r="U590" s="52">
        <v>0</v>
      </c>
      <c r="V590" s="52">
        <v>4.0000000000000002E-4</v>
      </c>
      <c r="W590" s="52">
        <v>0</v>
      </c>
      <c r="X590" s="52">
        <v>0.29884100000000002</v>
      </c>
      <c r="Y590" s="52">
        <v>0</v>
      </c>
      <c r="Z590" s="119"/>
      <c r="AA590" s="84">
        <v>590</v>
      </c>
      <c r="AB590" s="84"/>
      <c r="AC590" s="91">
        <v>21237</v>
      </c>
      <c r="AD590" s="3" t="s">
        <v>935</v>
      </c>
    </row>
    <row r="591" spans="1:30" x14ac:dyDescent="0.4">
      <c r="A591" s="14" t="s">
        <v>363</v>
      </c>
      <c r="B591" s="15"/>
      <c r="C591" s="15"/>
      <c r="D591" s="86">
        <v>10.325307023337384</v>
      </c>
      <c r="E591" s="82"/>
      <c r="F591" s="15"/>
      <c r="G591" s="15"/>
      <c r="H591" s="16"/>
      <c r="I591" s="67"/>
      <c r="J591" s="67"/>
      <c r="K591" s="16"/>
      <c r="L591" s="87"/>
      <c r="M591" s="88">
        <v>7582.04248046875</v>
      </c>
      <c r="N591" s="88">
        <v>6819.6318359375</v>
      </c>
      <c r="O591" s="78"/>
      <c r="P591" s="89"/>
      <c r="Q591" s="89"/>
      <c r="R591" s="90"/>
      <c r="S591" s="51"/>
      <c r="T591" s="51"/>
      <c r="U591" s="52"/>
      <c r="V591" s="52"/>
      <c r="W591" s="52"/>
      <c r="X591" s="52"/>
      <c r="Y591" s="52"/>
      <c r="Z591" s="52"/>
      <c r="AA591" s="84">
        <v>591</v>
      </c>
      <c r="AB591" s="84"/>
      <c r="AC591" s="91">
        <v>1030429</v>
      </c>
      <c r="AD591" s="3" t="s">
        <v>924</v>
      </c>
    </row>
    <row r="592" spans="1:30" x14ac:dyDescent="0.4">
      <c r="A592" s="14" t="s">
        <v>219</v>
      </c>
      <c r="B592" s="15"/>
      <c r="C592" s="15"/>
      <c r="D592" s="86">
        <v>11.679583319430879</v>
      </c>
      <c r="E592" s="82"/>
      <c r="F592" s="15"/>
      <c r="G592" s="15"/>
      <c r="H592" s="16"/>
      <c r="I592" s="67"/>
      <c r="J592" s="67"/>
      <c r="K592" s="16"/>
      <c r="L592" s="87"/>
      <c r="M592" s="88">
        <v>9433.232421875</v>
      </c>
      <c r="N592" s="88">
        <v>5254.6357421875</v>
      </c>
      <c r="O592" s="78"/>
      <c r="P592" s="89"/>
      <c r="Q592" s="89"/>
      <c r="R592" s="90"/>
      <c r="S592" s="51"/>
      <c r="T592" s="51"/>
      <c r="U592" s="52"/>
      <c r="V592" s="52"/>
      <c r="W592" s="52"/>
      <c r="X592" s="52"/>
      <c r="Y592" s="52"/>
      <c r="Z592" s="52"/>
      <c r="AA592" s="84">
        <v>592</v>
      </c>
      <c r="AB592" s="84"/>
      <c r="AC592" s="91">
        <v>1180074</v>
      </c>
      <c r="AD592" s="3" t="s">
        <v>928</v>
      </c>
    </row>
    <row r="593" spans="1:30" x14ac:dyDescent="0.4">
      <c r="A593" s="14" t="s">
        <v>306</v>
      </c>
      <c r="B593" s="15"/>
      <c r="C593" s="15"/>
      <c r="D593" s="86">
        <v>7.8676636517003118</v>
      </c>
      <c r="E593" s="82"/>
      <c r="F593" s="15"/>
      <c r="G593" s="15"/>
      <c r="H593" s="16"/>
      <c r="I593" s="67"/>
      <c r="J593" s="67"/>
      <c r="K593" s="16"/>
      <c r="L593" s="87"/>
      <c r="M593" s="88">
        <v>6507.4345703125</v>
      </c>
      <c r="N593" s="88">
        <v>9772.9951171875</v>
      </c>
      <c r="O593" s="78"/>
      <c r="P593" s="89"/>
      <c r="Q593" s="89"/>
      <c r="R593" s="90"/>
      <c r="S593" s="51"/>
      <c r="T593" s="51"/>
      <c r="U593" s="52"/>
      <c r="V593" s="52"/>
      <c r="W593" s="52"/>
      <c r="X593" s="52"/>
      <c r="Y593" s="52"/>
      <c r="Z593" s="52"/>
      <c r="AA593" s="84">
        <v>593</v>
      </c>
      <c r="AB593" s="84"/>
      <c r="AC593" s="91">
        <v>758864</v>
      </c>
      <c r="AD593" s="3" t="s">
        <v>852</v>
      </c>
    </row>
    <row r="594" spans="1:30" x14ac:dyDescent="0.4">
      <c r="A594" s="14" t="s">
        <v>494</v>
      </c>
      <c r="B594" s="15"/>
      <c r="C594" s="15"/>
      <c r="D594" s="86">
        <v>7.798667009771636</v>
      </c>
      <c r="E594" s="82"/>
      <c r="F594" s="15"/>
      <c r="G594" s="15"/>
      <c r="H594" s="16"/>
      <c r="I594" s="67"/>
      <c r="J594" s="67"/>
      <c r="K594" s="16"/>
      <c r="L594" s="87"/>
      <c r="M594" s="88">
        <v>987.93365478515625</v>
      </c>
      <c r="N594" s="88">
        <v>6908.77294921875</v>
      </c>
      <c r="O594" s="78"/>
      <c r="P594" s="89"/>
      <c r="Q594" s="89"/>
      <c r="R594" s="90"/>
      <c r="S594" s="51"/>
      <c r="T594" s="51"/>
      <c r="U594" s="52"/>
      <c r="V594" s="52"/>
      <c r="W594" s="52"/>
      <c r="X594" s="52"/>
      <c r="Y594" s="52"/>
      <c r="Z594" s="52"/>
      <c r="AA594" s="84">
        <v>594</v>
      </c>
      <c r="AB594" s="84"/>
      <c r="AC594" s="91">
        <v>751240</v>
      </c>
      <c r="AD594" s="3" t="s">
        <v>963</v>
      </c>
    </row>
    <row r="595" spans="1:30" x14ac:dyDescent="0.4">
      <c r="A595" s="14" t="s">
        <v>262</v>
      </c>
      <c r="B595" s="15"/>
      <c r="C595" s="15"/>
      <c r="D595" s="86">
        <v>4.8854865226936059</v>
      </c>
      <c r="E595" s="82"/>
      <c r="F595" s="15"/>
      <c r="G595" s="15"/>
      <c r="H595" s="16"/>
      <c r="I595" s="67"/>
      <c r="J595" s="67"/>
      <c r="K595" s="16"/>
      <c r="L595" s="87"/>
      <c r="M595" s="88">
        <v>1570.0062255859375</v>
      </c>
      <c r="N595" s="88">
        <v>1904.7982177734375</v>
      </c>
      <c r="O595" s="78"/>
      <c r="P595" s="89"/>
      <c r="Q595" s="89"/>
      <c r="R595" s="90"/>
      <c r="S595" s="51"/>
      <c r="T595" s="51"/>
      <c r="U595" s="52"/>
      <c r="V595" s="52"/>
      <c r="W595" s="52"/>
      <c r="X595" s="52"/>
      <c r="Y595" s="52"/>
      <c r="Z595" s="52"/>
      <c r="AA595" s="84">
        <v>595</v>
      </c>
      <c r="AB595" s="84"/>
      <c r="AC595" s="91">
        <v>429339</v>
      </c>
      <c r="AD595" s="3" t="s">
        <v>852</v>
      </c>
    </row>
    <row r="596" spans="1:30" x14ac:dyDescent="0.4">
      <c r="A596" s="14" t="s">
        <v>221</v>
      </c>
      <c r="B596" s="15"/>
      <c r="C596" s="15"/>
      <c r="D596" s="86">
        <v>6.5207811458030047</v>
      </c>
      <c r="E596" s="82"/>
      <c r="F596" s="15"/>
      <c r="G596" s="15"/>
      <c r="H596" s="16"/>
      <c r="I596" s="67"/>
      <c r="J596" s="67"/>
      <c r="K596" s="16"/>
      <c r="L596" s="87"/>
      <c r="M596" s="88">
        <v>828.7635498046875</v>
      </c>
      <c r="N596" s="88">
        <v>6692.8857421875</v>
      </c>
      <c r="O596" s="78"/>
      <c r="P596" s="89"/>
      <c r="Q596" s="89"/>
      <c r="R596" s="90"/>
      <c r="S596" s="51"/>
      <c r="T596" s="51"/>
      <c r="U596" s="52"/>
      <c r="V596" s="52"/>
      <c r="W596" s="52"/>
      <c r="X596" s="52"/>
      <c r="Y596" s="52"/>
      <c r="Z596" s="52"/>
      <c r="AA596" s="84">
        <v>596</v>
      </c>
      <c r="AB596" s="84"/>
      <c r="AC596" s="91">
        <v>610036</v>
      </c>
      <c r="AD596" s="3" t="s">
        <v>919</v>
      </c>
    </row>
    <row r="597" spans="1:30" x14ac:dyDescent="0.4">
      <c r="A597" s="14" t="s">
        <v>352</v>
      </c>
      <c r="B597" s="15"/>
      <c r="C597" s="15"/>
      <c r="D597" s="86">
        <v>2.8573164773114224</v>
      </c>
      <c r="E597" s="82"/>
      <c r="F597" s="15"/>
      <c r="G597" s="15"/>
      <c r="H597" s="16"/>
      <c r="I597" s="67"/>
      <c r="J597" s="67"/>
      <c r="K597" s="16"/>
      <c r="L597" s="87"/>
      <c r="M597" s="88">
        <v>2813.0302734375</v>
      </c>
      <c r="N597" s="88">
        <v>6909.09912109375</v>
      </c>
      <c r="O597" s="78"/>
      <c r="P597" s="89"/>
      <c r="Q597" s="89"/>
      <c r="R597" s="90"/>
      <c r="S597" s="51"/>
      <c r="T597" s="51"/>
      <c r="U597" s="52"/>
      <c r="V597" s="52"/>
      <c r="W597" s="52"/>
      <c r="X597" s="52"/>
      <c r="Y597" s="52"/>
      <c r="Z597" s="52"/>
      <c r="AA597" s="84">
        <v>597</v>
      </c>
      <c r="AB597" s="84"/>
      <c r="AC597" s="91">
        <v>205230</v>
      </c>
      <c r="AD597" s="3" t="s">
        <v>900</v>
      </c>
    </row>
    <row r="598" spans="1:30" x14ac:dyDescent="0.4">
      <c r="A598" s="14" t="s">
        <v>447</v>
      </c>
      <c r="B598" s="15"/>
      <c r="C598" s="15"/>
      <c r="D598" s="86">
        <v>26.015481865180771</v>
      </c>
      <c r="E598" s="82"/>
      <c r="F598" s="15"/>
      <c r="G598" s="15"/>
      <c r="H598" s="16"/>
      <c r="I598" s="67"/>
      <c r="J598" s="67"/>
      <c r="K598" s="16"/>
      <c r="L598" s="87"/>
      <c r="M598" s="88">
        <v>6555.61474609375</v>
      </c>
      <c r="N598" s="88">
        <v>294.805419921875</v>
      </c>
      <c r="O598" s="78"/>
      <c r="P598" s="89"/>
      <c r="Q598" s="89"/>
      <c r="R598" s="90"/>
      <c r="S598" s="51"/>
      <c r="T598" s="51"/>
      <c r="U598" s="52"/>
      <c r="V598" s="52"/>
      <c r="W598" s="52"/>
      <c r="X598" s="52"/>
      <c r="Y598" s="52"/>
      <c r="Z598" s="52"/>
      <c r="AA598" s="84">
        <v>598</v>
      </c>
      <c r="AB598" s="84"/>
      <c r="AC598" s="91">
        <v>2764164</v>
      </c>
      <c r="AD598" s="3" t="s">
        <v>924</v>
      </c>
    </row>
    <row r="599" spans="1:30" x14ac:dyDescent="0.4">
      <c r="A599" s="14" t="s">
        <v>450</v>
      </c>
      <c r="B599" s="15"/>
      <c r="C599" s="15"/>
      <c r="D599" s="86">
        <v>1.6874233898557633</v>
      </c>
      <c r="E599" s="82"/>
      <c r="F599" s="15"/>
      <c r="G599" s="15"/>
      <c r="H599" s="16"/>
      <c r="I599" s="67"/>
      <c r="J599" s="67"/>
      <c r="K599" s="16"/>
      <c r="L599" s="87"/>
      <c r="M599" s="88">
        <v>4510.43359375</v>
      </c>
      <c r="N599" s="88">
        <v>1266.93994140625</v>
      </c>
      <c r="O599" s="78"/>
      <c r="P599" s="89"/>
      <c r="Q599" s="89"/>
      <c r="R599" s="90"/>
      <c r="S599" s="51"/>
      <c r="T599" s="51"/>
      <c r="U599" s="52"/>
      <c r="V599" s="52"/>
      <c r="W599" s="52"/>
      <c r="X599" s="52"/>
      <c r="Y599" s="52"/>
      <c r="Z599" s="52"/>
      <c r="AA599" s="84">
        <v>599</v>
      </c>
      <c r="AB599" s="84"/>
      <c r="AC599" s="91">
        <v>75959</v>
      </c>
      <c r="AD599" s="3" t="s">
        <v>928</v>
      </c>
    </row>
    <row r="600" spans="1:30" x14ac:dyDescent="0.4">
      <c r="A600" s="14" t="s">
        <v>457</v>
      </c>
      <c r="B600" s="15"/>
      <c r="C600" s="15"/>
      <c r="D600" s="86">
        <v>1.1890620207938065</v>
      </c>
      <c r="E600" s="82"/>
      <c r="F600" s="15"/>
      <c r="G600" s="15"/>
      <c r="H600" s="16"/>
      <c r="I600" s="67"/>
      <c r="J600" s="67"/>
      <c r="K600" s="16"/>
      <c r="L600" s="87"/>
      <c r="M600" s="88">
        <v>5444.26513671875</v>
      </c>
      <c r="N600" s="88">
        <v>8863.69921875</v>
      </c>
      <c r="O600" s="78"/>
      <c r="P600" s="89"/>
      <c r="Q600" s="89"/>
      <c r="R600" s="90"/>
      <c r="S600" s="51"/>
      <c r="T600" s="51"/>
      <c r="U600" s="52"/>
      <c r="V600" s="52"/>
      <c r="W600" s="52"/>
      <c r="X600" s="52"/>
      <c r="Y600" s="52"/>
      <c r="Z600" s="52"/>
      <c r="AA600" s="84">
        <v>600</v>
      </c>
      <c r="AB600" s="84"/>
      <c r="AC600" s="91">
        <v>20891</v>
      </c>
      <c r="AD600" s="3" t="s">
        <v>928</v>
      </c>
    </row>
    <row r="601" spans="1:30" x14ac:dyDescent="0.4">
      <c r="A601" s="14" t="s">
        <v>445</v>
      </c>
      <c r="B601" s="15"/>
      <c r="C601" s="15"/>
      <c r="D601" s="86">
        <v>23.988877457135114</v>
      </c>
      <c r="E601" s="82"/>
      <c r="F601" s="15"/>
      <c r="G601" s="15"/>
      <c r="H601" s="16"/>
      <c r="I601" s="67"/>
      <c r="J601" s="67"/>
      <c r="K601" s="16"/>
      <c r="L601" s="87"/>
      <c r="M601" s="88">
        <v>7152.8994140625</v>
      </c>
      <c r="N601" s="88">
        <v>5447.82568359375</v>
      </c>
      <c r="O601" s="78"/>
      <c r="P601" s="89"/>
      <c r="Q601" s="89"/>
      <c r="R601" s="90"/>
      <c r="S601" s="51"/>
      <c r="T601" s="51"/>
      <c r="U601" s="52"/>
      <c r="V601" s="52"/>
      <c r="W601" s="52"/>
      <c r="X601" s="52"/>
      <c r="Y601" s="52"/>
      <c r="Z601" s="52"/>
      <c r="AA601" s="84">
        <v>601</v>
      </c>
      <c r="AB601" s="84"/>
      <c r="AC601" s="91">
        <v>2540228</v>
      </c>
      <c r="AD601" s="3" t="s">
        <v>935</v>
      </c>
    </row>
    <row r="602" spans="1:30" x14ac:dyDescent="0.4">
      <c r="A602" s="14" t="s">
        <v>416</v>
      </c>
      <c r="B602" s="15"/>
      <c r="C602" s="15"/>
      <c r="D602" s="86">
        <v>10.717458451466111</v>
      </c>
      <c r="E602" s="82"/>
      <c r="F602" s="15"/>
      <c r="G602" s="15"/>
      <c r="H602" s="16"/>
      <c r="I602" s="67"/>
      <c r="J602" s="67"/>
      <c r="K602" s="16"/>
      <c r="L602" s="87"/>
      <c r="M602" s="88">
        <v>2519.25439453125</v>
      </c>
      <c r="N602" s="88">
        <v>3289.24951171875</v>
      </c>
      <c r="O602" s="78"/>
      <c r="P602" s="89"/>
      <c r="Q602" s="89"/>
      <c r="R602" s="90"/>
      <c r="S602" s="51"/>
      <c r="T602" s="51"/>
      <c r="U602" s="52"/>
      <c r="V602" s="52"/>
      <c r="W602" s="52"/>
      <c r="X602" s="52"/>
      <c r="Y602" s="52"/>
      <c r="Z602" s="52"/>
      <c r="AA602" s="84">
        <v>602</v>
      </c>
      <c r="AB602" s="84"/>
      <c r="AC602" s="91">
        <v>1073761</v>
      </c>
      <c r="AD602" s="3" t="s">
        <v>935</v>
      </c>
    </row>
    <row r="603" spans="1:30" x14ac:dyDescent="0.4">
      <c r="A603" s="14" t="s">
        <v>332</v>
      </c>
      <c r="B603" s="15"/>
      <c r="C603" s="15"/>
      <c r="D603" s="86">
        <v>13.353602579320551</v>
      </c>
      <c r="E603" s="82"/>
      <c r="F603" s="15"/>
      <c r="G603" s="15"/>
      <c r="H603" s="16"/>
      <c r="I603" s="67"/>
      <c r="J603" s="67"/>
      <c r="K603" s="16"/>
      <c r="L603" s="87"/>
      <c r="M603" s="88">
        <v>1782.0491943359375</v>
      </c>
      <c r="N603" s="88">
        <v>6319.34326171875</v>
      </c>
      <c r="O603" s="78"/>
      <c r="P603" s="89"/>
      <c r="Q603" s="89"/>
      <c r="R603" s="90"/>
      <c r="S603" s="51"/>
      <c r="T603" s="51"/>
      <c r="U603" s="52"/>
      <c r="V603" s="52"/>
      <c r="W603" s="52"/>
      <c r="X603" s="52"/>
      <c r="Y603" s="52"/>
      <c r="Z603" s="52"/>
      <c r="AA603" s="84">
        <v>603</v>
      </c>
      <c r="AB603" s="84"/>
      <c r="AC603" s="91">
        <v>1365050</v>
      </c>
      <c r="AD603" s="3" t="s">
        <v>935</v>
      </c>
    </row>
    <row r="604" spans="1:30" x14ac:dyDescent="0.4">
      <c r="A604" s="14" t="s">
        <v>384</v>
      </c>
      <c r="B604" s="15"/>
      <c r="C604" s="15"/>
      <c r="D604" s="86">
        <v>10.061736955193265</v>
      </c>
      <c r="E604" s="82"/>
      <c r="F604" s="15"/>
      <c r="G604" s="15"/>
      <c r="H604" s="16"/>
      <c r="I604" s="67"/>
      <c r="J604" s="67"/>
      <c r="K604" s="16"/>
      <c r="L604" s="87"/>
      <c r="M604" s="88">
        <v>3949.964599609375</v>
      </c>
      <c r="N604" s="88">
        <v>8935.81640625</v>
      </c>
      <c r="O604" s="78"/>
      <c r="P604" s="89"/>
      <c r="Q604" s="89"/>
      <c r="R604" s="90"/>
      <c r="S604" s="51"/>
      <c r="T604" s="51"/>
      <c r="U604" s="52"/>
      <c r="V604" s="52"/>
      <c r="W604" s="52"/>
      <c r="X604" s="52"/>
      <c r="Y604" s="52"/>
      <c r="Z604" s="52"/>
      <c r="AA604" s="84">
        <v>604</v>
      </c>
      <c r="AB604" s="84"/>
      <c r="AC604" s="91">
        <v>1001305</v>
      </c>
      <c r="AD604" s="3" t="s">
        <v>935</v>
      </c>
    </row>
    <row r="605" spans="1:30" x14ac:dyDescent="0.4">
      <c r="A605" s="14" t="s">
        <v>331</v>
      </c>
      <c r="B605" s="15"/>
      <c r="C605" s="15"/>
      <c r="D605" s="86">
        <v>9.4602878699443238</v>
      </c>
      <c r="E605" s="82"/>
      <c r="F605" s="15"/>
      <c r="G605" s="15"/>
      <c r="H605" s="16"/>
      <c r="I605" s="67"/>
      <c r="J605" s="67"/>
      <c r="K605" s="16"/>
      <c r="L605" s="87"/>
      <c r="M605" s="88">
        <v>3663.033447265625</v>
      </c>
      <c r="N605" s="88">
        <v>6398.9521484375</v>
      </c>
      <c r="O605" s="78"/>
      <c r="P605" s="89"/>
      <c r="Q605" s="89"/>
      <c r="R605" s="90"/>
      <c r="S605" s="51"/>
      <c r="T605" s="51"/>
      <c r="U605" s="52"/>
      <c r="V605" s="52"/>
      <c r="W605" s="52"/>
      <c r="X605" s="52"/>
      <c r="Y605" s="52"/>
      <c r="Z605" s="52"/>
      <c r="AA605" s="84">
        <v>605</v>
      </c>
      <c r="AB605" s="84"/>
      <c r="AC605" s="91">
        <v>934846</v>
      </c>
      <c r="AD605" s="3" t="s">
        <v>935</v>
      </c>
    </row>
    <row r="606" spans="1:30" x14ac:dyDescent="0.4">
      <c r="A606" s="14" t="s">
        <v>395</v>
      </c>
      <c r="B606" s="15"/>
      <c r="C606" s="15"/>
      <c r="D606" s="86">
        <v>6.1102131166348164</v>
      </c>
      <c r="E606" s="82"/>
      <c r="F606" s="15"/>
      <c r="G606" s="15"/>
      <c r="H606" s="16"/>
      <c r="I606" s="67"/>
      <c r="J606" s="67"/>
      <c r="K606" s="16"/>
      <c r="L606" s="87"/>
      <c r="M606" s="88">
        <v>9363.1962890625</v>
      </c>
      <c r="N606" s="88">
        <v>2120.1474609375</v>
      </c>
      <c r="O606" s="78"/>
      <c r="P606" s="89"/>
      <c r="Q606" s="89"/>
      <c r="R606" s="90"/>
      <c r="S606" s="51"/>
      <c r="T606" s="51"/>
      <c r="U606" s="52"/>
      <c r="V606" s="52"/>
      <c r="W606" s="52"/>
      <c r="X606" s="52"/>
      <c r="Y606" s="52"/>
      <c r="Z606" s="52"/>
      <c r="AA606" s="84">
        <v>606</v>
      </c>
      <c r="AB606" s="84"/>
      <c r="AC606" s="91">
        <v>564669</v>
      </c>
      <c r="AD606" s="3" t="s">
        <v>843</v>
      </c>
    </row>
    <row r="607" spans="1:30" x14ac:dyDescent="0.4">
      <c r="A607" s="14" t="s">
        <v>419</v>
      </c>
      <c r="B607" s="15"/>
      <c r="C607" s="15"/>
      <c r="D607" s="86">
        <v>40.473138126107528</v>
      </c>
      <c r="E607" s="82"/>
      <c r="F607" s="15"/>
      <c r="G607" s="15"/>
      <c r="H607" s="16"/>
      <c r="I607" s="67"/>
      <c r="J607" s="67"/>
      <c r="K607" s="16"/>
      <c r="L607" s="87"/>
      <c r="M607" s="88">
        <v>1374.8563232421875</v>
      </c>
      <c r="N607" s="88">
        <v>1404.85791015625</v>
      </c>
      <c r="O607" s="78"/>
      <c r="P607" s="89"/>
      <c r="Q607" s="89"/>
      <c r="R607" s="90"/>
      <c r="S607" s="51"/>
      <c r="T607" s="51"/>
      <c r="U607" s="52"/>
      <c r="V607" s="52"/>
      <c r="W607" s="52"/>
      <c r="X607" s="52"/>
      <c r="Y607" s="52"/>
      <c r="Z607" s="52"/>
      <c r="AA607" s="84">
        <v>607</v>
      </c>
      <c r="AB607" s="84"/>
      <c r="AC607" s="91">
        <v>4361708</v>
      </c>
      <c r="AD607" s="3" t="s">
        <v>900</v>
      </c>
    </row>
    <row r="608" spans="1:30" x14ac:dyDescent="0.4">
      <c r="A608" s="14" t="s">
        <v>495</v>
      </c>
      <c r="B608" s="122"/>
      <c r="C608" s="122"/>
      <c r="D608" s="123">
        <v>1.3890201534556781</v>
      </c>
      <c r="E608" s="124"/>
      <c r="F608" s="122"/>
      <c r="G608" s="122"/>
      <c r="H608" s="125"/>
      <c r="I608" s="126"/>
      <c r="J608" s="126"/>
      <c r="K608" s="125"/>
      <c r="L608" s="127"/>
      <c r="M608" s="128">
        <v>439.99639892578125</v>
      </c>
      <c r="N608" s="128">
        <v>7910.98095703125</v>
      </c>
      <c r="O608" s="129"/>
      <c r="P608" s="130"/>
      <c r="Q608" s="130"/>
      <c r="R608" s="118"/>
      <c r="S608" s="51"/>
      <c r="T608" s="51"/>
      <c r="U608" s="52"/>
      <c r="V608" s="52"/>
      <c r="W608" s="52"/>
      <c r="X608" s="52"/>
      <c r="Y608" s="52"/>
      <c r="Z608" s="119"/>
      <c r="AA608" s="131">
        <v>608</v>
      </c>
      <c r="AB608" s="131"/>
      <c r="AC608" s="91">
        <v>42986</v>
      </c>
      <c r="AD608" s="3" t="s">
        <v>872</v>
      </c>
    </row>
    <row r="609" spans="1:30" x14ac:dyDescent="0.4">
      <c r="A609" s="14" t="s">
        <v>397</v>
      </c>
      <c r="B609" s="15"/>
      <c r="C609" s="15"/>
      <c r="D609" s="86">
        <v>2.1729791124947035</v>
      </c>
      <c r="E609" s="82"/>
      <c r="F609" s="15"/>
      <c r="G609" s="15"/>
      <c r="H609" s="16"/>
      <c r="I609" s="67"/>
      <c r="J609" s="67"/>
      <c r="K609" s="16"/>
      <c r="L609" s="87"/>
      <c r="M609" s="88">
        <v>318.99276733398438</v>
      </c>
      <c r="N609" s="88">
        <v>4898.6015625</v>
      </c>
      <c r="O609" s="78"/>
      <c r="P609" s="89"/>
      <c r="Q609" s="89"/>
      <c r="R609" s="90"/>
      <c r="S609" s="51"/>
      <c r="T609" s="51"/>
      <c r="U609" s="52"/>
      <c r="V609" s="52"/>
      <c r="W609" s="52"/>
      <c r="X609" s="52"/>
      <c r="Y609" s="52"/>
      <c r="Z609" s="52"/>
      <c r="AA609" s="84">
        <v>609</v>
      </c>
      <c r="AB609" s="84"/>
      <c r="AC609" s="91">
        <v>129612</v>
      </c>
      <c r="AD609" s="3" t="s">
        <v>1334</v>
      </c>
    </row>
    <row r="610" spans="1:30" x14ac:dyDescent="0.4">
      <c r="A610" s="14" t="s">
        <v>456</v>
      </c>
      <c r="B610" s="15"/>
      <c r="C610" s="15"/>
      <c r="D610" s="86">
        <v>5.1006394824538832</v>
      </c>
      <c r="E610" s="82"/>
      <c r="F610" s="15"/>
      <c r="G610" s="15"/>
      <c r="H610" s="16"/>
      <c r="I610" s="67"/>
      <c r="J610" s="67"/>
      <c r="K610" s="16"/>
      <c r="L610" s="87"/>
      <c r="M610" s="88">
        <v>8089.3505859375</v>
      </c>
      <c r="N610" s="88">
        <v>3054.6640625</v>
      </c>
      <c r="O610" s="78"/>
      <c r="P610" s="89"/>
      <c r="Q610" s="89"/>
      <c r="R610" s="90"/>
      <c r="S610" s="51"/>
      <c r="T610" s="51"/>
      <c r="U610" s="52"/>
      <c r="V610" s="52"/>
      <c r="W610" s="52"/>
      <c r="X610" s="52"/>
      <c r="Y610" s="52"/>
      <c r="Z610" s="52"/>
      <c r="AA610" s="84">
        <v>610</v>
      </c>
      <c r="AB610" s="84"/>
      <c r="AC610" s="91">
        <v>453113</v>
      </c>
      <c r="AD610" s="3" t="s">
        <v>919</v>
      </c>
    </row>
    <row r="611" spans="1:30" x14ac:dyDescent="0.4">
      <c r="A611" s="14" t="s">
        <v>218</v>
      </c>
      <c r="B611" s="15"/>
      <c r="C611" s="15"/>
      <c r="D611" s="86">
        <v>9.1038293531176304</v>
      </c>
      <c r="E611" s="82"/>
      <c r="F611" s="15"/>
      <c r="G611" s="15"/>
      <c r="H611" s="16"/>
      <c r="I611" s="67"/>
      <c r="J611" s="67"/>
      <c r="K611" s="16"/>
      <c r="L611" s="87"/>
      <c r="M611" s="88">
        <v>8541.1328125</v>
      </c>
      <c r="N611" s="88">
        <v>5036.61474609375</v>
      </c>
      <c r="O611" s="78"/>
      <c r="P611" s="89"/>
      <c r="Q611" s="89"/>
      <c r="R611" s="90"/>
      <c r="S611" s="51"/>
      <c r="T611" s="51"/>
      <c r="U611" s="52"/>
      <c r="V611" s="52"/>
      <c r="W611" s="52"/>
      <c r="X611" s="52"/>
      <c r="Y611" s="52"/>
      <c r="Z611" s="52"/>
      <c r="AA611" s="84">
        <v>611</v>
      </c>
      <c r="AB611" s="84"/>
      <c r="AC611" s="91">
        <v>895458</v>
      </c>
      <c r="AD611" s="3" t="s">
        <v>852</v>
      </c>
    </row>
    <row r="612" spans="1:30" x14ac:dyDescent="0.4">
      <c r="A612" s="14" t="s">
        <v>420</v>
      </c>
      <c r="B612" s="15"/>
      <c r="C612" s="15"/>
      <c r="D612" s="86">
        <v>2.1015208904762317</v>
      </c>
      <c r="E612" s="82"/>
      <c r="F612" s="15"/>
      <c r="G612" s="15"/>
      <c r="H612" s="16"/>
      <c r="I612" s="67"/>
      <c r="J612" s="67"/>
      <c r="K612" s="16"/>
      <c r="L612" s="87"/>
      <c r="M612" s="88">
        <v>5214.4775390625</v>
      </c>
      <c r="N612" s="88">
        <v>3410.21240234375</v>
      </c>
      <c r="O612" s="78"/>
      <c r="P612" s="89"/>
      <c r="Q612" s="89"/>
      <c r="R612" s="90"/>
      <c r="S612" s="51"/>
      <c r="T612" s="51"/>
      <c r="U612" s="52"/>
      <c r="V612" s="52"/>
      <c r="W612" s="52"/>
      <c r="X612" s="52"/>
      <c r="Y612" s="52"/>
      <c r="Z612" s="52"/>
      <c r="AA612" s="84">
        <v>612</v>
      </c>
      <c r="AB612" s="84"/>
      <c r="AC612" s="91">
        <v>121716</v>
      </c>
      <c r="AD612" s="3" t="s">
        <v>872</v>
      </c>
    </row>
    <row r="613" spans="1:30" x14ac:dyDescent="0.4">
      <c r="A613" s="14" t="s">
        <v>468</v>
      </c>
      <c r="B613" s="15"/>
      <c r="C613" s="15"/>
      <c r="D613" s="86">
        <v>4.7929600710830611</v>
      </c>
      <c r="E613" s="82"/>
      <c r="F613" s="15"/>
      <c r="G613" s="15"/>
      <c r="H613" s="16"/>
      <c r="I613" s="67"/>
      <c r="J613" s="67"/>
      <c r="K613" s="16"/>
      <c r="L613" s="87"/>
      <c r="M613" s="88">
        <v>7237.99853515625</v>
      </c>
      <c r="N613" s="88">
        <v>7912.69970703125</v>
      </c>
      <c r="O613" s="78"/>
      <c r="P613" s="89"/>
      <c r="Q613" s="89"/>
      <c r="R613" s="90"/>
      <c r="S613" s="51"/>
      <c r="T613" s="51"/>
      <c r="U613" s="52"/>
      <c r="V613" s="52"/>
      <c r="W613" s="52"/>
      <c r="X613" s="52"/>
      <c r="Y613" s="52"/>
      <c r="Z613" s="52"/>
      <c r="AA613" s="84">
        <v>613</v>
      </c>
      <c r="AB613" s="84"/>
      <c r="AC613" s="91">
        <v>419115</v>
      </c>
      <c r="AD613" s="3" t="s">
        <v>963</v>
      </c>
    </row>
    <row r="614" spans="1:30" x14ac:dyDescent="0.4">
      <c r="A614" s="14" t="s">
        <v>449</v>
      </c>
      <c r="B614" s="15"/>
      <c r="C614" s="15"/>
      <c r="D614" s="86">
        <v>6.2761435245259873</v>
      </c>
      <c r="E614" s="82"/>
      <c r="F614" s="15"/>
      <c r="G614" s="15"/>
      <c r="H614" s="16"/>
      <c r="I614" s="67"/>
      <c r="J614" s="67"/>
      <c r="K614" s="16"/>
      <c r="L614" s="87"/>
      <c r="M614" s="88">
        <v>1178.94970703125</v>
      </c>
      <c r="N614" s="88">
        <v>2017.590087890625</v>
      </c>
      <c r="O614" s="78"/>
      <c r="P614" s="89"/>
      <c r="Q614" s="89"/>
      <c r="R614" s="90"/>
      <c r="S614" s="51"/>
      <c r="T614" s="51"/>
      <c r="U614" s="52"/>
      <c r="V614" s="52"/>
      <c r="W614" s="52"/>
      <c r="X614" s="52"/>
      <c r="Y614" s="52"/>
      <c r="Z614" s="52"/>
      <c r="AA614" s="84">
        <v>614</v>
      </c>
      <c r="AB614" s="84"/>
      <c r="AC614" s="91">
        <v>583004</v>
      </c>
      <c r="AD614" s="3" t="s">
        <v>928</v>
      </c>
    </row>
    <row r="615" spans="1:30" x14ac:dyDescent="0.4">
      <c r="A615" s="14" t="s">
        <v>493</v>
      </c>
      <c r="B615" s="15"/>
      <c r="C615" s="15"/>
      <c r="D615" s="86">
        <v>1.1835506153721691</v>
      </c>
      <c r="E615" s="82"/>
      <c r="F615" s="15"/>
      <c r="G615" s="15"/>
      <c r="H615" s="16"/>
      <c r="I615" s="67"/>
      <c r="J615" s="67"/>
      <c r="K615" s="16"/>
      <c r="L615" s="87"/>
      <c r="M615" s="88">
        <v>8496.703125</v>
      </c>
      <c r="N615" s="88">
        <v>3784.475830078125</v>
      </c>
      <c r="O615" s="78"/>
      <c r="P615" s="89"/>
      <c r="Q615" s="89"/>
      <c r="R615" s="90"/>
      <c r="S615" s="51"/>
      <c r="T615" s="51"/>
      <c r="U615" s="52"/>
      <c r="V615" s="52"/>
      <c r="W615" s="52"/>
      <c r="X615" s="52"/>
      <c r="Y615" s="52"/>
      <c r="Z615" s="52"/>
      <c r="AA615" s="84">
        <v>615</v>
      </c>
      <c r="AB615" s="84"/>
      <c r="AC615" s="91">
        <v>20282</v>
      </c>
      <c r="AD615" s="3" t="s">
        <v>1278</v>
      </c>
    </row>
    <row r="616" spans="1:30" x14ac:dyDescent="0.4">
      <c r="A616" s="14" t="s">
        <v>185</v>
      </c>
      <c r="B616" s="15"/>
      <c r="C616" s="15"/>
      <c r="D616" s="86">
        <v>17.244808655752212</v>
      </c>
      <c r="E616" s="82"/>
      <c r="F616" s="15"/>
      <c r="G616" s="15"/>
      <c r="H616" s="16"/>
      <c r="I616" s="67"/>
      <c r="J616" s="67"/>
      <c r="K616" s="16"/>
      <c r="L616" s="87"/>
      <c r="M616" s="88">
        <v>8152.73583984375</v>
      </c>
      <c r="N616" s="88">
        <v>1099.79052734375</v>
      </c>
      <c r="O616" s="78"/>
      <c r="P616" s="89"/>
      <c r="Q616" s="89"/>
      <c r="R616" s="90"/>
      <c r="S616" s="51"/>
      <c r="T616" s="51"/>
      <c r="U616" s="52"/>
      <c r="V616" s="52"/>
      <c r="W616" s="52"/>
      <c r="X616" s="52"/>
      <c r="Y616" s="52"/>
      <c r="Z616" s="52"/>
      <c r="AA616" s="84">
        <v>616</v>
      </c>
      <c r="AB616" s="84"/>
      <c r="AC616" s="91">
        <v>1795021</v>
      </c>
      <c r="AD616" s="3" t="s">
        <v>928</v>
      </c>
    </row>
    <row r="617" spans="1:30" x14ac:dyDescent="0.4">
      <c r="A617" s="14" t="s">
        <v>228</v>
      </c>
      <c r="B617" s="15"/>
      <c r="C617" s="15"/>
      <c r="D617" s="86">
        <v>1.8272357090000608</v>
      </c>
      <c r="E617" s="82"/>
      <c r="F617" s="15"/>
      <c r="G617" s="15"/>
      <c r="H617" s="16"/>
      <c r="I617" s="67"/>
      <c r="J617" s="67"/>
      <c r="K617" s="16"/>
      <c r="L617" s="87"/>
      <c r="M617" s="88">
        <v>7917.43603515625</v>
      </c>
      <c r="N617" s="88">
        <v>3372.060302734375</v>
      </c>
      <c r="O617" s="78"/>
      <c r="P617" s="89"/>
      <c r="Q617" s="89"/>
      <c r="R617" s="90"/>
      <c r="S617" s="51"/>
      <c r="T617" s="51"/>
      <c r="U617" s="52"/>
      <c r="V617" s="52"/>
      <c r="W617" s="52"/>
      <c r="X617" s="52"/>
      <c r="Y617" s="52"/>
      <c r="Z617" s="52"/>
      <c r="AA617" s="84">
        <v>617</v>
      </c>
      <c r="AB617" s="84"/>
      <c r="AC617" s="91">
        <v>91408</v>
      </c>
      <c r="AD617" s="3" t="s">
        <v>843</v>
      </c>
    </row>
    <row r="618" spans="1:30" x14ac:dyDescent="0.4">
      <c r="A618" s="14" t="s">
        <v>455</v>
      </c>
      <c r="B618" s="15"/>
      <c r="C618" s="15"/>
      <c r="D618" s="86">
        <v>2.0664976737574521</v>
      </c>
      <c r="E618" s="82"/>
      <c r="F618" s="15"/>
      <c r="G618" s="15"/>
      <c r="H618" s="16"/>
      <c r="I618" s="67"/>
      <c r="J618" s="67"/>
      <c r="K618" s="16"/>
      <c r="L618" s="87"/>
      <c r="M618" s="88">
        <v>4550.23828125</v>
      </c>
      <c r="N618" s="88">
        <v>9822.373046875</v>
      </c>
      <c r="O618" s="78"/>
      <c r="P618" s="89"/>
      <c r="Q618" s="89"/>
      <c r="R618" s="90"/>
      <c r="S618" s="51"/>
      <c r="T618" s="51"/>
      <c r="U618" s="52"/>
      <c r="V618" s="52"/>
      <c r="W618" s="52"/>
      <c r="X618" s="52"/>
      <c r="Y618" s="52"/>
      <c r="Z618" s="52"/>
      <c r="AA618" s="84">
        <v>618</v>
      </c>
      <c r="AB618" s="84"/>
      <c r="AC618" s="91">
        <v>117846</v>
      </c>
      <c r="AD618" s="3" t="s">
        <v>963</v>
      </c>
    </row>
    <row r="619" spans="1:30" x14ac:dyDescent="0.4">
      <c r="A619" s="14" t="s">
        <v>356</v>
      </c>
      <c r="B619" s="15"/>
      <c r="C619" s="15"/>
      <c r="D619" s="86">
        <v>2.9851195435911664</v>
      </c>
      <c r="E619" s="82"/>
      <c r="F619" s="15"/>
      <c r="G619" s="15"/>
      <c r="H619" s="16"/>
      <c r="I619" s="67"/>
      <c r="J619" s="67"/>
      <c r="K619" s="16"/>
      <c r="L619" s="87"/>
      <c r="M619" s="88">
        <v>4453.81787109375</v>
      </c>
      <c r="N619" s="88">
        <v>164.93190002441406</v>
      </c>
      <c r="O619" s="78"/>
      <c r="P619" s="89"/>
      <c r="Q619" s="89"/>
      <c r="R619" s="90"/>
      <c r="S619" s="51"/>
      <c r="T619" s="51"/>
      <c r="U619" s="52"/>
      <c r="V619" s="52"/>
      <c r="W619" s="52"/>
      <c r="X619" s="52"/>
      <c r="Y619" s="52"/>
      <c r="Z619" s="52"/>
      <c r="AA619" s="84">
        <v>619</v>
      </c>
      <c r="AB619" s="84"/>
      <c r="AC619" s="91">
        <v>219352</v>
      </c>
      <c r="AD619" s="3" t="s">
        <v>1278</v>
      </c>
    </row>
    <row r="620" spans="1:30" x14ac:dyDescent="0.4">
      <c r="A620" s="14" t="s">
        <v>472</v>
      </c>
      <c r="B620" s="15"/>
      <c r="C620" s="15"/>
      <c r="D620" s="86">
        <v>10.258274215524464</v>
      </c>
      <c r="E620" s="82"/>
      <c r="F620" s="15"/>
      <c r="G620" s="15"/>
      <c r="H620" s="16"/>
      <c r="I620" s="67"/>
      <c r="J620" s="67"/>
      <c r="K620" s="16"/>
      <c r="L620" s="87"/>
      <c r="M620" s="88">
        <v>9750.1171875</v>
      </c>
      <c r="N620" s="88">
        <v>4786.14208984375</v>
      </c>
      <c r="O620" s="78"/>
      <c r="P620" s="89"/>
      <c r="Q620" s="89"/>
      <c r="R620" s="90"/>
      <c r="S620" s="51"/>
      <c r="T620" s="51"/>
      <c r="U620" s="52"/>
      <c r="V620" s="52"/>
      <c r="W620" s="52"/>
      <c r="X620" s="52"/>
      <c r="Y620" s="52"/>
      <c r="Z620" s="52"/>
      <c r="AA620" s="84">
        <v>620</v>
      </c>
      <c r="AB620" s="84"/>
      <c r="AC620" s="91">
        <v>1023022</v>
      </c>
      <c r="AD620" s="3" t="s">
        <v>900</v>
      </c>
    </row>
    <row r="621" spans="1:30" x14ac:dyDescent="0.4">
      <c r="A621" s="14" t="s">
        <v>460</v>
      </c>
      <c r="B621" s="15"/>
      <c r="C621" s="15"/>
      <c r="D621" s="86">
        <v>5.6080145786093549</v>
      </c>
      <c r="E621" s="82"/>
      <c r="F621" s="15"/>
      <c r="G621" s="15"/>
      <c r="H621" s="16"/>
      <c r="I621" s="67"/>
      <c r="J621" s="67"/>
      <c r="K621" s="16"/>
      <c r="L621" s="87"/>
      <c r="M621" s="88">
        <v>3432.843994140625</v>
      </c>
      <c r="N621" s="88">
        <v>1642.6273193359375</v>
      </c>
      <c r="O621" s="78"/>
      <c r="P621" s="89"/>
      <c r="Q621" s="89"/>
      <c r="R621" s="90"/>
      <c r="S621" s="51"/>
      <c r="T621" s="51"/>
      <c r="U621" s="52"/>
      <c r="V621" s="52"/>
      <c r="W621" s="52"/>
      <c r="X621" s="52"/>
      <c r="Y621" s="52"/>
      <c r="Z621" s="52"/>
      <c r="AA621" s="84">
        <v>621</v>
      </c>
      <c r="AB621" s="84"/>
      <c r="AC621" s="91">
        <v>509177</v>
      </c>
      <c r="AD621" s="3" t="s">
        <v>963</v>
      </c>
    </row>
    <row r="622" spans="1:30" x14ac:dyDescent="0.4">
      <c r="A622" s="14" t="s">
        <v>252</v>
      </c>
      <c r="B622" s="15"/>
      <c r="C622" s="15"/>
      <c r="D622" s="86">
        <v>6.0039217263603799</v>
      </c>
      <c r="E622" s="82"/>
      <c r="F622" s="15"/>
      <c r="G622" s="15"/>
      <c r="H622" s="16"/>
      <c r="I622" s="67"/>
      <c r="J622" s="67"/>
      <c r="K622" s="16"/>
      <c r="L622" s="87"/>
      <c r="M622" s="88">
        <v>6454.88037109375</v>
      </c>
      <c r="N622" s="88">
        <v>6317.89404296875</v>
      </c>
      <c r="O622" s="78"/>
      <c r="P622" s="89"/>
      <c r="Q622" s="89"/>
      <c r="R622" s="90"/>
      <c r="S622" s="51"/>
      <c r="T622" s="51"/>
      <c r="U622" s="52"/>
      <c r="V622" s="52"/>
      <c r="W622" s="52"/>
      <c r="X622" s="52"/>
      <c r="Y622" s="52"/>
      <c r="Z622" s="52"/>
      <c r="AA622" s="84">
        <v>622</v>
      </c>
      <c r="AB622" s="84"/>
      <c r="AC622" s="91">
        <v>552924</v>
      </c>
      <c r="AD622" s="3" t="s">
        <v>1278</v>
      </c>
    </row>
    <row r="623" spans="1:30" x14ac:dyDescent="0.4">
      <c r="A623" s="14" t="s">
        <v>485</v>
      </c>
      <c r="B623" s="15"/>
      <c r="C623" s="15"/>
      <c r="D623" s="86">
        <v>1.1559392887031774</v>
      </c>
      <c r="E623" s="82"/>
      <c r="F623" s="15"/>
      <c r="G623" s="15"/>
      <c r="H623" s="16"/>
      <c r="I623" s="67"/>
      <c r="J623" s="67"/>
      <c r="K623" s="16"/>
      <c r="L623" s="87"/>
      <c r="M623" s="88">
        <v>6145.20556640625</v>
      </c>
      <c r="N623" s="88">
        <v>8867.5908203125</v>
      </c>
      <c r="O623" s="78"/>
      <c r="P623" s="89"/>
      <c r="Q623" s="89"/>
      <c r="R623" s="90"/>
      <c r="S623" s="51"/>
      <c r="T623" s="51"/>
      <c r="U623" s="52"/>
      <c r="V623" s="52"/>
      <c r="W623" s="52"/>
      <c r="X623" s="52"/>
      <c r="Y623" s="52"/>
      <c r="Z623" s="52"/>
      <c r="AA623" s="84">
        <v>623</v>
      </c>
      <c r="AB623" s="84"/>
      <c r="AC623" s="91">
        <v>17231</v>
      </c>
      <c r="AD623" s="3" t="s">
        <v>924</v>
      </c>
    </row>
    <row r="624" spans="1:30" x14ac:dyDescent="0.4">
      <c r="A624" s="14" t="s">
        <v>244</v>
      </c>
      <c r="B624" s="15"/>
      <c r="C624" s="15"/>
      <c r="D624" s="86">
        <v>7.1647829868689215</v>
      </c>
      <c r="E624" s="82"/>
      <c r="F624" s="15"/>
      <c r="G624" s="15"/>
      <c r="H624" s="16"/>
      <c r="I624" s="67"/>
      <c r="J624" s="67"/>
      <c r="K624" s="16"/>
      <c r="L624" s="87"/>
      <c r="M624" s="88">
        <v>3951.616943359375</v>
      </c>
      <c r="N624" s="88">
        <v>7943.09375</v>
      </c>
      <c r="O624" s="78"/>
      <c r="P624" s="89"/>
      <c r="Q624" s="89"/>
      <c r="R624" s="90"/>
      <c r="S624" s="51"/>
      <c r="T624" s="51"/>
      <c r="U624" s="52"/>
      <c r="V624" s="52"/>
      <c r="W624" s="52"/>
      <c r="X624" s="52"/>
      <c r="Y624" s="52"/>
      <c r="Z624" s="52"/>
      <c r="AA624" s="84">
        <v>624</v>
      </c>
      <c r="AB624" s="84"/>
      <c r="AC624" s="91">
        <v>681197</v>
      </c>
      <c r="AD624" s="3" t="s">
        <v>928</v>
      </c>
    </row>
    <row r="625" spans="1:30" x14ac:dyDescent="0.4">
      <c r="A625" s="14" t="s">
        <v>276</v>
      </c>
      <c r="B625" s="15"/>
      <c r="C625" s="15"/>
      <c r="D625" s="86">
        <v>1.7636509232982138</v>
      </c>
      <c r="E625" s="82"/>
      <c r="F625" s="15"/>
      <c r="G625" s="15"/>
      <c r="H625" s="16"/>
      <c r="I625" s="67"/>
      <c r="J625" s="67"/>
      <c r="K625" s="16"/>
      <c r="L625" s="87"/>
      <c r="M625" s="88">
        <v>8048.7216796875</v>
      </c>
      <c r="N625" s="88">
        <v>8622.3115234375</v>
      </c>
      <c r="O625" s="78"/>
      <c r="P625" s="89"/>
      <c r="Q625" s="89"/>
      <c r="R625" s="90"/>
      <c r="S625" s="51"/>
      <c r="T625" s="51"/>
      <c r="U625" s="52"/>
      <c r="V625" s="52"/>
      <c r="W625" s="52"/>
      <c r="X625" s="52"/>
      <c r="Y625" s="52"/>
      <c r="Z625" s="52"/>
      <c r="AA625" s="84">
        <v>625</v>
      </c>
      <c r="AB625" s="84"/>
      <c r="AC625" s="91">
        <v>84382</v>
      </c>
      <c r="AD625" s="3" t="s">
        <v>852</v>
      </c>
    </row>
    <row r="626" spans="1:30" x14ac:dyDescent="0.4">
      <c r="A626" s="14" t="s">
        <v>391</v>
      </c>
      <c r="B626" s="15"/>
      <c r="C626" s="15"/>
      <c r="D626" s="86">
        <v>2.8995886853975774</v>
      </c>
      <c r="E626" s="82"/>
      <c r="F626" s="15"/>
      <c r="G626" s="15"/>
      <c r="H626" s="16"/>
      <c r="I626" s="67"/>
      <c r="J626" s="67"/>
      <c r="K626" s="16"/>
      <c r="L626" s="87"/>
      <c r="M626" s="88">
        <v>5911.58837890625</v>
      </c>
      <c r="N626" s="88">
        <v>980.4222412109375</v>
      </c>
      <c r="O626" s="78"/>
      <c r="P626" s="89"/>
      <c r="Q626" s="89"/>
      <c r="R626" s="90"/>
      <c r="S626" s="51"/>
      <c r="T626" s="51"/>
      <c r="U626" s="52"/>
      <c r="V626" s="52"/>
      <c r="W626" s="52"/>
      <c r="X626" s="52"/>
      <c r="Y626" s="52"/>
      <c r="Z626" s="52"/>
      <c r="AA626" s="84">
        <v>626</v>
      </c>
      <c r="AB626" s="84"/>
      <c r="AC626" s="91">
        <v>209901</v>
      </c>
      <c r="AD626" s="3" t="s">
        <v>935</v>
      </c>
    </row>
    <row r="627" spans="1:30" x14ac:dyDescent="0.4">
      <c r="A627" s="14" t="s">
        <v>470</v>
      </c>
      <c r="B627" s="122"/>
      <c r="C627" s="122"/>
      <c r="D627" s="123">
        <v>2.9100504007792076</v>
      </c>
      <c r="E627" s="124"/>
      <c r="F627" s="122"/>
      <c r="G627" s="122"/>
      <c r="H627" s="125"/>
      <c r="I627" s="126"/>
      <c r="J627" s="126"/>
      <c r="K627" s="125"/>
      <c r="L627" s="127"/>
      <c r="M627" s="128">
        <v>4998.03369140625</v>
      </c>
      <c r="N627" s="128">
        <v>9822.373046875</v>
      </c>
      <c r="O627" s="129"/>
      <c r="P627" s="130"/>
      <c r="Q627" s="130"/>
      <c r="R627" s="118"/>
      <c r="S627" s="51"/>
      <c r="T627" s="51"/>
      <c r="U627" s="52"/>
      <c r="V627" s="52"/>
      <c r="W627" s="52"/>
      <c r="X627" s="52"/>
      <c r="Y627" s="52"/>
      <c r="Z627" s="119"/>
      <c r="AA627" s="131">
        <v>627</v>
      </c>
      <c r="AB627" s="131"/>
      <c r="AC627" s="91">
        <v>211057</v>
      </c>
      <c r="AD627" s="3" t="s">
        <v>1334</v>
      </c>
    </row>
    <row r="628" spans="1:30" x14ac:dyDescent="0.4">
      <c r="A628" s="14" t="s">
        <v>334</v>
      </c>
      <c r="B628" s="15"/>
      <c r="C628" s="15"/>
      <c r="D628" s="86">
        <v>1.8278330041689081</v>
      </c>
      <c r="E628" s="82"/>
      <c r="F628" s="15"/>
      <c r="G628" s="15"/>
      <c r="H628" s="16"/>
      <c r="I628" s="67"/>
      <c r="J628" s="67"/>
      <c r="K628" s="16"/>
      <c r="L628" s="87"/>
      <c r="M628" s="88">
        <v>8567.6044921875</v>
      </c>
      <c r="N628" s="88">
        <v>7646.162109375</v>
      </c>
      <c r="O628" s="78"/>
      <c r="P628" s="89"/>
      <c r="Q628" s="89"/>
      <c r="R628" s="90"/>
      <c r="S628" s="51"/>
      <c r="T628" s="51"/>
      <c r="U628" s="52"/>
      <c r="V628" s="52"/>
      <c r="W628" s="52"/>
      <c r="X628" s="52"/>
      <c r="Y628" s="52"/>
      <c r="Z628" s="52"/>
      <c r="AA628" s="84">
        <v>628</v>
      </c>
      <c r="AB628" s="84"/>
      <c r="AC628" s="91">
        <v>91474</v>
      </c>
      <c r="AD628" s="3" t="s">
        <v>963</v>
      </c>
    </row>
    <row r="629" spans="1:30" x14ac:dyDescent="0.4">
      <c r="A629" s="14" t="s">
        <v>469</v>
      </c>
      <c r="B629" s="15"/>
      <c r="C629" s="15"/>
      <c r="D629" s="86">
        <v>3.5059880806065098</v>
      </c>
      <c r="E629" s="82"/>
      <c r="F629" s="15"/>
      <c r="G629" s="15"/>
      <c r="H629" s="16"/>
      <c r="I629" s="67"/>
      <c r="J629" s="67"/>
      <c r="K629" s="16"/>
      <c r="L629" s="87"/>
      <c r="M629" s="88">
        <v>9878.5078125</v>
      </c>
      <c r="N629" s="88">
        <v>4959.923828125</v>
      </c>
      <c r="O629" s="78"/>
      <c r="P629" s="89"/>
      <c r="Q629" s="89"/>
      <c r="R629" s="90"/>
      <c r="S629" s="51"/>
      <c r="T629" s="51"/>
      <c r="U629" s="52"/>
      <c r="V629" s="52"/>
      <c r="W629" s="52"/>
      <c r="X629" s="52"/>
      <c r="Y629" s="52"/>
      <c r="Z629" s="52"/>
      <c r="AA629" s="84">
        <v>629</v>
      </c>
      <c r="AB629" s="84"/>
      <c r="AC629" s="91">
        <v>276907</v>
      </c>
      <c r="AD629" s="3" t="s">
        <v>1334</v>
      </c>
    </row>
    <row r="630" spans="1:30" x14ac:dyDescent="0.4">
      <c r="A630" s="14" t="s">
        <v>383</v>
      </c>
      <c r="B630" s="15"/>
      <c r="C630" s="15"/>
      <c r="D630" s="86">
        <v>2.4153633019983425</v>
      </c>
      <c r="E630" s="82"/>
      <c r="F630" s="15"/>
      <c r="G630" s="15"/>
      <c r="H630" s="16"/>
      <c r="I630" s="67"/>
      <c r="J630" s="67"/>
      <c r="K630" s="16"/>
      <c r="L630" s="87"/>
      <c r="M630" s="88">
        <v>5766.4228515625</v>
      </c>
      <c r="N630" s="88">
        <v>1030.7569580078125</v>
      </c>
      <c r="O630" s="78"/>
      <c r="P630" s="89"/>
      <c r="Q630" s="89"/>
      <c r="R630" s="90"/>
      <c r="S630" s="51"/>
      <c r="T630" s="51"/>
      <c r="U630" s="52"/>
      <c r="V630" s="52"/>
      <c r="W630" s="52"/>
      <c r="X630" s="52"/>
      <c r="Y630" s="52"/>
      <c r="Z630" s="52"/>
      <c r="AA630" s="84">
        <v>630</v>
      </c>
      <c r="AB630" s="84"/>
      <c r="AC630" s="91">
        <v>156395</v>
      </c>
      <c r="AD630" s="3" t="s">
        <v>852</v>
      </c>
    </row>
    <row r="631" spans="1:30" x14ac:dyDescent="0.4">
      <c r="A631" s="14" t="s">
        <v>314</v>
      </c>
      <c r="B631" s="15"/>
      <c r="C631" s="15"/>
      <c r="D631" s="86">
        <v>1.4075001039827448</v>
      </c>
      <c r="E631" s="82"/>
      <c r="F631" s="15"/>
      <c r="G631" s="15"/>
      <c r="H631" s="16"/>
      <c r="I631" s="67"/>
      <c r="J631" s="67"/>
      <c r="K631" s="16"/>
      <c r="L631" s="87"/>
      <c r="M631" s="88">
        <v>6734.14794921875</v>
      </c>
      <c r="N631" s="88">
        <v>7989.11865234375</v>
      </c>
      <c r="O631" s="78"/>
      <c r="P631" s="89"/>
      <c r="Q631" s="89"/>
      <c r="R631" s="90"/>
      <c r="S631" s="51"/>
      <c r="T631" s="51"/>
      <c r="U631" s="52"/>
      <c r="V631" s="52"/>
      <c r="W631" s="52"/>
      <c r="X631" s="52"/>
      <c r="Y631" s="52"/>
      <c r="Z631" s="52"/>
      <c r="AA631" s="84">
        <v>631</v>
      </c>
      <c r="AB631" s="84"/>
      <c r="AC631" s="91">
        <v>45028</v>
      </c>
      <c r="AD631" s="3" t="s">
        <v>852</v>
      </c>
    </row>
    <row r="632" spans="1:30" x14ac:dyDescent="0.4">
      <c r="A632" s="14" t="s">
        <v>361</v>
      </c>
      <c r="B632" s="15"/>
      <c r="C632" s="15"/>
      <c r="D632" s="86">
        <v>1.5418734171198105</v>
      </c>
      <c r="E632" s="82"/>
      <c r="F632" s="15"/>
      <c r="G632" s="15"/>
      <c r="H632" s="16"/>
      <c r="I632" s="67"/>
      <c r="J632" s="67"/>
      <c r="K632" s="16"/>
      <c r="L632" s="87"/>
      <c r="M632" s="88">
        <v>5324.263671875</v>
      </c>
      <c r="N632" s="88">
        <v>8192.4833984375</v>
      </c>
      <c r="O632" s="78"/>
      <c r="P632" s="89"/>
      <c r="Q632" s="89"/>
      <c r="R632" s="90"/>
      <c r="S632" s="51"/>
      <c r="T632" s="51"/>
      <c r="U632" s="52"/>
      <c r="V632" s="52"/>
      <c r="W632" s="52"/>
      <c r="X632" s="52"/>
      <c r="Y632" s="52"/>
      <c r="Z632" s="52"/>
      <c r="AA632" s="84">
        <v>632</v>
      </c>
      <c r="AB632" s="84"/>
      <c r="AC632" s="91">
        <v>59876</v>
      </c>
      <c r="AD632" s="3" t="s">
        <v>935</v>
      </c>
    </row>
    <row r="633" spans="1:30" x14ac:dyDescent="0.4">
      <c r="A633" s="14" t="s">
        <v>251</v>
      </c>
      <c r="B633" s="15"/>
      <c r="C633" s="15"/>
      <c r="D633" s="86">
        <v>6.635054571515675</v>
      </c>
      <c r="E633" s="82"/>
      <c r="F633" s="15"/>
      <c r="G633" s="15"/>
      <c r="H633" s="16"/>
      <c r="I633" s="67"/>
      <c r="J633" s="67"/>
      <c r="K633" s="16"/>
      <c r="L633" s="87"/>
      <c r="M633" s="88">
        <v>4985.05029296875</v>
      </c>
      <c r="N633" s="88">
        <v>2735.64453125</v>
      </c>
      <c r="O633" s="78"/>
      <c r="P633" s="89"/>
      <c r="Q633" s="89"/>
      <c r="R633" s="90"/>
      <c r="S633" s="51"/>
      <c r="T633" s="51"/>
      <c r="U633" s="52"/>
      <c r="V633" s="52"/>
      <c r="W633" s="52"/>
      <c r="X633" s="52"/>
      <c r="Y633" s="52"/>
      <c r="Z633" s="52"/>
      <c r="AA633" s="84">
        <v>633</v>
      </c>
      <c r="AB633" s="84"/>
      <c r="AC633" s="91">
        <v>622663</v>
      </c>
      <c r="AD633" s="3" t="s">
        <v>852</v>
      </c>
    </row>
    <row r="634" spans="1:30" x14ac:dyDescent="0.4">
      <c r="A634" s="14" t="s">
        <v>421</v>
      </c>
      <c r="B634" s="15"/>
      <c r="C634" s="15"/>
      <c r="D634" s="86">
        <v>1.6389972315451196</v>
      </c>
      <c r="E634" s="82"/>
      <c r="F634" s="15"/>
      <c r="G634" s="15"/>
      <c r="H634" s="16"/>
      <c r="I634" s="67"/>
      <c r="J634" s="67"/>
      <c r="K634" s="16"/>
      <c r="L634" s="87"/>
      <c r="M634" s="88">
        <v>5219.9306640625</v>
      </c>
      <c r="N634" s="88">
        <v>1386.123291015625</v>
      </c>
      <c r="O634" s="78"/>
      <c r="P634" s="89"/>
      <c r="Q634" s="89"/>
      <c r="R634" s="90"/>
      <c r="S634" s="51"/>
      <c r="T634" s="51"/>
      <c r="U634" s="52"/>
      <c r="V634" s="52"/>
      <c r="W634" s="52"/>
      <c r="X634" s="52"/>
      <c r="Y634" s="52"/>
      <c r="Z634" s="52"/>
      <c r="AA634" s="84">
        <v>634</v>
      </c>
      <c r="AB634" s="84"/>
      <c r="AC634" s="91">
        <v>70608</v>
      </c>
      <c r="AD634" s="3" t="s">
        <v>900</v>
      </c>
    </row>
    <row r="635" spans="1:30" x14ac:dyDescent="0.4">
      <c r="A635" s="14" t="s">
        <v>399</v>
      </c>
      <c r="B635" s="15"/>
      <c r="C635" s="15"/>
      <c r="D635" s="86">
        <v>3.391334557968209</v>
      </c>
      <c r="E635" s="82"/>
      <c r="F635" s="15"/>
      <c r="G635" s="15"/>
      <c r="H635" s="16"/>
      <c r="I635" s="67"/>
      <c r="J635" s="67"/>
      <c r="K635" s="16"/>
      <c r="L635" s="87"/>
      <c r="M635" s="88">
        <v>2571.52734375</v>
      </c>
      <c r="N635" s="88">
        <v>9657.84375</v>
      </c>
      <c r="O635" s="78"/>
      <c r="P635" s="89"/>
      <c r="Q635" s="89"/>
      <c r="R635" s="90"/>
      <c r="S635" s="51"/>
      <c r="T635" s="51"/>
      <c r="U635" s="52"/>
      <c r="V635" s="52"/>
      <c r="W635" s="52"/>
      <c r="X635" s="52"/>
      <c r="Y635" s="52"/>
      <c r="Z635" s="52"/>
      <c r="AA635" s="84">
        <v>635</v>
      </c>
      <c r="AB635" s="84"/>
      <c r="AC635" s="91">
        <v>264238</v>
      </c>
      <c r="AD635" s="3" t="s">
        <v>852</v>
      </c>
    </row>
    <row r="636" spans="1:30" x14ac:dyDescent="0.4">
      <c r="A636" s="14" t="s">
        <v>433</v>
      </c>
      <c r="B636" s="15"/>
      <c r="C636" s="15"/>
      <c r="D636" s="86">
        <v>1.4499171108977116</v>
      </c>
      <c r="E636" s="82"/>
      <c r="F636" s="15"/>
      <c r="G636" s="15"/>
      <c r="H636" s="16"/>
      <c r="I636" s="67"/>
      <c r="J636" s="67"/>
      <c r="K636" s="16"/>
      <c r="L636" s="87"/>
      <c r="M636" s="88">
        <v>6143.23388671875</v>
      </c>
      <c r="N636" s="88">
        <v>2096.628173828125</v>
      </c>
      <c r="O636" s="78"/>
      <c r="P636" s="89"/>
      <c r="Q636" s="89"/>
      <c r="R636" s="90"/>
      <c r="S636" s="51"/>
      <c r="T636" s="51"/>
      <c r="U636" s="52"/>
      <c r="V636" s="52"/>
      <c r="W636" s="52"/>
      <c r="X636" s="52"/>
      <c r="Y636" s="52"/>
      <c r="Z636" s="52"/>
      <c r="AA636" s="84">
        <v>636</v>
      </c>
      <c r="AB636" s="84"/>
      <c r="AC636" s="91">
        <v>49715</v>
      </c>
      <c r="AD636" s="3" t="s">
        <v>963</v>
      </c>
    </row>
    <row r="637" spans="1:30" x14ac:dyDescent="0.4">
      <c r="A637" s="14" t="s">
        <v>305</v>
      </c>
      <c r="B637" s="15"/>
      <c r="C637" s="15"/>
      <c r="D637" s="86">
        <v>4.708669052861171</v>
      </c>
      <c r="E637" s="82"/>
      <c r="F637" s="15"/>
      <c r="G637" s="15"/>
      <c r="H637" s="16"/>
      <c r="I637" s="67"/>
      <c r="J637" s="67"/>
      <c r="K637" s="16"/>
      <c r="L637" s="87"/>
      <c r="M637" s="88">
        <v>6194.35888671875</v>
      </c>
      <c r="N637" s="88">
        <v>9645.751953125</v>
      </c>
      <c r="O637" s="78"/>
      <c r="P637" s="89"/>
      <c r="Q637" s="89"/>
      <c r="R637" s="90"/>
      <c r="S637" s="51"/>
      <c r="T637" s="51"/>
      <c r="U637" s="52"/>
      <c r="V637" s="52"/>
      <c r="W637" s="52"/>
      <c r="X637" s="52"/>
      <c r="Y637" s="52"/>
      <c r="Z637" s="52"/>
      <c r="AA637" s="84">
        <v>637</v>
      </c>
      <c r="AB637" s="84"/>
      <c r="AC637" s="91">
        <v>409801</v>
      </c>
      <c r="AD637" s="3" t="s">
        <v>1446</v>
      </c>
    </row>
    <row r="638" spans="1:30" x14ac:dyDescent="0.4">
      <c r="A638" s="14" t="s">
        <v>245</v>
      </c>
      <c r="B638" s="15"/>
      <c r="C638" s="15"/>
      <c r="D638" s="86">
        <v>4.5421956493619575</v>
      </c>
      <c r="E638" s="82"/>
      <c r="F638" s="15"/>
      <c r="G638" s="15"/>
      <c r="H638" s="16"/>
      <c r="I638" s="67"/>
      <c r="J638" s="67"/>
      <c r="K638" s="16"/>
      <c r="L638" s="87"/>
      <c r="M638" s="88">
        <v>813.10821533203125</v>
      </c>
      <c r="N638" s="88">
        <v>6161.71728515625</v>
      </c>
      <c r="O638" s="78"/>
      <c r="P638" s="89"/>
      <c r="Q638" s="89"/>
      <c r="R638" s="90"/>
      <c r="S638" s="51"/>
      <c r="T638" s="51"/>
      <c r="U638" s="52"/>
      <c r="V638" s="52"/>
      <c r="W638" s="52"/>
      <c r="X638" s="52"/>
      <c r="Y638" s="52"/>
      <c r="Z638" s="52"/>
      <c r="AA638" s="84">
        <v>638</v>
      </c>
      <c r="AB638" s="84"/>
      <c r="AC638" s="91">
        <v>391406</v>
      </c>
      <c r="AD638" s="3" t="s">
        <v>852</v>
      </c>
    </row>
    <row r="639" spans="1:30" x14ac:dyDescent="0.4">
      <c r="A639" s="14" t="s">
        <v>482</v>
      </c>
      <c r="B639" s="15"/>
      <c r="C639" s="15"/>
      <c r="D639" s="86">
        <v>1.909571943032996</v>
      </c>
      <c r="E639" s="82"/>
      <c r="F639" s="15"/>
      <c r="G639" s="15"/>
      <c r="H639" s="16"/>
      <c r="I639" s="67"/>
      <c r="J639" s="67"/>
      <c r="K639" s="16"/>
      <c r="L639" s="87"/>
      <c r="M639" s="88">
        <v>8600.5205078125</v>
      </c>
      <c r="N639" s="88">
        <v>3137.782470703125</v>
      </c>
      <c r="O639" s="78"/>
      <c r="P639" s="89"/>
      <c r="Q639" s="89"/>
      <c r="R639" s="90"/>
      <c r="S639" s="51"/>
      <c r="T639" s="51"/>
      <c r="U639" s="52"/>
      <c r="V639" s="52"/>
      <c r="W639" s="52"/>
      <c r="X639" s="52"/>
      <c r="Y639" s="52"/>
      <c r="Z639" s="52"/>
      <c r="AA639" s="84">
        <v>639</v>
      </c>
      <c r="AB639" s="84"/>
      <c r="AC639" s="91">
        <v>100506</v>
      </c>
      <c r="AD639" s="3" t="s">
        <v>935</v>
      </c>
    </row>
    <row r="640" spans="1:30" x14ac:dyDescent="0.4">
      <c r="A640" s="14" t="s">
        <v>378</v>
      </c>
      <c r="B640" s="15"/>
      <c r="C640" s="15"/>
      <c r="D640" s="86">
        <v>2.8340129157995726</v>
      </c>
      <c r="E640" s="82"/>
      <c r="F640" s="15"/>
      <c r="G640" s="15"/>
      <c r="H640" s="16"/>
      <c r="I640" s="67"/>
      <c r="J640" s="67"/>
      <c r="K640" s="16"/>
      <c r="L640" s="87"/>
      <c r="M640" s="88">
        <v>7351.80078125</v>
      </c>
      <c r="N640" s="88">
        <v>9241.751953125</v>
      </c>
      <c r="O640" s="78"/>
      <c r="P640" s="89"/>
      <c r="Q640" s="89"/>
      <c r="R640" s="90"/>
      <c r="S640" s="51"/>
      <c r="T640" s="51"/>
      <c r="U640" s="52"/>
      <c r="V640" s="52"/>
      <c r="W640" s="52"/>
      <c r="X640" s="52"/>
      <c r="Y640" s="52"/>
      <c r="Z640" s="52"/>
      <c r="AA640" s="84">
        <v>640</v>
      </c>
      <c r="AB640" s="84"/>
      <c r="AC640" s="91">
        <v>202655</v>
      </c>
      <c r="AD640" s="3" t="s">
        <v>1446</v>
      </c>
    </row>
    <row r="641" spans="1:30" x14ac:dyDescent="0.4">
      <c r="A641" s="14" t="s">
        <v>360</v>
      </c>
      <c r="B641" s="15"/>
      <c r="C641" s="15"/>
      <c r="D641" s="86">
        <v>1.6584002746058597</v>
      </c>
      <c r="E641" s="82"/>
      <c r="F641" s="15"/>
      <c r="G641" s="15"/>
      <c r="H641" s="16"/>
      <c r="I641" s="67"/>
      <c r="J641" s="67"/>
      <c r="K641" s="16"/>
      <c r="L641" s="87"/>
      <c r="M641" s="88">
        <v>2573.125</v>
      </c>
      <c r="N641" s="88">
        <v>7594.2158203125</v>
      </c>
      <c r="O641" s="78"/>
      <c r="P641" s="89"/>
      <c r="Q641" s="89"/>
      <c r="R641" s="90"/>
      <c r="S641" s="51"/>
      <c r="T641" s="51"/>
      <c r="U641" s="52"/>
      <c r="V641" s="52"/>
      <c r="W641" s="52"/>
      <c r="X641" s="52"/>
      <c r="Y641" s="52"/>
      <c r="Z641" s="52"/>
      <c r="AA641" s="84">
        <v>641</v>
      </c>
      <c r="AB641" s="84"/>
      <c r="AC641" s="91">
        <v>72752</v>
      </c>
      <c r="AD641" s="3" t="s">
        <v>928</v>
      </c>
    </row>
    <row r="642" spans="1:30" x14ac:dyDescent="0.4">
      <c r="A642" s="14" t="s">
        <v>338</v>
      </c>
      <c r="B642" s="15"/>
      <c r="C642" s="15"/>
      <c r="D642" s="86">
        <v>1.5358280660169308</v>
      </c>
      <c r="E642" s="82"/>
      <c r="F642" s="15"/>
      <c r="G642" s="15"/>
      <c r="H642" s="16"/>
      <c r="I642" s="67"/>
      <c r="J642" s="67"/>
      <c r="K642" s="16"/>
      <c r="L642" s="87"/>
      <c r="M642" s="88">
        <v>3265.70263671875</v>
      </c>
      <c r="N642" s="88">
        <v>1406.94921875</v>
      </c>
      <c r="O642" s="78"/>
      <c r="P642" s="89"/>
      <c r="Q642" s="89"/>
      <c r="R642" s="90"/>
      <c r="S642" s="51"/>
      <c r="T642" s="51"/>
      <c r="U642" s="52"/>
      <c r="V642" s="52"/>
      <c r="W642" s="52"/>
      <c r="X642" s="52"/>
      <c r="Y642" s="52"/>
      <c r="Z642" s="52"/>
      <c r="AA642" s="84">
        <v>642</v>
      </c>
      <c r="AB642" s="84"/>
      <c r="AC642" s="91">
        <v>59208</v>
      </c>
      <c r="AD642" s="3" t="s">
        <v>852</v>
      </c>
    </row>
    <row r="643" spans="1:30" x14ac:dyDescent="0.4">
      <c r="A643" s="14" t="s">
        <v>402</v>
      </c>
      <c r="B643" s="15"/>
      <c r="C643" s="15"/>
      <c r="D643" s="86">
        <v>3.1652583365594644</v>
      </c>
      <c r="E643" s="82"/>
      <c r="F643" s="15"/>
      <c r="G643" s="15"/>
      <c r="H643" s="16"/>
      <c r="I643" s="67"/>
      <c r="J643" s="67"/>
      <c r="K643" s="16"/>
      <c r="L643" s="87"/>
      <c r="M643" s="88">
        <v>6269.54736328125</v>
      </c>
      <c r="N643" s="88">
        <v>906.48309326171875</v>
      </c>
      <c r="O643" s="78"/>
      <c r="P643" s="89"/>
      <c r="Q643" s="89"/>
      <c r="R643" s="90"/>
      <c r="S643" s="51"/>
      <c r="T643" s="51"/>
      <c r="U643" s="52"/>
      <c r="V643" s="52"/>
      <c r="W643" s="52"/>
      <c r="X643" s="52"/>
      <c r="Y643" s="52"/>
      <c r="Z643" s="52"/>
      <c r="AA643" s="84">
        <v>643</v>
      </c>
      <c r="AB643" s="84"/>
      <c r="AC643" s="91">
        <v>239257</v>
      </c>
      <c r="AD643" s="3" t="s">
        <v>852</v>
      </c>
    </row>
    <row r="644" spans="1:30" x14ac:dyDescent="0.4">
      <c r="A644" s="14" t="s">
        <v>431</v>
      </c>
      <c r="B644" s="15"/>
      <c r="C644" s="15"/>
      <c r="D644" s="86">
        <v>2.2267809273249743</v>
      </c>
      <c r="E644" s="82"/>
      <c r="F644" s="15"/>
      <c r="G644" s="15"/>
      <c r="H644" s="16"/>
      <c r="I644" s="67"/>
      <c r="J644" s="67"/>
      <c r="K644" s="16"/>
      <c r="L644" s="87"/>
      <c r="M644" s="88">
        <v>2617.5087890625</v>
      </c>
      <c r="N644" s="88">
        <v>4504.5322265625</v>
      </c>
      <c r="O644" s="78"/>
      <c r="P644" s="89"/>
      <c r="Q644" s="89"/>
      <c r="R644" s="90"/>
      <c r="S644" s="51"/>
      <c r="T644" s="51"/>
      <c r="U644" s="52"/>
      <c r="V644" s="52"/>
      <c r="W644" s="52"/>
      <c r="X644" s="52"/>
      <c r="Y644" s="52"/>
      <c r="Z644" s="52"/>
      <c r="AA644" s="84">
        <v>644</v>
      </c>
      <c r="AB644" s="84"/>
      <c r="AC644" s="91">
        <v>135557</v>
      </c>
      <c r="AD644" s="3" t="s">
        <v>1334</v>
      </c>
    </row>
    <row r="645" spans="1:30" x14ac:dyDescent="0.4">
      <c r="A645" s="14" t="s">
        <v>463</v>
      </c>
      <c r="B645" s="15"/>
      <c r="C645" s="15"/>
      <c r="D645" s="86">
        <v>5.0601863096546724</v>
      </c>
      <c r="E645" s="82"/>
      <c r="F645" s="15"/>
      <c r="G645" s="15"/>
      <c r="H645" s="16"/>
      <c r="I645" s="67"/>
      <c r="J645" s="67"/>
      <c r="K645" s="16"/>
      <c r="L645" s="87"/>
      <c r="M645" s="88">
        <v>458.46859741210938</v>
      </c>
      <c r="N645" s="88">
        <v>8484.166015625</v>
      </c>
      <c r="O645" s="78"/>
      <c r="P645" s="89"/>
      <c r="Q645" s="89"/>
      <c r="R645" s="90"/>
      <c r="S645" s="51"/>
      <c r="T645" s="51"/>
      <c r="U645" s="52"/>
      <c r="V645" s="52"/>
      <c r="W645" s="52"/>
      <c r="X645" s="52"/>
      <c r="Y645" s="52"/>
      <c r="Z645" s="52"/>
      <c r="AA645" s="84">
        <v>645</v>
      </c>
      <c r="AB645" s="84"/>
      <c r="AC645" s="91">
        <v>448643</v>
      </c>
      <c r="AD645" s="3" t="s">
        <v>924</v>
      </c>
    </row>
    <row r="646" spans="1:30" x14ac:dyDescent="0.4">
      <c r="A646" s="14" t="s">
        <v>396</v>
      </c>
      <c r="B646" s="15"/>
      <c r="C646" s="15"/>
      <c r="D646" s="86">
        <v>17.253206987823276</v>
      </c>
      <c r="E646" s="82"/>
      <c r="F646" s="15"/>
      <c r="G646" s="15"/>
      <c r="H646" s="16"/>
      <c r="I646" s="67"/>
      <c r="J646" s="67"/>
      <c r="K646" s="16"/>
      <c r="L646" s="87"/>
      <c r="M646" s="88">
        <v>6674.94287109375</v>
      </c>
      <c r="N646" s="88">
        <v>2272.569580078125</v>
      </c>
      <c r="O646" s="78"/>
      <c r="P646" s="89"/>
      <c r="Q646" s="89"/>
      <c r="R646" s="90"/>
      <c r="S646" s="51"/>
      <c r="T646" s="51"/>
      <c r="U646" s="52"/>
      <c r="V646" s="52"/>
      <c r="W646" s="52"/>
      <c r="X646" s="52"/>
      <c r="Y646" s="52"/>
      <c r="Z646" s="52"/>
      <c r="AA646" s="84">
        <v>646</v>
      </c>
      <c r="AB646" s="84"/>
      <c r="AC646" s="91">
        <v>1795949</v>
      </c>
      <c r="AD646" s="3" t="s">
        <v>963</v>
      </c>
    </row>
    <row r="647" spans="1:30" x14ac:dyDescent="0.4">
      <c r="A647" s="14" t="s">
        <v>186</v>
      </c>
      <c r="B647" s="15"/>
      <c r="C647" s="15"/>
      <c r="D647" s="86">
        <v>1</v>
      </c>
      <c r="E647" s="82"/>
      <c r="F647" s="15"/>
      <c r="G647" s="15"/>
      <c r="H647" s="16"/>
      <c r="I647" s="67"/>
      <c r="J647" s="67"/>
      <c r="K647" s="16"/>
      <c r="L647" s="87"/>
      <c r="M647" s="88">
        <v>6481.44091796875</v>
      </c>
      <c r="N647" s="88">
        <v>1529.55517578125</v>
      </c>
      <c r="O647" s="78"/>
      <c r="P647" s="89"/>
      <c r="Q647" s="89"/>
      <c r="R647" s="90"/>
      <c r="S647" s="51"/>
      <c r="T647" s="51"/>
      <c r="U647" s="52"/>
      <c r="V647" s="52"/>
      <c r="W647" s="52"/>
      <c r="X647" s="52"/>
      <c r="Y647" s="52"/>
      <c r="Z647" s="52"/>
      <c r="AA647" s="84">
        <v>647</v>
      </c>
      <c r="AB647" s="84"/>
      <c r="AC647" s="91">
        <v>0</v>
      </c>
      <c r="AD647" s="3" t="s">
        <v>843</v>
      </c>
    </row>
    <row r="648" spans="1:30" x14ac:dyDescent="0.4">
      <c r="A648" s="14" t="s">
        <v>417</v>
      </c>
      <c r="B648" s="15"/>
      <c r="C648" s="15"/>
      <c r="D648" s="86">
        <v>4.0438161804463988</v>
      </c>
      <c r="E648" s="82"/>
      <c r="F648" s="15"/>
      <c r="G648" s="15"/>
      <c r="H648" s="16"/>
      <c r="I648" s="67"/>
      <c r="J648" s="67"/>
      <c r="K648" s="16"/>
      <c r="L648" s="87"/>
      <c r="M648" s="88">
        <v>2596.92822265625</v>
      </c>
      <c r="N648" s="88">
        <v>1985.210205078125</v>
      </c>
      <c r="O648" s="78"/>
      <c r="P648" s="89"/>
      <c r="Q648" s="89"/>
      <c r="R648" s="90"/>
      <c r="S648" s="51"/>
      <c r="T648" s="51"/>
      <c r="U648" s="52"/>
      <c r="V648" s="52"/>
      <c r="W648" s="52"/>
      <c r="X648" s="52"/>
      <c r="Y648" s="52"/>
      <c r="Z648" s="52"/>
      <c r="AA648" s="84">
        <v>648</v>
      </c>
      <c r="AB648" s="84"/>
      <c r="AC648" s="91">
        <v>336336</v>
      </c>
      <c r="AD648" s="3" t="s">
        <v>963</v>
      </c>
    </row>
    <row r="649" spans="1:30" x14ac:dyDescent="0.4">
      <c r="A649" s="14" t="s">
        <v>484</v>
      </c>
      <c r="B649" s="15"/>
      <c r="C649" s="15"/>
      <c r="D649" s="86">
        <v>3.1785979286637236</v>
      </c>
      <c r="E649" s="82"/>
      <c r="F649" s="15"/>
      <c r="G649" s="15"/>
      <c r="H649" s="16"/>
      <c r="I649" s="67"/>
      <c r="J649" s="67"/>
      <c r="K649" s="16"/>
      <c r="L649" s="87"/>
      <c r="M649" s="88">
        <v>7826.42724609375</v>
      </c>
      <c r="N649" s="88">
        <v>7982.748046875</v>
      </c>
      <c r="O649" s="78"/>
      <c r="P649" s="89"/>
      <c r="Q649" s="89"/>
      <c r="R649" s="90"/>
      <c r="S649" s="51"/>
      <c r="T649" s="51"/>
      <c r="U649" s="52"/>
      <c r="V649" s="52"/>
      <c r="W649" s="52"/>
      <c r="X649" s="52"/>
      <c r="Y649" s="52"/>
      <c r="Z649" s="52"/>
      <c r="AA649" s="84">
        <v>649</v>
      </c>
      <c r="AB649" s="84"/>
      <c r="AC649" s="91">
        <v>240731</v>
      </c>
      <c r="AD649" s="3" t="s">
        <v>852</v>
      </c>
    </row>
    <row r="650" spans="1:30" x14ac:dyDescent="0.4">
      <c r="A650" s="14" t="s">
        <v>304</v>
      </c>
      <c r="B650" s="15"/>
      <c r="C650" s="15"/>
      <c r="D650" s="86">
        <v>2.7589256731340126</v>
      </c>
      <c r="E650" s="82"/>
      <c r="F650" s="15"/>
      <c r="G650" s="15"/>
      <c r="H650" s="16"/>
      <c r="I650" s="67"/>
      <c r="J650" s="67"/>
      <c r="K650" s="16"/>
      <c r="L650" s="87"/>
      <c r="M650" s="88">
        <v>2584.346435546875</v>
      </c>
      <c r="N650" s="88">
        <v>4228.6982421875</v>
      </c>
      <c r="O650" s="78"/>
      <c r="P650" s="89"/>
      <c r="Q650" s="89"/>
      <c r="R650" s="90"/>
      <c r="S650" s="51"/>
      <c r="T650" s="51"/>
      <c r="U650" s="52"/>
      <c r="V650" s="52"/>
      <c r="W650" s="52"/>
      <c r="X650" s="52"/>
      <c r="Y650" s="52"/>
      <c r="Z650" s="52"/>
      <c r="AA650" s="84">
        <v>650</v>
      </c>
      <c r="AB650" s="84"/>
      <c r="AC650" s="91">
        <v>194358</v>
      </c>
      <c r="AD650" s="3" t="s">
        <v>872</v>
      </c>
    </row>
    <row r="651" spans="1:30" x14ac:dyDescent="0.4">
      <c r="A651" s="14" t="s">
        <v>347</v>
      </c>
      <c r="B651" s="93"/>
      <c r="C651" s="93"/>
      <c r="D651" s="94">
        <v>5.7425145907216315</v>
      </c>
      <c r="E651" s="95"/>
      <c r="F651" s="93"/>
      <c r="G651" s="93"/>
      <c r="H651" s="96"/>
      <c r="I651" s="97"/>
      <c r="J651" s="97"/>
      <c r="K651" s="96"/>
      <c r="L651" s="98"/>
      <c r="M651" s="99">
        <v>135.81797790527344</v>
      </c>
      <c r="N651" s="99">
        <v>6256.83447265625</v>
      </c>
      <c r="O651" s="100"/>
      <c r="P651" s="101"/>
      <c r="Q651" s="101"/>
      <c r="R651" s="102"/>
      <c r="S651" s="51"/>
      <c r="T651" s="51"/>
      <c r="U651" s="52"/>
      <c r="V651" s="52"/>
      <c r="W651" s="52"/>
      <c r="X651" s="52"/>
      <c r="Y651" s="52"/>
      <c r="Z651" s="103"/>
      <c r="AA651" s="104">
        <v>651</v>
      </c>
      <c r="AB651" s="104"/>
      <c r="AC651" s="91">
        <v>524039</v>
      </c>
      <c r="AD651" s="3" t="s">
        <v>900</v>
      </c>
    </row>
  </sheetData>
  <dataConsolidate link="1"/>
  <phoneticPr fontId="14" type="noConversion"/>
  <dataValidations count="19">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651"/>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651">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651"/>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651"/>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651"/>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651"/>
    <dataValidation allowBlank="1" showInputMessage="1" errorTitle="Invalid Vertex Image Key" promptTitle="Vertex Tooltip" prompt="Enter optional text that will pop up when the mouse is hovered over the vertex." sqref="K3:K651"/>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651"/>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651">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651"/>
    <dataValidation allowBlank="1" showInputMessage="1" promptTitle="Vertex Label Fill Color" prompt="To select an optional fill color for the Label shape, right-click and select Select Color on the right-click menu." sqref="I3:I651"/>
    <dataValidation allowBlank="1" showInputMessage="1" errorTitle="Invalid Vertex Image Key" promptTitle="Vertex Image File" prompt="Enter the path to an image file.  Hover over the column header for examples." sqref="F3:F651"/>
    <dataValidation allowBlank="1" showInputMessage="1" promptTitle="Vertex Color" prompt="To select an optional vertex color, right-click and select Select Color on the right-click menu." sqref="B3:B651"/>
    <dataValidation allowBlank="1" showInputMessage="1" errorTitle="Invalid Vertex Opacity" error="The optional vertex opacity must be a whole number between 0 and 10." promptTitle="Vertex Opacity" prompt="Enter an optional vertex opacity between 0 (transparent) and 100 (opaque)." sqref="E3:E651"/>
    <dataValidation type="list" allowBlank="1" showInputMessage="1" showErrorMessage="1" errorTitle="Invalid Vertex Shape" error="You have entered an invalid vertex shape.  Try selecting from the drop-down list instead." promptTitle="Vertex Shape" prompt="Select an optional vertex shape." sqref="C3:C651">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651"/>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651">
      <formula1>ValidVertexLabelPositions</formula1>
    </dataValidation>
    <dataValidation allowBlank="1" showInputMessage="1" showErrorMessage="1" promptTitle="Vertex Name" prompt="Enter the name of the vertex." sqref="A3:A651"/>
  </dataValidations>
  <pageMargins left="0.7" right="0.7" top="0.75" bottom="0.75" header="0.3" footer="0.3"/>
  <pageSetup orientation="portrait" horizontalDpi="0"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7.399999999999999" x14ac:dyDescent="0.4"/>
  <cols>
    <col min="1" max="1" width="10.8984375" style="3" bestFit="1" customWidth="1"/>
    <col min="2" max="2" width="16.8984375" style="3" bestFit="1" customWidth="1"/>
    <col min="4" max="5" width="9.09765625" customWidth="1"/>
  </cols>
  <sheetData>
    <row r="1" spans="1:1" x14ac:dyDescent="0.4">
      <c r="A1" s="3" t="s">
        <v>47</v>
      </c>
    </row>
    <row r="2" spans="1:1" ht="15" customHeight="1" x14ac:dyDescent="0.4"/>
    <row r="3" spans="1:1" ht="15" customHeight="1" x14ac:dyDescent="0.4">
      <c r="A3" s="32" t="s">
        <v>48</v>
      </c>
    </row>
    <row r="21" spans="4:4" x14ac:dyDescent="0.4">
      <c r="D21" s="7"/>
    </row>
  </sheetData>
  <dataConsolidate link="1"/>
  <phoneticPr fontId="14" type="noConversion"/>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defaultRowHeight="17.399999999999999" x14ac:dyDescent="0.4"/>
  <cols>
    <col min="1" max="1" width="9.3984375" style="1" bestFit="1" customWidth="1"/>
    <col min="2" max="2" width="14.296875" bestFit="1" customWidth="1"/>
    <col min="3" max="3" width="15" bestFit="1" customWidth="1"/>
    <col min="4" max="4" width="11.09765625" bestFit="1" customWidth="1"/>
    <col min="5" max="5" width="13" bestFit="1" customWidth="1"/>
    <col min="6" max="6" width="8" bestFit="1" customWidth="1"/>
    <col min="7" max="8" width="13.59765625" hidden="1" customWidth="1"/>
    <col min="9" max="9" width="11" hidden="1" customWidth="1"/>
    <col min="10" max="10" width="12.59765625" hidden="1" customWidth="1"/>
    <col min="11" max="11" width="11" customWidth="1"/>
    <col min="12" max="12" width="9.69921875" customWidth="1"/>
    <col min="13" max="13" width="13.09765625" customWidth="1"/>
    <col min="14" max="15" width="8.3984375" customWidth="1"/>
    <col min="16" max="16" width="18.296875" customWidth="1"/>
    <col min="17" max="17" width="14.8984375" customWidth="1"/>
    <col min="18" max="18" width="14.59765625" customWidth="1"/>
    <col min="19" max="21" width="24.09765625" customWidth="1"/>
    <col min="22" max="22" width="21.296875" customWidth="1"/>
    <col min="23" max="23" width="19.296875" customWidth="1"/>
    <col min="24" max="24" width="10" customWidth="1"/>
    <col min="25" max="25" width="13" customWidth="1"/>
  </cols>
  <sheetData>
    <row r="1" spans="1:24" x14ac:dyDescent="0.4">
      <c r="B1" s="69" t="s">
        <v>37</v>
      </c>
      <c r="C1" s="70"/>
      <c r="D1" s="70"/>
      <c r="E1" s="71"/>
      <c r="F1" s="67" t="s">
        <v>41</v>
      </c>
      <c r="G1" s="72" t="s">
        <v>42</v>
      </c>
      <c r="H1" s="73"/>
      <c r="I1" s="74" t="s">
        <v>38</v>
      </c>
      <c r="J1" s="75"/>
      <c r="K1" s="76" t="s">
        <v>40</v>
      </c>
      <c r="L1" s="77"/>
      <c r="M1" s="77"/>
      <c r="N1" s="77"/>
      <c r="O1" s="77"/>
      <c r="P1" s="77"/>
      <c r="Q1" s="77"/>
      <c r="R1" s="77"/>
      <c r="S1" s="77"/>
      <c r="T1" s="77"/>
      <c r="U1" s="77"/>
      <c r="V1" s="77"/>
      <c r="W1" s="77"/>
      <c r="X1" s="77"/>
    </row>
    <row r="2" spans="1:24" s="13" customFormat="1" ht="30" customHeight="1" x14ac:dyDescent="0.4">
      <c r="A2" s="11" t="s">
        <v>141</v>
      </c>
      <c r="B2" s="13" t="s">
        <v>20</v>
      </c>
      <c r="C2" s="13" t="s">
        <v>19</v>
      </c>
      <c r="D2" s="13" t="s">
        <v>11</v>
      </c>
      <c r="E2" s="13" t="s">
        <v>142</v>
      </c>
      <c r="F2" s="13" t="s">
        <v>44</v>
      </c>
      <c r="G2" s="13" t="s">
        <v>164</v>
      </c>
      <c r="H2" s="13" t="s">
        <v>165</v>
      </c>
      <c r="I2" s="13" t="s">
        <v>12</v>
      </c>
      <c r="J2" s="13" t="s">
        <v>163</v>
      </c>
      <c r="K2" s="13" t="s">
        <v>143</v>
      </c>
      <c r="L2" s="13" t="s">
        <v>145</v>
      </c>
      <c r="M2" s="13" t="s">
        <v>146</v>
      </c>
      <c r="N2" s="13" t="s">
        <v>147</v>
      </c>
      <c r="O2" s="13" t="s">
        <v>148</v>
      </c>
      <c r="P2" s="13" t="s">
        <v>167</v>
      </c>
      <c r="Q2" s="13" t="s">
        <v>168</v>
      </c>
      <c r="R2" s="13" t="s">
        <v>149</v>
      </c>
      <c r="S2" s="13" t="s">
        <v>150</v>
      </c>
      <c r="T2" s="13" t="s">
        <v>151</v>
      </c>
      <c r="U2" s="13" t="s">
        <v>152</v>
      </c>
      <c r="V2" s="13" t="s">
        <v>153</v>
      </c>
      <c r="W2" s="13" t="s">
        <v>154</v>
      </c>
      <c r="X2" s="13" t="s">
        <v>155</v>
      </c>
    </row>
    <row r="3" spans="1:24" x14ac:dyDescent="0.4">
      <c r="A3" s="14"/>
      <c r="B3" s="15"/>
      <c r="C3" s="15"/>
      <c r="D3" s="15"/>
      <c r="E3" s="15"/>
      <c r="F3" s="16"/>
      <c r="G3" s="78"/>
      <c r="H3" s="78"/>
      <c r="I3" s="64"/>
      <c r="J3" s="64"/>
      <c r="K3" s="48"/>
      <c r="L3" s="48"/>
      <c r="M3" s="48"/>
      <c r="N3" s="48"/>
      <c r="O3" s="48"/>
      <c r="P3" s="48"/>
      <c r="Q3" s="48"/>
      <c r="R3" s="48"/>
      <c r="S3" s="48"/>
      <c r="T3" s="48"/>
      <c r="U3" s="48"/>
      <c r="V3" s="48"/>
      <c r="W3" s="49"/>
      <c r="X3" s="49"/>
    </row>
    <row r="10" spans="1:24" ht="14.25" customHeight="1" x14ac:dyDescent="0.4"/>
  </sheetData>
  <dataConsolidate link="1"/>
  <phoneticPr fontId="14" type="noConversion"/>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7.399999999999999" x14ac:dyDescent="0.4"/>
  <cols>
    <col min="1" max="1" width="9.3984375" style="1" bestFit="1" customWidth="1"/>
    <col min="2" max="2" width="9.09765625" style="1"/>
    <col min="3" max="3" width="11.59765625" bestFit="1" customWidth="1"/>
    <col min="4" max="4" width="9.09765625" customWidth="1"/>
  </cols>
  <sheetData>
    <row r="1" spans="1:3" x14ac:dyDescent="0.4">
      <c r="A1" s="1" t="s">
        <v>141</v>
      </c>
      <c r="B1" s="1" t="s">
        <v>5</v>
      </c>
      <c r="C1" s="1" t="s">
        <v>144</v>
      </c>
    </row>
    <row r="2" spans="1:3" x14ac:dyDescent="0.4">
      <c r="C2" s="3"/>
    </row>
  </sheetData>
  <dataConsolidate link="1"/>
  <phoneticPr fontId="14" type="noConversion"/>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tabSelected="1" topLeftCell="A110" workbookViewId="0">
      <selection activeCell="Y125" sqref="Y125"/>
    </sheetView>
  </sheetViews>
  <sheetFormatPr defaultRowHeight="17.399999999999999" x14ac:dyDescent="0.4"/>
  <cols>
    <col min="1" max="1" width="43.09765625" customWidth="1"/>
    <col min="2" max="2" width="13.8984375" customWidth="1"/>
    <col min="3" max="3" width="9.09765625" customWidth="1"/>
    <col min="4" max="4" width="12.8984375" hidden="1" customWidth="1"/>
    <col min="5" max="5" width="19.69921875" hidden="1" customWidth="1"/>
    <col min="6" max="6" width="15.59765625" hidden="1" customWidth="1"/>
    <col min="7" max="7" width="22.09765625" hidden="1" customWidth="1"/>
    <col min="8" max="8" width="17.09765625" hidden="1" customWidth="1"/>
    <col min="9" max="9" width="23.8984375" hidden="1" customWidth="1"/>
    <col min="10" max="10" width="28.296875" hidden="1" customWidth="1"/>
    <col min="11" max="11" width="34.8984375" hidden="1" customWidth="1"/>
    <col min="12" max="12" width="25" hidden="1" customWidth="1"/>
    <col min="13" max="13" width="31.59765625" hidden="1" customWidth="1"/>
    <col min="14" max="14" width="26.59765625" hidden="1" customWidth="1"/>
    <col min="15" max="17" width="33.296875" hidden="1" customWidth="1"/>
    <col min="18" max="18" width="26.59765625" hidden="1" customWidth="1"/>
    <col min="19" max="19" width="33" hidden="1" customWidth="1"/>
    <col min="20" max="20" width="19.59765625" hidden="1" customWidth="1"/>
    <col min="21" max="21" width="26.09765625" hidden="1" customWidth="1"/>
    <col min="22" max="22" width="9.09765625" hidden="1" customWidth="1"/>
    <col min="23" max="23" width="34.09765625" hidden="1" customWidth="1"/>
    <col min="24" max="24" width="25.09765625" hidden="1" customWidth="1"/>
  </cols>
  <sheetData>
    <row r="1" spans="1:24" ht="15" customHeight="1" thickBot="1" x14ac:dyDescent="0.45">
      <c r="A1" s="13" t="s">
        <v>159</v>
      </c>
      <c r="B1" s="13" t="s">
        <v>17</v>
      </c>
      <c r="D1" t="s">
        <v>76</v>
      </c>
      <c r="E1" t="s">
        <v>77</v>
      </c>
      <c r="F1" s="37" t="s">
        <v>83</v>
      </c>
      <c r="G1" s="38" t="s">
        <v>84</v>
      </c>
      <c r="H1" s="37" t="s">
        <v>89</v>
      </c>
      <c r="I1" s="38" t="s">
        <v>90</v>
      </c>
      <c r="J1" s="37" t="s">
        <v>95</v>
      </c>
      <c r="K1" s="38" t="s">
        <v>96</v>
      </c>
      <c r="L1" s="37" t="s">
        <v>101</v>
      </c>
      <c r="M1" s="38" t="s">
        <v>102</v>
      </c>
      <c r="N1" s="37" t="s">
        <v>107</v>
      </c>
      <c r="O1" s="38" t="s">
        <v>108</v>
      </c>
      <c r="P1" s="38" t="s">
        <v>135</v>
      </c>
      <c r="Q1" s="38" t="s">
        <v>136</v>
      </c>
      <c r="R1" s="37" t="s">
        <v>113</v>
      </c>
      <c r="S1" s="37" t="s">
        <v>114</v>
      </c>
      <c r="T1" s="37" t="s">
        <v>119</v>
      </c>
      <c r="U1" s="38" t="s">
        <v>120</v>
      </c>
      <c r="W1" t="s">
        <v>124</v>
      </c>
      <c r="X1" t="s">
        <v>17</v>
      </c>
    </row>
    <row r="2" spans="1:24" ht="18" thickTop="1" x14ac:dyDescent="0.4">
      <c r="A2" s="36" t="s">
        <v>504</v>
      </c>
      <c r="B2" s="36" t="s">
        <v>503</v>
      </c>
      <c r="D2" s="33">
        <f>MIN(Vertices[Degree])</f>
        <v>0</v>
      </c>
      <c r="E2" s="3">
        <f>COUNTIF(Vertices[Degree], "&gt;= " &amp; D2) - COUNTIF(Vertices[Degree], "&gt;=" &amp; D3)</f>
        <v>0</v>
      </c>
      <c r="F2" s="39">
        <f>MIN(Vertices[In-Degree])</f>
        <v>0</v>
      </c>
      <c r="G2" s="40">
        <f>COUNTIF(Vertices[In-Degree], "&gt;= " &amp; F2) - COUNTIF(Vertices[In-Degree], "&gt;=" &amp; F3)</f>
        <v>71</v>
      </c>
      <c r="H2" s="39">
        <f>MIN(Vertices[Out-Degree])</f>
        <v>0</v>
      </c>
      <c r="I2" s="40">
        <f>COUNTIF(Vertices[Out-Degree], "&gt;= " &amp; H2) - COUNTIF(Vertices[Out-Degree], "&gt;=" &amp; H3)</f>
        <v>11</v>
      </c>
      <c r="J2" s="39">
        <f>MIN(Vertices[Betweenness Centrality])</f>
        <v>0</v>
      </c>
      <c r="K2" s="40">
        <f>COUNTIF(Vertices[Betweenness Centrality], "&gt;= " &amp; J2) - COUNTIF(Vertices[Betweenness Centrality], "&gt;=" &amp; J3)</f>
        <v>437</v>
      </c>
      <c r="L2" s="39">
        <f>MIN(Vertices[Closeness Centrality])</f>
        <v>0</v>
      </c>
      <c r="M2" s="40">
        <f>COUNTIF(Vertices[Closeness Centrality], "&gt;= " &amp; L2) - COUNTIF(Vertices[Closeness Centrality], "&gt;=" &amp; L3)</f>
        <v>406</v>
      </c>
      <c r="N2" s="39">
        <f>MIN(Vertices[Eigenvector Centrality])</f>
        <v>0</v>
      </c>
      <c r="O2" s="40">
        <f>COUNTIF(Vertices[Eigenvector Centrality], "&gt;= " &amp; N2) - COUNTIF(Vertices[Eigenvector Centrality], "&gt;=" &amp; N3)</f>
        <v>573</v>
      </c>
      <c r="P2" s="39">
        <f>MIN(Vertices[PageRank])</f>
        <v>0.29884100000000002</v>
      </c>
      <c r="Q2" s="40">
        <f>COUNTIF(Vertices[PageRank], "&gt;= " &amp; P2) - COUNTIF(Vertices[PageRank], "&gt;=" &amp; P3)</f>
        <v>29</v>
      </c>
      <c r="R2" s="39">
        <f>MIN(Vertices[Clustering Coefficient])</f>
        <v>0</v>
      </c>
      <c r="S2" s="45">
        <f>COUNTIF(Vertices[Clustering Coefficient], "&gt;= " &amp; R2) - COUNTIF(Vertices[Clustering Coefficient], "&gt;=" &amp; R3)</f>
        <v>254</v>
      </c>
      <c r="T2" s="39" t="e">
        <f ca="1">MIN(INDIRECT(DynamicFilterSourceColumnRange))</f>
        <v>#REF!</v>
      </c>
      <c r="U2" s="40" t="e">
        <f t="shared" ref="U2:U57" ca="1" si="0">COUNTIF(INDIRECT(DynamicFilterSourceColumnRange), "&gt;= " &amp; T2) - COUNTIF(INDIRECT(DynamicFilterSourceColumnRange), "&gt;=" &amp; T3)</f>
        <v>#REF!</v>
      </c>
      <c r="W2" t="s">
        <v>121</v>
      </c>
      <c r="X2">
        <f>ROWS(HistogramBins[Degree Bin]) - 1</f>
        <v>55</v>
      </c>
    </row>
    <row r="3" spans="1:24" x14ac:dyDescent="0.4">
      <c r="A3" s="106"/>
      <c r="B3" s="106"/>
      <c r="D3" s="34">
        <f t="shared" ref="D3:D26" si="1">D2+($D$57-$D$2)/BinDivisor</f>
        <v>0</v>
      </c>
      <c r="E3" s="3">
        <f>COUNTIF(Vertices[Degree], "&gt;= " &amp; D3) - COUNTIF(Vertices[Degree], "&gt;=" &amp; D4)</f>
        <v>0</v>
      </c>
      <c r="F3" s="41">
        <f t="shared" ref="F3:F26" si="2">F2+($F$57-$F$2)/BinDivisor</f>
        <v>0.43636363636363634</v>
      </c>
      <c r="G3" s="42">
        <f>COUNTIF(Vertices[In-Degree], "&gt;= " &amp; F3) - COUNTIF(Vertices[In-Degree], "&gt;=" &amp; F4)</f>
        <v>0</v>
      </c>
      <c r="H3" s="41">
        <f t="shared" ref="H3:H26" si="3">H2+($H$57-$H$2)/BinDivisor</f>
        <v>0.18181818181818182</v>
      </c>
      <c r="I3" s="42">
        <f>COUNTIF(Vertices[Out-Degree], "&gt;= " &amp; H3) - COUNTIF(Vertices[Out-Degree], "&gt;=" &amp; H4)</f>
        <v>0</v>
      </c>
      <c r="J3" s="41">
        <f t="shared" ref="J3:J26" si="4">J2+($J$57-$J$2)/BinDivisor</f>
        <v>930.03801843636359</v>
      </c>
      <c r="K3" s="42">
        <f>COUNTIF(Vertices[Betweenness Centrality], "&gt;= " &amp; J3) - COUNTIF(Vertices[Betweenness Centrality], "&gt;=" &amp; J4)</f>
        <v>46</v>
      </c>
      <c r="L3" s="41">
        <f t="shared" ref="L3:L26" si="5">L2+($L$57-$L$2)/BinDivisor</f>
        <v>1.8181818181818181E-2</v>
      </c>
      <c r="M3" s="42">
        <f>COUNTIF(Vertices[Closeness Centrality], "&gt;= " &amp; L3) - COUNTIF(Vertices[Closeness Centrality], "&gt;=" &amp; L4)</f>
        <v>0</v>
      </c>
      <c r="N3" s="41">
        <f t="shared" ref="N3:N26" si="6">N2+($N$57-$N$2)/BinDivisor</f>
        <v>1.463781818181818E-3</v>
      </c>
      <c r="O3" s="42">
        <f>COUNTIF(Vertices[Eigenvector Centrality], "&gt;= " &amp; N3) - COUNTIF(Vertices[Eigenvector Centrality], "&gt;=" &amp; N4)</f>
        <v>0</v>
      </c>
      <c r="P3" s="41">
        <f t="shared" ref="P3:P26" si="7">P2+($P$57-$P$2)/BinDivisor</f>
        <v>0.4004838</v>
      </c>
      <c r="Q3" s="42">
        <f>COUNTIF(Vertices[PageRank], "&gt;= " &amp; P3) - COUNTIF(Vertices[PageRank], "&gt;=" &amp; P4)</f>
        <v>45</v>
      </c>
      <c r="R3" s="41">
        <f t="shared" ref="R3:R26" si="8">R2+($R$57-$R$2)/BinDivisor</f>
        <v>1.8181818181818181E-2</v>
      </c>
      <c r="S3" s="46">
        <f>COUNTIF(Vertices[Clustering Coefficient], "&gt;= " &amp; R3) - COUNTIF(Vertices[Clustering Coefficient], "&gt;=" &amp; R4)</f>
        <v>2</v>
      </c>
      <c r="T3" s="41" t="e">
        <f t="shared" ref="T3:T26" ca="1" si="9">T2+($T$57-$T$2)/BinDivisor</f>
        <v>#REF!</v>
      </c>
      <c r="U3" s="42" t="e">
        <f t="shared" ca="1" si="0"/>
        <v>#REF!</v>
      </c>
      <c r="W3" t="s">
        <v>122</v>
      </c>
      <c r="X3" t="s">
        <v>82</v>
      </c>
    </row>
    <row r="4" spans="1:24" x14ac:dyDescent="0.4">
      <c r="A4" s="36" t="s">
        <v>143</v>
      </c>
      <c r="B4" s="36">
        <v>588</v>
      </c>
      <c r="D4" s="34">
        <f t="shared" si="1"/>
        <v>0</v>
      </c>
      <c r="E4" s="3">
        <f>COUNTIF(Vertices[Degree], "&gt;= " &amp; D4) - COUNTIF(Vertices[Degree], "&gt;=" &amp; D5)</f>
        <v>0</v>
      </c>
      <c r="F4" s="39">
        <f t="shared" si="2"/>
        <v>0.87272727272727268</v>
      </c>
      <c r="G4" s="40">
        <f>COUNTIF(Vertices[In-Degree], "&gt;= " &amp; F4) - COUNTIF(Vertices[In-Degree], "&gt;=" &amp; F5)</f>
        <v>192</v>
      </c>
      <c r="H4" s="39">
        <f t="shared" si="3"/>
        <v>0.36363636363636365</v>
      </c>
      <c r="I4" s="40">
        <f>COUNTIF(Vertices[Out-Degree], "&gt;= " &amp; H4) - COUNTIF(Vertices[Out-Degree], "&gt;=" &amp; H5)</f>
        <v>0</v>
      </c>
      <c r="J4" s="39">
        <f t="shared" si="4"/>
        <v>1860.0760368727272</v>
      </c>
      <c r="K4" s="40">
        <f>COUNTIF(Vertices[Betweenness Centrality], "&gt;= " &amp; J4) - COUNTIF(Vertices[Betweenness Centrality], "&gt;=" &amp; J5)</f>
        <v>18</v>
      </c>
      <c r="L4" s="39">
        <f t="shared" si="5"/>
        <v>3.6363636363636362E-2</v>
      </c>
      <c r="M4" s="40">
        <f>COUNTIF(Vertices[Closeness Centrality], "&gt;= " &amp; L4) - COUNTIF(Vertices[Closeness Centrality], "&gt;=" &amp; L5)</f>
        <v>9</v>
      </c>
      <c r="N4" s="39">
        <f t="shared" si="6"/>
        <v>2.927563636363636E-3</v>
      </c>
      <c r="O4" s="40">
        <f>COUNTIF(Vertices[Eigenvector Centrality], "&gt;= " &amp; N4) - COUNTIF(Vertices[Eigenvector Centrality], "&gt;=" &amp; N5)</f>
        <v>0</v>
      </c>
      <c r="P4" s="39">
        <f t="shared" si="7"/>
        <v>0.50212659999999998</v>
      </c>
      <c r="Q4" s="40">
        <f>COUNTIF(Vertices[PageRank], "&gt;= " &amp; P4) - COUNTIF(Vertices[PageRank], "&gt;=" &amp; P5)</f>
        <v>22</v>
      </c>
      <c r="R4" s="39">
        <f t="shared" si="8"/>
        <v>3.6363636363636362E-2</v>
      </c>
      <c r="S4" s="45">
        <f>COUNTIF(Vertices[Clustering Coefficient], "&gt;= " &amp; R4) - COUNTIF(Vertices[Clustering Coefficient], "&gt;=" &amp; R5)</f>
        <v>5</v>
      </c>
      <c r="T4" s="39" t="e">
        <f t="shared" ca="1" si="9"/>
        <v>#REF!</v>
      </c>
      <c r="U4" s="40" t="e">
        <f t="shared" ca="1" si="0"/>
        <v>#REF!</v>
      </c>
      <c r="W4" s="12" t="s">
        <v>123</v>
      </c>
      <c r="X4" s="12" t="s">
        <v>125</v>
      </c>
    </row>
    <row r="5" spans="1:24" x14ac:dyDescent="0.4">
      <c r="A5" s="106"/>
      <c r="B5" s="106"/>
      <c r="D5" s="34">
        <f t="shared" si="1"/>
        <v>0</v>
      </c>
      <c r="E5" s="3">
        <f>COUNTIF(Vertices[Degree], "&gt;= " &amp; D5) - COUNTIF(Vertices[Degree], "&gt;=" &amp; D6)</f>
        <v>0</v>
      </c>
      <c r="F5" s="41">
        <f t="shared" si="2"/>
        <v>1.3090909090909091</v>
      </c>
      <c r="G5" s="42">
        <f>COUNTIF(Vertices[In-Degree], "&gt;= " &amp; F5) - COUNTIF(Vertices[In-Degree], "&gt;=" &amp; F6)</f>
        <v>0</v>
      </c>
      <c r="H5" s="41">
        <f t="shared" si="3"/>
        <v>0.54545454545454541</v>
      </c>
      <c r="I5" s="42">
        <f>COUNTIF(Vertices[Out-Degree], "&gt;= " &amp; H5) - COUNTIF(Vertices[Out-Degree], "&gt;=" &amp; H6)</f>
        <v>0</v>
      </c>
      <c r="J5" s="41">
        <f t="shared" si="4"/>
        <v>2790.1140553090909</v>
      </c>
      <c r="K5" s="42">
        <f>COUNTIF(Vertices[Betweenness Centrality], "&gt;= " &amp; J5) - COUNTIF(Vertices[Betweenness Centrality], "&gt;=" &amp; J6)</f>
        <v>18</v>
      </c>
      <c r="L5" s="41">
        <f t="shared" si="5"/>
        <v>5.4545454545454543E-2</v>
      </c>
      <c r="M5" s="42">
        <f>COUNTIF(Vertices[Closeness Centrality], "&gt;= " &amp; L5) - COUNTIF(Vertices[Closeness Centrality], "&gt;=" &amp; L6)</f>
        <v>24</v>
      </c>
      <c r="N5" s="41">
        <f t="shared" si="6"/>
        <v>4.3913454545454539E-3</v>
      </c>
      <c r="O5" s="42">
        <f>COUNTIF(Vertices[Eigenvector Centrality], "&gt;= " &amp; N5) - COUNTIF(Vertices[Eigenvector Centrality], "&gt;=" &amp; N6)</f>
        <v>0</v>
      </c>
      <c r="P5" s="41">
        <f t="shared" si="7"/>
        <v>0.60376940000000001</v>
      </c>
      <c r="Q5" s="42">
        <f>COUNTIF(Vertices[PageRank], "&gt;= " &amp; P5) - COUNTIF(Vertices[PageRank], "&gt;=" &amp; P6)</f>
        <v>30</v>
      </c>
      <c r="R5" s="41">
        <f t="shared" si="8"/>
        <v>5.4545454545454543E-2</v>
      </c>
      <c r="S5" s="46">
        <f>COUNTIF(Vertices[Clustering Coefficient], "&gt;= " &amp; R5) - COUNTIF(Vertices[Clustering Coefficient], "&gt;=" &amp; R6)</f>
        <v>7</v>
      </c>
      <c r="T5" s="41" t="e">
        <f t="shared" ca="1" si="9"/>
        <v>#REF!</v>
      </c>
      <c r="U5" s="42" t="e">
        <f t="shared" ca="1" si="0"/>
        <v>#REF!</v>
      </c>
    </row>
    <row r="6" spans="1:24" x14ac:dyDescent="0.4">
      <c r="A6" s="36" t="s">
        <v>145</v>
      </c>
      <c r="B6" s="36">
        <v>1614</v>
      </c>
      <c r="D6" s="34">
        <f t="shared" si="1"/>
        <v>0</v>
      </c>
      <c r="E6" s="3">
        <f>COUNTIF(Vertices[Degree], "&gt;= " &amp; D6) - COUNTIF(Vertices[Degree], "&gt;=" &amp; D7)</f>
        <v>0</v>
      </c>
      <c r="F6" s="39">
        <f t="shared" si="2"/>
        <v>1.7454545454545454</v>
      </c>
      <c r="G6" s="40">
        <f>COUNTIF(Vertices[In-Degree], "&gt;= " &amp; F6) - COUNTIF(Vertices[In-Degree], "&gt;=" &amp; F7)</f>
        <v>99</v>
      </c>
      <c r="H6" s="39">
        <f t="shared" si="3"/>
        <v>0.72727272727272729</v>
      </c>
      <c r="I6" s="40">
        <f>COUNTIF(Vertices[Out-Degree], "&gt;= " &amp; H6) - COUNTIF(Vertices[Out-Degree], "&gt;=" &amp; H7)</f>
        <v>0</v>
      </c>
      <c r="J6" s="39">
        <f t="shared" si="4"/>
        <v>3720.1520737454543</v>
      </c>
      <c r="K6" s="40">
        <f>COUNTIF(Vertices[Betweenness Centrality], "&gt;= " &amp; J6) - COUNTIF(Vertices[Betweenness Centrality], "&gt;=" &amp; J7)</f>
        <v>12</v>
      </c>
      <c r="L6" s="39">
        <f t="shared" si="5"/>
        <v>7.2727272727272724E-2</v>
      </c>
      <c r="M6" s="40">
        <f>COUNTIF(Vertices[Closeness Centrality], "&gt;= " &amp; L6) - COUNTIF(Vertices[Closeness Centrality], "&gt;=" &amp; L7)</f>
        <v>6</v>
      </c>
      <c r="N6" s="39">
        <f t="shared" si="6"/>
        <v>5.8551272727272721E-3</v>
      </c>
      <c r="O6" s="40">
        <f>COUNTIF(Vertices[Eigenvector Centrality], "&gt;= " &amp; N6) - COUNTIF(Vertices[Eigenvector Centrality], "&gt;=" &amp; N7)</f>
        <v>0</v>
      </c>
      <c r="P6" s="39">
        <f t="shared" si="7"/>
        <v>0.70541220000000004</v>
      </c>
      <c r="Q6" s="40">
        <f>COUNTIF(Vertices[PageRank], "&gt;= " &amp; P6) - COUNTIF(Vertices[PageRank], "&gt;=" &amp; P7)</f>
        <v>62</v>
      </c>
      <c r="R6" s="39">
        <f t="shared" si="8"/>
        <v>7.2727272727272724E-2</v>
      </c>
      <c r="S6" s="45">
        <f>COUNTIF(Vertices[Clustering Coefficient], "&gt;= " &amp; R6) - COUNTIF(Vertices[Clustering Coefficient], "&gt;=" &amp; R7)</f>
        <v>6</v>
      </c>
      <c r="T6" s="39" t="e">
        <f t="shared" ca="1" si="9"/>
        <v>#REF!</v>
      </c>
      <c r="U6" s="40" t="e">
        <f t="shared" ca="1" si="0"/>
        <v>#REF!</v>
      </c>
    </row>
    <row r="7" spans="1:24" x14ac:dyDescent="0.4">
      <c r="A7" s="36" t="s">
        <v>146</v>
      </c>
      <c r="B7" s="36">
        <v>0</v>
      </c>
      <c r="D7" s="34">
        <f t="shared" si="1"/>
        <v>0</v>
      </c>
      <c r="E7" s="3">
        <f>COUNTIF(Vertices[Degree], "&gt;= " &amp; D7) - COUNTIF(Vertices[Degree], "&gt;=" &amp; D8)</f>
        <v>0</v>
      </c>
      <c r="F7" s="41">
        <f t="shared" si="2"/>
        <v>2.1818181818181817</v>
      </c>
      <c r="G7" s="42">
        <f>COUNTIF(Vertices[In-Degree], "&gt;= " &amp; F7) - COUNTIF(Vertices[In-Degree], "&gt;=" &amp; F8)</f>
        <v>0</v>
      </c>
      <c r="H7" s="41">
        <f t="shared" si="3"/>
        <v>0.90909090909090917</v>
      </c>
      <c r="I7" s="42">
        <f>COUNTIF(Vertices[Out-Degree], "&gt;= " &amp; H7) - COUNTIF(Vertices[Out-Degree], "&gt;=" &amp; H8)</f>
        <v>226</v>
      </c>
      <c r="J7" s="41">
        <f t="shared" si="4"/>
        <v>4650.1900921818178</v>
      </c>
      <c r="K7" s="42">
        <f>COUNTIF(Vertices[Betweenness Centrality], "&gt;= " &amp; J7) - COUNTIF(Vertices[Betweenness Centrality], "&gt;=" &amp; J8)</f>
        <v>8</v>
      </c>
      <c r="L7" s="41">
        <f t="shared" si="5"/>
        <v>9.0909090909090912E-2</v>
      </c>
      <c r="M7" s="42">
        <f>COUNTIF(Vertices[Closeness Centrality], "&gt;= " &amp; L7) - COUNTIF(Vertices[Closeness Centrality], "&gt;=" &amp; L8)</f>
        <v>0</v>
      </c>
      <c r="N7" s="41">
        <f t="shared" si="6"/>
        <v>7.3189090909090903E-3</v>
      </c>
      <c r="O7" s="42">
        <f>COUNTIF(Vertices[Eigenvector Centrality], "&gt;= " &amp; N7) - COUNTIF(Vertices[Eigenvector Centrality], "&gt;=" &amp; N8)</f>
        <v>0</v>
      </c>
      <c r="P7" s="41">
        <f t="shared" si="7"/>
        <v>0.80705500000000008</v>
      </c>
      <c r="Q7" s="42">
        <f>COUNTIF(Vertices[PageRank], "&gt;= " &amp; P7) - COUNTIF(Vertices[PageRank], "&gt;=" &amp; P8)</f>
        <v>42</v>
      </c>
      <c r="R7" s="41">
        <f t="shared" si="8"/>
        <v>9.0909090909090912E-2</v>
      </c>
      <c r="S7" s="46">
        <f>COUNTIF(Vertices[Clustering Coefficient], "&gt;= " &amp; R7) - COUNTIF(Vertices[Clustering Coefficient], "&gt;=" &amp; R8)</f>
        <v>12</v>
      </c>
      <c r="T7" s="41" t="e">
        <f t="shared" ca="1" si="9"/>
        <v>#REF!</v>
      </c>
      <c r="U7" s="42" t="e">
        <f t="shared" ca="1" si="0"/>
        <v>#REF!</v>
      </c>
    </row>
    <row r="8" spans="1:24" x14ac:dyDescent="0.4">
      <c r="A8" s="36" t="s">
        <v>147</v>
      </c>
      <c r="B8" s="36">
        <v>1614</v>
      </c>
      <c r="D8" s="34">
        <f t="shared" si="1"/>
        <v>0</v>
      </c>
      <c r="E8" s="3">
        <f>COUNTIF(Vertices[Degree], "&gt;= " &amp; D8) - COUNTIF(Vertices[Degree], "&gt;=" &amp; D9)</f>
        <v>0</v>
      </c>
      <c r="F8" s="39">
        <f t="shared" si="2"/>
        <v>2.6181818181818182</v>
      </c>
      <c r="G8" s="40">
        <f>COUNTIF(Vertices[In-Degree], "&gt;= " &amp; F8) - COUNTIF(Vertices[In-Degree], "&gt;=" &amp; F9)</f>
        <v>64</v>
      </c>
      <c r="H8" s="39">
        <f t="shared" si="3"/>
        <v>1.0909090909090911</v>
      </c>
      <c r="I8" s="40">
        <f>COUNTIF(Vertices[Out-Degree], "&gt;= " &amp; H8) - COUNTIF(Vertices[Out-Degree], "&gt;=" &amp; H9)</f>
        <v>0</v>
      </c>
      <c r="J8" s="39">
        <f t="shared" si="4"/>
        <v>5580.2281106181817</v>
      </c>
      <c r="K8" s="40">
        <f>COUNTIF(Vertices[Betweenness Centrality], "&gt;= " &amp; J8) - COUNTIF(Vertices[Betweenness Centrality], "&gt;=" &amp; J9)</f>
        <v>4</v>
      </c>
      <c r="L8" s="39">
        <f t="shared" si="5"/>
        <v>0.1090909090909091</v>
      </c>
      <c r="M8" s="40">
        <f>COUNTIF(Vertices[Closeness Centrality], "&gt;= " &amp; L8) - COUNTIF(Vertices[Closeness Centrality], "&gt;=" &amp; L9)</f>
        <v>6</v>
      </c>
      <c r="N8" s="39">
        <f t="shared" si="6"/>
        <v>8.7826909090909077E-3</v>
      </c>
      <c r="O8" s="40">
        <f>COUNTIF(Vertices[Eigenvector Centrality], "&gt;= " &amp; N8) - COUNTIF(Vertices[Eigenvector Centrality], "&gt;=" &amp; N9)</f>
        <v>0</v>
      </c>
      <c r="P8" s="39">
        <f t="shared" si="7"/>
        <v>0.90869780000000011</v>
      </c>
      <c r="Q8" s="40">
        <f>COUNTIF(Vertices[PageRank], "&gt;= " &amp; P8) - COUNTIF(Vertices[PageRank], "&gt;=" &amp; P9)</f>
        <v>149</v>
      </c>
      <c r="R8" s="39">
        <f t="shared" si="8"/>
        <v>0.1090909090909091</v>
      </c>
      <c r="S8" s="45">
        <f>COUNTIF(Vertices[Clustering Coefficient], "&gt;= " &amp; R8) - COUNTIF(Vertices[Clustering Coefficient], "&gt;=" &amp; R9)</f>
        <v>2</v>
      </c>
      <c r="T8" s="39" t="e">
        <f t="shared" ca="1" si="9"/>
        <v>#REF!</v>
      </c>
      <c r="U8" s="40" t="e">
        <f t="shared" ca="1" si="0"/>
        <v>#REF!</v>
      </c>
    </row>
    <row r="9" spans="1:24" x14ac:dyDescent="0.4">
      <c r="A9" s="106"/>
      <c r="B9" s="106"/>
      <c r="D9" s="34">
        <f t="shared" si="1"/>
        <v>0</v>
      </c>
      <c r="E9" s="3">
        <f>COUNTIF(Vertices[Degree], "&gt;= " &amp; D9) - COUNTIF(Vertices[Degree], "&gt;=" &amp; D10)</f>
        <v>0</v>
      </c>
      <c r="F9" s="41">
        <f t="shared" si="2"/>
        <v>3.0545454545454547</v>
      </c>
      <c r="G9" s="42">
        <f>COUNTIF(Vertices[In-Degree], "&gt;= " &amp; F9) - COUNTIF(Vertices[In-Degree], "&gt;=" &amp; F10)</f>
        <v>0</v>
      </c>
      <c r="H9" s="41">
        <f t="shared" si="3"/>
        <v>1.2727272727272729</v>
      </c>
      <c r="I9" s="42">
        <f>COUNTIF(Vertices[Out-Degree], "&gt;= " &amp; H9) - COUNTIF(Vertices[Out-Degree], "&gt;=" &amp; H10)</f>
        <v>0</v>
      </c>
      <c r="J9" s="41">
        <f t="shared" si="4"/>
        <v>6510.2661290545457</v>
      </c>
      <c r="K9" s="42">
        <f>COUNTIF(Vertices[Betweenness Centrality], "&gt;= " &amp; J9) - COUNTIF(Vertices[Betweenness Centrality], "&gt;=" &amp; J10)</f>
        <v>9</v>
      </c>
      <c r="L9" s="41">
        <f t="shared" si="5"/>
        <v>0.12727272727272729</v>
      </c>
      <c r="M9" s="42">
        <f>COUNTIF(Vertices[Closeness Centrality], "&gt;= " &amp; L9) - COUNTIF(Vertices[Closeness Centrality], "&gt;=" &amp; L10)</f>
        <v>2</v>
      </c>
      <c r="N9" s="41">
        <f t="shared" si="6"/>
        <v>1.0246472727272726E-2</v>
      </c>
      <c r="O9" s="42">
        <f>COUNTIF(Vertices[Eigenvector Centrality], "&gt;= " &amp; N9) - COUNTIF(Vertices[Eigenvector Centrality], "&gt;=" &amp; N10)</f>
        <v>0</v>
      </c>
      <c r="P9" s="41">
        <f t="shared" si="7"/>
        <v>1.0103406000000001</v>
      </c>
      <c r="Q9" s="42">
        <f>COUNTIF(Vertices[PageRank], "&gt;= " &amp; P9) - COUNTIF(Vertices[PageRank], "&gt;=" &amp; P10)</f>
        <v>50</v>
      </c>
      <c r="R9" s="41">
        <f t="shared" si="8"/>
        <v>0.12727272727272729</v>
      </c>
      <c r="S9" s="46">
        <f>COUNTIF(Vertices[Clustering Coefficient], "&gt;= " &amp; R9) - COUNTIF(Vertices[Clustering Coefficient], "&gt;=" &amp; R10)</f>
        <v>1</v>
      </c>
      <c r="T9" s="41" t="e">
        <f t="shared" ca="1" si="9"/>
        <v>#REF!</v>
      </c>
      <c r="U9" s="42" t="e">
        <f t="shared" ca="1" si="0"/>
        <v>#REF!</v>
      </c>
    </row>
    <row r="10" spans="1:24" x14ac:dyDescent="0.4">
      <c r="A10" s="36" t="s">
        <v>148</v>
      </c>
      <c r="B10" s="36">
        <v>3</v>
      </c>
      <c r="D10" s="34">
        <f t="shared" si="1"/>
        <v>0</v>
      </c>
      <c r="E10" s="3">
        <f>COUNTIF(Vertices[Degree], "&gt;= " &amp; D10) - COUNTIF(Vertices[Degree], "&gt;=" &amp; D11)</f>
        <v>0</v>
      </c>
      <c r="F10" s="39">
        <f t="shared" si="2"/>
        <v>3.4909090909090912</v>
      </c>
      <c r="G10" s="40">
        <f>COUNTIF(Vertices[In-Degree], "&gt;= " &amp; F10) - COUNTIF(Vertices[In-Degree], "&gt;=" &amp; F11)</f>
        <v>0</v>
      </c>
      <c r="H10" s="39">
        <f t="shared" si="3"/>
        <v>1.4545454545454548</v>
      </c>
      <c r="I10" s="40">
        <f>COUNTIF(Vertices[Out-Degree], "&gt;= " &amp; H10) - COUNTIF(Vertices[Out-Degree], "&gt;=" &amp; H11)</f>
        <v>0</v>
      </c>
      <c r="J10" s="39">
        <f t="shared" si="4"/>
        <v>7440.3041474909096</v>
      </c>
      <c r="K10" s="40">
        <f>COUNTIF(Vertices[Betweenness Centrality], "&gt;= " &amp; J10) - COUNTIF(Vertices[Betweenness Centrality], "&gt;=" &amp; J11)</f>
        <v>7</v>
      </c>
      <c r="L10" s="39">
        <f t="shared" si="5"/>
        <v>0.14545454545454548</v>
      </c>
      <c r="M10" s="40">
        <f>COUNTIF(Vertices[Closeness Centrality], "&gt;= " &amp; L10) - COUNTIF(Vertices[Closeness Centrality], "&gt;=" &amp; L11)</f>
        <v>0</v>
      </c>
      <c r="N10" s="39">
        <f t="shared" si="6"/>
        <v>1.1710254545454544E-2</v>
      </c>
      <c r="O10" s="40">
        <f>COUNTIF(Vertices[Eigenvector Centrality], "&gt;= " &amp; N10) - COUNTIF(Vertices[Eigenvector Centrality], "&gt;=" &amp; N11)</f>
        <v>0</v>
      </c>
      <c r="P10" s="39">
        <f t="shared" si="7"/>
        <v>1.1119834000000002</v>
      </c>
      <c r="Q10" s="40">
        <f>COUNTIF(Vertices[PageRank], "&gt;= " &amp; P10) - COUNTIF(Vertices[PageRank], "&gt;=" &amp; P11)</f>
        <v>34</v>
      </c>
      <c r="R10" s="39">
        <f t="shared" si="8"/>
        <v>0.14545454545454548</v>
      </c>
      <c r="S10" s="45">
        <f>COUNTIF(Vertices[Clustering Coefficient], "&gt;= " &amp; R10) - COUNTIF(Vertices[Clustering Coefficient], "&gt;=" &amp; R11)</f>
        <v>8</v>
      </c>
      <c r="T10" s="39" t="e">
        <f t="shared" ca="1" si="9"/>
        <v>#REF!</v>
      </c>
      <c r="U10" s="40" t="e">
        <f t="shared" ca="1" si="0"/>
        <v>#REF!</v>
      </c>
    </row>
    <row r="11" spans="1:24" x14ac:dyDescent="0.4">
      <c r="A11" s="106"/>
      <c r="B11" s="106"/>
      <c r="D11" s="34">
        <f t="shared" si="1"/>
        <v>0</v>
      </c>
      <c r="E11" s="3">
        <f>COUNTIF(Vertices[Degree], "&gt;= " &amp; D11) - COUNTIF(Vertices[Degree], "&gt;=" &amp; D12)</f>
        <v>0</v>
      </c>
      <c r="F11" s="41">
        <f t="shared" si="2"/>
        <v>3.9272727272727277</v>
      </c>
      <c r="G11" s="42">
        <f>COUNTIF(Vertices[In-Degree], "&gt;= " &amp; F11) - COUNTIF(Vertices[In-Degree], "&gt;=" &amp; F12)</f>
        <v>57</v>
      </c>
      <c r="H11" s="41">
        <f t="shared" si="3"/>
        <v>1.6363636363636367</v>
      </c>
      <c r="I11" s="42">
        <f>COUNTIF(Vertices[Out-Degree], "&gt;= " &amp; H11) - COUNTIF(Vertices[Out-Degree], "&gt;=" &amp; H12)</f>
        <v>0</v>
      </c>
      <c r="J11" s="41">
        <f t="shared" si="4"/>
        <v>8370.3421659272735</v>
      </c>
      <c r="K11" s="42">
        <f>COUNTIF(Vertices[Betweenness Centrality], "&gt;= " &amp; J11) - COUNTIF(Vertices[Betweenness Centrality], "&gt;=" &amp; J12)</f>
        <v>4</v>
      </c>
      <c r="L11" s="41">
        <f t="shared" si="5"/>
        <v>0.16363636363636366</v>
      </c>
      <c r="M11" s="42">
        <f>COUNTIF(Vertices[Closeness Centrality], "&gt;= " &amp; L11) - COUNTIF(Vertices[Closeness Centrality], "&gt;=" &amp; L12)</f>
        <v>5</v>
      </c>
      <c r="N11" s="41">
        <f t="shared" si="6"/>
        <v>1.3174036363636362E-2</v>
      </c>
      <c r="O11" s="42">
        <f>COUNTIF(Vertices[Eigenvector Centrality], "&gt;= " &amp; N11) - COUNTIF(Vertices[Eigenvector Centrality], "&gt;=" &amp; N12)</f>
        <v>0</v>
      </c>
      <c r="P11" s="41">
        <f t="shared" si="7"/>
        <v>1.2136262000000002</v>
      </c>
      <c r="Q11" s="42">
        <f>COUNTIF(Vertices[PageRank], "&gt;= " &amp; P11) - COUNTIF(Vertices[PageRank], "&gt;=" &amp; P12)</f>
        <v>22</v>
      </c>
      <c r="R11" s="41">
        <f t="shared" si="8"/>
        <v>0.16363636363636366</v>
      </c>
      <c r="S11" s="46">
        <f>COUNTIF(Vertices[Clustering Coefficient], "&gt;= " &amp; R11) - COUNTIF(Vertices[Clustering Coefficient], "&gt;=" &amp; R12)</f>
        <v>19</v>
      </c>
      <c r="T11" s="41" t="e">
        <f t="shared" ca="1" si="9"/>
        <v>#REF!</v>
      </c>
      <c r="U11" s="42" t="e">
        <f t="shared" ca="1" si="0"/>
        <v>#REF!</v>
      </c>
    </row>
    <row r="12" spans="1:24" x14ac:dyDescent="0.4">
      <c r="A12" s="36" t="s">
        <v>167</v>
      </c>
      <c r="B12" s="36">
        <v>0.51837888784165886</v>
      </c>
      <c r="D12" s="34">
        <f t="shared" si="1"/>
        <v>0</v>
      </c>
      <c r="E12" s="3">
        <f>COUNTIF(Vertices[Degree], "&gt;= " &amp; D12) - COUNTIF(Vertices[Degree], "&gt;=" &amp; D13)</f>
        <v>0</v>
      </c>
      <c r="F12" s="39">
        <f t="shared" si="2"/>
        <v>4.3636363636363642</v>
      </c>
      <c r="G12" s="40">
        <f>COUNTIF(Vertices[In-Degree], "&gt;= " &amp; F12) - COUNTIF(Vertices[In-Degree], "&gt;=" &amp; F13)</f>
        <v>0</v>
      </c>
      <c r="H12" s="39">
        <f t="shared" si="3"/>
        <v>1.8181818181818186</v>
      </c>
      <c r="I12" s="40">
        <f>COUNTIF(Vertices[Out-Degree], "&gt;= " &amp; H12) - COUNTIF(Vertices[Out-Degree], "&gt;=" &amp; H13)</f>
        <v>0</v>
      </c>
      <c r="J12" s="39">
        <f t="shared" si="4"/>
        <v>9300.3801843636375</v>
      </c>
      <c r="K12" s="40">
        <f>COUNTIF(Vertices[Betweenness Centrality], "&gt;= " &amp; J12) - COUNTIF(Vertices[Betweenness Centrality], "&gt;=" &amp; J13)</f>
        <v>3</v>
      </c>
      <c r="L12" s="39">
        <f t="shared" si="5"/>
        <v>0.18181818181818185</v>
      </c>
      <c r="M12" s="40">
        <f>COUNTIF(Vertices[Closeness Centrality], "&gt;= " &amp; L12) - COUNTIF(Vertices[Closeness Centrality], "&gt;=" &amp; L13)</f>
        <v>0</v>
      </c>
      <c r="N12" s="39">
        <f t="shared" si="6"/>
        <v>1.4637818181818181E-2</v>
      </c>
      <c r="O12" s="40">
        <f>COUNTIF(Vertices[Eigenvector Centrality], "&gt;= " &amp; N12) - COUNTIF(Vertices[Eigenvector Centrality], "&gt;=" &amp; N13)</f>
        <v>0</v>
      </c>
      <c r="P12" s="39">
        <f t="shared" si="7"/>
        <v>1.3152690000000002</v>
      </c>
      <c r="Q12" s="40">
        <f>COUNTIF(Vertices[PageRank], "&gt;= " &amp; P12) - COUNTIF(Vertices[PageRank], "&gt;=" &amp; P13)</f>
        <v>19</v>
      </c>
      <c r="R12" s="39">
        <f t="shared" si="8"/>
        <v>0.18181818181818185</v>
      </c>
      <c r="S12" s="45">
        <f>COUNTIF(Vertices[Clustering Coefficient], "&gt;= " &amp; R12) - COUNTIF(Vertices[Clustering Coefficient], "&gt;=" &amp; R13)</f>
        <v>7</v>
      </c>
      <c r="T12" s="39" t="e">
        <f t="shared" ca="1" si="9"/>
        <v>#REF!</v>
      </c>
      <c r="U12" s="40" t="e">
        <f t="shared" ca="1" si="0"/>
        <v>#REF!</v>
      </c>
    </row>
    <row r="13" spans="1:24" x14ac:dyDescent="0.4">
      <c r="A13" s="36" t="s">
        <v>168</v>
      </c>
      <c r="B13" s="36">
        <v>0.68280571073867158</v>
      </c>
      <c r="D13" s="34">
        <f t="shared" si="1"/>
        <v>0</v>
      </c>
      <c r="E13" s="3">
        <f>COUNTIF(Vertices[Degree], "&gt;= " &amp; D13) - COUNTIF(Vertices[Degree], "&gt;=" &amp; D14)</f>
        <v>0</v>
      </c>
      <c r="F13" s="41">
        <f t="shared" si="2"/>
        <v>4.8000000000000007</v>
      </c>
      <c r="G13" s="42">
        <f>COUNTIF(Vertices[In-Degree], "&gt;= " &amp; F13) - COUNTIF(Vertices[In-Degree], "&gt;=" &amp; F14)</f>
        <v>26</v>
      </c>
      <c r="H13" s="41">
        <f t="shared" si="3"/>
        <v>2.0000000000000004</v>
      </c>
      <c r="I13" s="42">
        <f>COUNTIF(Vertices[Out-Degree], "&gt;= " &amp; H13) - COUNTIF(Vertices[Out-Degree], "&gt;=" &amp; H14)</f>
        <v>120</v>
      </c>
      <c r="J13" s="41">
        <f t="shared" si="4"/>
        <v>10230.418202800001</v>
      </c>
      <c r="K13" s="42">
        <f>COUNTIF(Vertices[Betweenness Centrality], "&gt;= " &amp; J13) - COUNTIF(Vertices[Betweenness Centrality], "&gt;=" &amp; J14)</f>
        <v>2</v>
      </c>
      <c r="L13" s="41">
        <f t="shared" si="5"/>
        <v>0.20000000000000004</v>
      </c>
      <c r="M13" s="42">
        <f>COUNTIF(Vertices[Closeness Centrality], "&gt;= " &amp; L13) - COUNTIF(Vertices[Closeness Centrality], "&gt;=" &amp; L14)</f>
        <v>4</v>
      </c>
      <c r="N13" s="41">
        <f t="shared" si="6"/>
        <v>1.6101599999999997E-2</v>
      </c>
      <c r="O13" s="42">
        <f>COUNTIF(Vertices[Eigenvector Centrality], "&gt;= " &amp; N13) - COUNTIF(Vertices[Eigenvector Centrality], "&gt;=" &amp; N14)</f>
        <v>0</v>
      </c>
      <c r="P13" s="41">
        <f t="shared" si="7"/>
        <v>1.4169118000000003</v>
      </c>
      <c r="Q13" s="42">
        <f>COUNTIF(Vertices[PageRank], "&gt;= " &amp; P13) - COUNTIF(Vertices[PageRank], "&gt;=" &amp; P14)</f>
        <v>31</v>
      </c>
      <c r="R13" s="41">
        <f t="shared" si="8"/>
        <v>0.20000000000000004</v>
      </c>
      <c r="S13" s="46">
        <f>COUNTIF(Vertices[Clustering Coefficient], "&gt;= " &amp; R13) - COUNTIF(Vertices[Clustering Coefficient], "&gt;=" &amp; R14)</f>
        <v>9</v>
      </c>
      <c r="T13" s="41" t="e">
        <f t="shared" ca="1" si="9"/>
        <v>#REF!</v>
      </c>
      <c r="U13" s="42" t="e">
        <f t="shared" ca="1" si="0"/>
        <v>#REF!</v>
      </c>
    </row>
    <row r="14" spans="1:24" x14ac:dyDescent="0.4">
      <c r="A14" s="106"/>
      <c r="B14" s="106"/>
      <c r="D14" s="34">
        <f t="shared" si="1"/>
        <v>0</v>
      </c>
      <c r="E14" s="3">
        <f>COUNTIF(Vertices[Degree], "&gt;= " &amp; D14) - COUNTIF(Vertices[Degree], "&gt;=" &amp; D15)</f>
        <v>0</v>
      </c>
      <c r="F14" s="39">
        <f t="shared" si="2"/>
        <v>5.2363636363636372</v>
      </c>
      <c r="G14" s="40">
        <f>COUNTIF(Vertices[In-Degree], "&gt;= " &amp; F14) - COUNTIF(Vertices[In-Degree], "&gt;=" &amp; F15)</f>
        <v>0</v>
      </c>
      <c r="H14" s="39">
        <f t="shared" si="3"/>
        <v>2.1818181818181821</v>
      </c>
      <c r="I14" s="40">
        <f>COUNTIF(Vertices[Out-Degree], "&gt;= " &amp; H14) - COUNTIF(Vertices[Out-Degree], "&gt;=" &amp; H15)</f>
        <v>0</v>
      </c>
      <c r="J14" s="39">
        <f t="shared" si="4"/>
        <v>11160.456221236365</v>
      </c>
      <c r="K14" s="40">
        <f>COUNTIF(Vertices[Betweenness Centrality], "&gt;= " &amp; J14) - COUNTIF(Vertices[Betweenness Centrality], "&gt;=" &amp; J15)</f>
        <v>3</v>
      </c>
      <c r="L14" s="39">
        <f t="shared" si="5"/>
        <v>0.21818181818181823</v>
      </c>
      <c r="M14" s="40">
        <f>COUNTIF(Vertices[Closeness Centrality], "&gt;= " &amp; L14) - COUNTIF(Vertices[Closeness Centrality], "&gt;=" &amp; L15)</f>
        <v>0</v>
      </c>
      <c r="N14" s="39">
        <f t="shared" si="6"/>
        <v>1.7565381818181815E-2</v>
      </c>
      <c r="O14" s="40">
        <f>COUNTIF(Vertices[Eigenvector Centrality], "&gt;= " &amp; N14) - COUNTIF(Vertices[Eigenvector Centrality], "&gt;=" &amp; N15)</f>
        <v>0</v>
      </c>
      <c r="P14" s="39">
        <f t="shared" si="7"/>
        <v>1.5185546000000003</v>
      </c>
      <c r="Q14" s="40">
        <f>COUNTIF(Vertices[PageRank], "&gt;= " &amp; P14) - COUNTIF(Vertices[PageRank], "&gt;=" &amp; P15)</f>
        <v>12</v>
      </c>
      <c r="R14" s="39">
        <f t="shared" si="8"/>
        <v>0.21818181818181823</v>
      </c>
      <c r="S14" s="45">
        <f>COUNTIF(Vertices[Clustering Coefficient], "&gt;= " &amp; R14) - COUNTIF(Vertices[Clustering Coefficient], "&gt;=" &amp; R15)</f>
        <v>4</v>
      </c>
      <c r="T14" s="39" t="e">
        <f t="shared" ca="1" si="9"/>
        <v>#REF!</v>
      </c>
      <c r="U14" s="40" t="e">
        <f t="shared" ca="1" si="0"/>
        <v>#REF!</v>
      </c>
    </row>
    <row r="15" spans="1:24" x14ac:dyDescent="0.4">
      <c r="A15" s="36" t="s">
        <v>149</v>
      </c>
      <c r="B15" s="36">
        <v>63</v>
      </c>
      <c r="D15" s="34">
        <f t="shared" si="1"/>
        <v>0</v>
      </c>
      <c r="E15" s="3">
        <f>COUNTIF(Vertices[Degree], "&gt;= " &amp; D15) - COUNTIF(Vertices[Degree], "&gt;=" &amp; D16)</f>
        <v>0</v>
      </c>
      <c r="F15" s="41">
        <f t="shared" si="2"/>
        <v>5.6727272727272737</v>
      </c>
      <c r="G15" s="42">
        <f>COUNTIF(Vertices[In-Degree], "&gt;= " &amp; F15) - COUNTIF(Vertices[In-Degree], "&gt;=" &amp; F16)</f>
        <v>20</v>
      </c>
      <c r="H15" s="41">
        <f t="shared" si="3"/>
        <v>2.3636363636363638</v>
      </c>
      <c r="I15" s="42">
        <f>COUNTIF(Vertices[Out-Degree], "&gt;= " &amp; H15) - COUNTIF(Vertices[Out-Degree], "&gt;=" &amp; H16)</f>
        <v>0</v>
      </c>
      <c r="J15" s="41">
        <f t="shared" si="4"/>
        <v>12090.494239672729</v>
      </c>
      <c r="K15" s="42">
        <f>COUNTIF(Vertices[Betweenness Centrality], "&gt;= " &amp; J15) - COUNTIF(Vertices[Betweenness Centrality], "&gt;=" &amp; J16)</f>
        <v>0</v>
      </c>
      <c r="L15" s="41">
        <f t="shared" si="5"/>
        <v>0.23636363636363641</v>
      </c>
      <c r="M15" s="42">
        <f>COUNTIF(Vertices[Closeness Centrality], "&gt;= " &amp; L15) - COUNTIF(Vertices[Closeness Centrality], "&gt;=" &amp; L16)</f>
        <v>7</v>
      </c>
      <c r="N15" s="41">
        <f t="shared" si="6"/>
        <v>1.9029163636363634E-2</v>
      </c>
      <c r="O15" s="42">
        <f>COUNTIF(Vertices[Eigenvector Centrality], "&gt;= " &amp; N15) - COUNTIF(Vertices[Eigenvector Centrality], "&gt;=" &amp; N16)</f>
        <v>0</v>
      </c>
      <c r="P15" s="41">
        <f t="shared" si="7"/>
        <v>1.6201974000000003</v>
      </c>
      <c r="Q15" s="42">
        <f>COUNTIF(Vertices[PageRank], "&gt;= " &amp; P15) - COUNTIF(Vertices[PageRank], "&gt;=" &amp; P16)</f>
        <v>12</v>
      </c>
      <c r="R15" s="41">
        <f t="shared" si="8"/>
        <v>0.23636363636363641</v>
      </c>
      <c r="S15" s="46">
        <f>COUNTIF(Vertices[Clustering Coefficient], "&gt;= " &amp; R15) - COUNTIF(Vertices[Clustering Coefficient], "&gt;=" &amp; R16)</f>
        <v>7</v>
      </c>
      <c r="T15" s="41" t="e">
        <f t="shared" ca="1" si="9"/>
        <v>#REF!</v>
      </c>
      <c r="U15" s="42" t="e">
        <f t="shared" ca="1" si="0"/>
        <v>#REF!</v>
      </c>
    </row>
    <row r="16" spans="1:24" x14ac:dyDescent="0.4">
      <c r="A16" s="36" t="s">
        <v>150</v>
      </c>
      <c r="B16" s="36">
        <v>2</v>
      </c>
      <c r="D16" s="34">
        <f t="shared" si="1"/>
        <v>0</v>
      </c>
      <c r="E16" s="3">
        <f>COUNTIF(Vertices[Degree], "&gt;= " &amp; D16) - COUNTIF(Vertices[Degree], "&gt;=" &amp; D17)</f>
        <v>0</v>
      </c>
      <c r="F16" s="39">
        <f t="shared" si="2"/>
        <v>6.1090909090909102</v>
      </c>
      <c r="G16" s="40">
        <f>COUNTIF(Vertices[In-Degree], "&gt;= " &amp; F16) - COUNTIF(Vertices[In-Degree], "&gt;=" &amp; F17)</f>
        <v>0</v>
      </c>
      <c r="H16" s="39">
        <f t="shared" si="3"/>
        <v>2.5454545454545454</v>
      </c>
      <c r="I16" s="40">
        <f>COUNTIF(Vertices[Out-Degree], "&gt;= " &amp; H16) - COUNTIF(Vertices[Out-Degree], "&gt;=" &amp; H17)</f>
        <v>0</v>
      </c>
      <c r="J16" s="39">
        <f t="shared" si="4"/>
        <v>13020.532258109093</v>
      </c>
      <c r="K16" s="40">
        <f>COUNTIF(Vertices[Betweenness Centrality], "&gt;= " &amp; J16) - COUNTIF(Vertices[Betweenness Centrality], "&gt;=" &amp; J17)</f>
        <v>0</v>
      </c>
      <c r="L16" s="39">
        <f t="shared" si="5"/>
        <v>0.25454545454545457</v>
      </c>
      <c r="M16" s="40">
        <f>COUNTIF(Vertices[Closeness Centrality], "&gt;= " &amp; L16) - COUNTIF(Vertices[Closeness Centrality], "&gt;=" &amp; L17)</f>
        <v>0</v>
      </c>
      <c r="N16" s="39">
        <f t="shared" si="6"/>
        <v>2.0492945454545452E-2</v>
      </c>
      <c r="O16" s="40">
        <f>COUNTIF(Vertices[Eigenvector Centrality], "&gt;= " &amp; N16) - COUNTIF(Vertices[Eigenvector Centrality], "&gt;=" &amp; N17)</f>
        <v>0</v>
      </c>
      <c r="P16" s="39">
        <f t="shared" si="7"/>
        <v>1.7218402000000004</v>
      </c>
      <c r="Q16" s="40">
        <f>COUNTIF(Vertices[PageRank], "&gt;= " &amp; P16) - COUNTIF(Vertices[PageRank], "&gt;=" &amp; P17)</f>
        <v>5</v>
      </c>
      <c r="R16" s="39">
        <f t="shared" si="8"/>
        <v>0.25454545454545457</v>
      </c>
      <c r="S16" s="45">
        <f>COUNTIF(Vertices[Clustering Coefficient], "&gt;= " &amp; R16) - COUNTIF(Vertices[Clustering Coefficient], "&gt;=" &amp; R17)</f>
        <v>4</v>
      </c>
      <c r="T16" s="39" t="e">
        <f t="shared" ca="1" si="9"/>
        <v>#REF!</v>
      </c>
      <c r="U16" s="40" t="e">
        <f t="shared" ca="1" si="0"/>
        <v>#REF!</v>
      </c>
    </row>
    <row r="17" spans="1:21" x14ac:dyDescent="0.4">
      <c r="A17" s="36" t="s">
        <v>151</v>
      </c>
      <c r="B17" s="36">
        <v>404</v>
      </c>
      <c r="D17" s="34">
        <f t="shared" si="1"/>
        <v>0</v>
      </c>
      <c r="E17" s="3">
        <f>COUNTIF(Vertices[Degree], "&gt;= " &amp; D17) - COUNTIF(Vertices[Degree], "&gt;=" &amp; D18)</f>
        <v>0</v>
      </c>
      <c r="F17" s="41">
        <f t="shared" si="2"/>
        <v>6.5454545454545467</v>
      </c>
      <c r="G17" s="42">
        <f>COUNTIF(Vertices[In-Degree], "&gt;= " &amp; F17) - COUNTIF(Vertices[In-Degree], "&gt;=" &amp; F18)</f>
        <v>0</v>
      </c>
      <c r="H17" s="41">
        <f t="shared" si="3"/>
        <v>2.7272727272727271</v>
      </c>
      <c r="I17" s="42">
        <f>COUNTIF(Vertices[Out-Degree], "&gt;= " &amp; H17) - COUNTIF(Vertices[Out-Degree], "&gt;=" &amp; H18)</f>
        <v>0</v>
      </c>
      <c r="J17" s="41">
        <f t="shared" si="4"/>
        <v>13950.570276545457</v>
      </c>
      <c r="K17" s="42">
        <f>COUNTIF(Vertices[Betweenness Centrality], "&gt;= " &amp; J17) - COUNTIF(Vertices[Betweenness Centrality], "&gt;=" &amp; J18)</f>
        <v>1</v>
      </c>
      <c r="L17" s="41">
        <f t="shared" si="5"/>
        <v>0.27272727272727276</v>
      </c>
      <c r="M17" s="42">
        <f>COUNTIF(Vertices[Closeness Centrality], "&gt;= " &amp; L17) - COUNTIF(Vertices[Closeness Centrality], "&gt;=" &amp; L18)</f>
        <v>0</v>
      </c>
      <c r="N17" s="41">
        <f t="shared" si="6"/>
        <v>2.195672727272727E-2</v>
      </c>
      <c r="O17" s="42">
        <f>COUNTIF(Vertices[Eigenvector Centrality], "&gt;= " &amp; N17) - COUNTIF(Vertices[Eigenvector Centrality], "&gt;=" &amp; N18)</f>
        <v>0</v>
      </c>
      <c r="P17" s="41">
        <f t="shared" si="7"/>
        <v>1.8234830000000004</v>
      </c>
      <c r="Q17" s="42">
        <f>COUNTIF(Vertices[PageRank], "&gt;= " &amp; P17) - COUNTIF(Vertices[PageRank], "&gt;=" &amp; P18)</f>
        <v>6</v>
      </c>
      <c r="R17" s="41">
        <f t="shared" si="8"/>
        <v>0.27272727272727276</v>
      </c>
      <c r="S17" s="46">
        <f>COUNTIF(Vertices[Clustering Coefficient], "&gt;= " &amp; R17) - COUNTIF(Vertices[Clustering Coefficient], "&gt;=" &amp; R18)</f>
        <v>2</v>
      </c>
      <c r="T17" s="41" t="e">
        <f t="shared" ca="1" si="9"/>
        <v>#REF!</v>
      </c>
      <c r="U17" s="42" t="e">
        <f t="shared" ca="1" si="0"/>
        <v>#REF!</v>
      </c>
    </row>
    <row r="18" spans="1:21" x14ac:dyDescent="0.4">
      <c r="A18" s="36" t="s">
        <v>152</v>
      </c>
      <c r="B18" s="36">
        <v>1169</v>
      </c>
      <c r="D18" s="34">
        <f t="shared" si="1"/>
        <v>0</v>
      </c>
      <c r="E18" s="3">
        <f>COUNTIF(Vertices[Degree], "&gt;= " &amp; D18) - COUNTIF(Vertices[Degree], "&gt;=" &amp; D19)</f>
        <v>0</v>
      </c>
      <c r="F18" s="39">
        <f t="shared" si="2"/>
        <v>6.9818181818181833</v>
      </c>
      <c r="G18" s="40">
        <f>COUNTIF(Vertices[In-Degree], "&gt;= " &amp; F18) - COUNTIF(Vertices[In-Degree], "&gt;=" &amp; F19)</f>
        <v>12</v>
      </c>
      <c r="H18" s="39">
        <f t="shared" si="3"/>
        <v>2.9090909090909087</v>
      </c>
      <c r="I18" s="40">
        <f>COUNTIF(Vertices[Out-Degree], "&gt;= " &amp; H18) - COUNTIF(Vertices[Out-Degree], "&gt;=" &amp; H19)</f>
        <v>80</v>
      </c>
      <c r="J18" s="39">
        <f t="shared" si="4"/>
        <v>14880.608294981821</v>
      </c>
      <c r="K18" s="40">
        <f>COUNTIF(Vertices[Betweenness Centrality], "&gt;= " &amp; J18) - COUNTIF(Vertices[Betweenness Centrality], "&gt;=" &amp; J19)</f>
        <v>1</v>
      </c>
      <c r="L18" s="39">
        <f t="shared" si="5"/>
        <v>0.29090909090909095</v>
      </c>
      <c r="M18" s="40">
        <f>COUNTIF(Vertices[Closeness Centrality], "&gt;= " &amp; L18) - COUNTIF(Vertices[Closeness Centrality], "&gt;=" &amp; L19)</f>
        <v>0</v>
      </c>
      <c r="N18" s="39">
        <f t="shared" si="6"/>
        <v>2.3420509090909088E-2</v>
      </c>
      <c r="O18" s="40">
        <f>COUNTIF(Vertices[Eigenvector Centrality], "&gt;= " &amp; N18) - COUNTIF(Vertices[Eigenvector Centrality], "&gt;=" &amp; N19)</f>
        <v>0</v>
      </c>
      <c r="P18" s="39">
        <f t="shared" si="7"/>
        <v>1.9251258000000004</v>
      </c>
      <c r="Q18" s="40">
        <f>COUNTIF(Vertices[PageRank], "&gt;= " &amp; P18) - COUNTIF(Vertices[PageRank], "&gt;=" &amp; P19)</f>
        <v>6</v>
      </c>
      <c r="R18" s="39">
        <f t="shared" si="8"/>
        <v>0.29090909090909095</v>
      </c>
      <c r="S18" s="45">
        <f>COUNTIF(Vertices[Clustering Coefficient], "&gt;= " &amp; R18) - COUNTIF(Vertices[Clustering Coefficient], "&gt;=" &amp; R19)</f>
        <v>10</v>
      </c>
      <c r="T18" s="39" t="e">
        <f t="shared" ca="1" si="9"/>
        <v>#REF!</v>
      </c>
      <c r="U18" s="40" t="e">
        <f t="shared" ca="1" si="0"/>
        <v>#REF!</v>
      </c>
    </row>
    <row r="19" spans="1:21" x14ac:dyDescent="0.4">
      <c r="A19" s="106"/>
      <c r="B19" s="106"/>
      <c r="D19" s="34">
        <f t="shared" si="1"/>
        <v>0</v>
      </c>
      <c r="E19" s="3">
        <f>COUNTIF(Vertices[Degree], "&gt;= " &amp; D19) - COUNTIF(Vertices[Degree], "&gt;=" &amp; D20)</f>
        <v>0</v>
      </c>
      <c r="F19" s="41">
        <f t="shared" si="2"/>
        <v>7.4181818181818198</v>
      </c>
      <c r="G19" s="42">
        <f>COUNTIF(Vertices[In-Degree], "&gt;= " &amp; F19) - COUNTIF(Vertices[In-Degree], "&gt;=" &amp; F20)</f>
        <v>0</v>
      </c>
      <c r="H19" s="41">
        <f t="shared" si="3"/>
        <v>3.0909090909090904</v>
      </c>
      <c r="I19" s="42">
        <f>COUNTIF(Vertices[Out-Degree], "&gt;= " &amp; H19) - COUNTIF(Vertices[Out-Degree], "&gt;=" &amp; H20)</f>
        <v>0</v>
      </c>
      <c r="J19" s="41">
        <f t="shared" si="4"/>
        <v>15810.646313418185</v>
      </c>
      <c r="K19" s="42">
        <f>COUNTIF(Vertices[Betweenness Centrality], "&gt;= " &amp; J19) - COUNTIF(Vertices[Betweenness Centrality], "&gt;=" &amp; J20)</f>
        <v>2</v>
      </c>
      <c r="L19" s="41">
        <f t="shared" si="5"/>
        <v>0.30909090909090914</v>
      </c>
      <c r="M19" s="42">
        <f>COUNTIF(Vertices[Closeness Centrality], "&gt;= " &amp; L19) - COUNTIF(Vertices[Closeness Centrality], "&gt;=" &amp; L20)</f>
        <v>0</v>
      </c>
      <c r="N19" s="41">
        <f t="shared" si="6"/>
        <v>2.4884290909090907E-2</v>
      </c>
      <c r="O19" s="42">
        <f>COUNTIF(Vertices[Eigenvector Centrality], "&gt;= " &amp; N19) - COUNTIF(Vertices[Eigenvector Centrality], "&gt;=" &amp; N20)</f>
        <v>0</v>
      </c>
      <c r="P19" s="41">
        <f t="shared" si="7"/>
        <v>2.0267686000000005</v>
      </c>
      <c r="Q19" s="42">
        <f>COUNTIF(Vertices[PageRank], "&gt;= " &amp; P19) - COUNTIF(Vertices[PageRank], "&gt;=" &amp; P20)</f>
        <v>2</v>
      </c>
      <c r="R19" s="41">
        <f t="shared" si="8"/>
        <v>0.30909090909090914</v>
      </c>
      <c r="S19" s="46">
        <f>COUNTIF(Vertices[Clustering Coefficient], "&gt;= " &amp; R19) - COUNTIF(Vertices[Clustering Coefficient], "&gt;=" &amp; R20)</f>
        <v>1</v>
      </c>
      <c r="T19" s="41" t="e">
        <f t="shared" ca="1" si="9"/>
        <v>#REF!</v>
      </c>
      <c r="U19" s="42" t="e">
        <f t="shared" ca="1" si="0"/>
        <v>#REF!</v>
      </c>
    </row>
    <row r="20" spans="1:21" x14ac:dyDescent="0.4">
      <c r="A20" s="36" t="s">
        <v>153</v>
      </c>
      <c r="B20" s="36">
        <v>17</v>
      </c>
      <c r="D20" s="34">
        <f t="shared" si="1"/>
        <v>0</v>
      </c>
      <c r="E20" s="3">
        <f>COUNTIF(Vertices[Degree], "&gt;= " &amp; D20) - COUNTIF(Vertices[Degree], "&gt;=" &amp; D21)</f>
        <v>0</v>
      </c>
      <c r="F20" s="39">
        <f t="shared" si="2"/>
        <v>7.8545454545454563</v>
      </c>
      <c r="G20" s="40">
        <f>COUNTIF(Vertices[In-Degree], "&gt;= " &amp; F20) - COUNTIF(Vertices[In-Degree], "&gt;=" &amp; F21)</f>
        <v>12</v>
      </c>
      <c r="H20" s="39">
        <f t="shared" si="3"/>
        <v>3.272727272727272</v>
      </c>
      <c r="I20" s="40">
        <f>COUNTIF(Vertices[Out-Degree], "&gt;= " &amp; H20) - COUNTIF(Vertices[Out-Degree], "&gt;=" &amp; H21)</f>
        <v>0</v>
      </c>
      <c r="J20" s="39">
        <f t="shared" si="4"/>
        <v>16740.684331854547</v>
      </c>
      <c r="K20" s="40">
        <f>COUNTIF(Vertices[Betweenness Centrality], "&gt;= " &amp; J20) - COUNTIF(Vertices[Betweenness Centrality], "&gt;=" &amp; J21)</f>
        <v>0</v>
      </c>
      <c r="L20" s="39">
        <f t="shared" si="5"/>
        <v>0.32727272727272733</v>
      </c>
      <c r="M20" s="40">
        <f>COUNTIF(Vertices[Closeness Centrality], "&gt;= " &amp; L20) - COUNTIF(Vertices[Closeness Centrality], "&gt;=" &amp; L21)</f>
        <v>19</v>
      </c>
      <c r="N20" s="39">
        <f t="shared" si="6"/>
        <v>2.6348072727272725E-2</v>
      </c>
      <c r="O20" s="40">
        <f>COUNTIF(Vertices[Eigenvector Centrality], "&gt;= " &amp; N20) - COUNTIF(Vertices[Eigenvector Centrality], "&gt;=" &amp; N21)</f>
        <v>0</v>
      </c>
      <c r="P20" s="39">
        <f t="shared" si="7"/>
        <v>2.1284114000000005</v>
      </c>
      <c r="Q20" s="40">
        <f>COUNTIF(Vertices[PageRank], "&gt;= " &amp; P20) - COUNTIF(Vertices[PageRank], "&gt;=" &amp; P21)</f>
        <v>2</v>
      </c>
      <c r="R20" s="39">
        <f t="shared" si="8"/>
        <v>0.32727272727272733</v>
      </c>
      <c r="S20" s="45">
        <f>COUNTIF(Vertices[Clustering Coefficient], "&gt;= " &amp; R20) - COUNTIF(Vertices[Clustering Coefficient], "&gt;=" &amp; R21)</f>
        <v>24</v>
      </c>
      <c r="T20" s="39" t="e">
        <f t="shared" ca="1" si="9"/>
        <v>#REF!</v>
      </c>
      <c r="U20" s="40" t="e">
        <f t="shared" ca="1" si="0"/>
        <v>#REF!</v>
      </c>
    </row>
    <row r="21" spans="1:21" x14ac:dyDescent="0.4">
      <c r="A21" s="36" t="s">
        <v>154</v>
      </c>
      <c r="B21" s="36">
        <v>7.212269</v>
      </c>
      <c r="D21" s="34">
        <f t="shared" si="1"/>
        <v>0</v>
      </c>
      <c r="E21" s="3">
        <f>COUNTIF(Vertices[Degree], "&gt;= " &amp; D21) - COUNTIF(Vertices[Degree], "&gt;=" &amp; D22)</f>
        <v>0</v>
      </c>
      <c r="F21" s="41">
        <f t="shared" si="2"/>
        <v>8.2909090909090928</v>
      </c>
      <c r="G21" s="42">
        <f>COUNTIF(Vertices[In-Degree], "&gt;= " &amp; F21) - COUNTIF(Vertices[In-Degree], "&gt;=" &amp; F22)</f>
        <v>0</v>
      </c>
      <c r="H21" s="41">
        <f t="shared" si="3"/>
        <v>3.4545454545454537</v>
      </c>
      <c r="I21" s="42">
        <f>COUNTIF(Vertices[Out-Degree], "&gt;= " &amp; H21) - COUNTIF(Vertices[Out-Degree], "&gt;=" &amp; H22)</f>
        <v>0</v>
      </c>
      <c r="J21" s="41">
        <f t="shared" si="4"/>
        <v>17670.722350290911</v>
      </c>
      <c r="K21" s="42">
        <f>COUNTIF(Vertices[Betweenness Centrality], "&gt;= " &amp; J21) - COUNTIF(Vertices[Betweenness Centrality], "&gt;=" &amp; J22)</f>
        <v>0</v>
      </c>
      <c r="L21" s="41">
        <f t="shared" si="5"/>
        <v>0.34545454545454551</v>
      </c>
      <c r="M21" s="42">
        <f>COUNTIF(Vertices[Closeness Centrality], "&gt;= " &amp; L21) - COUNTIF(Vertices[Closeness Centrality], "&gt;=" &amp; L22)</f>
        <v>0</v>
      </c>
      <c r="N21" s="41">
        <f t="shared" si="6"/>
        <v>2.7811854545454543E-2</v>
      </c>
      <c r="O21" s="42">
        <f>COUNTIF(Vertices[Eigenvector Centrality], "&gt;= " &amp; N21) - COUNTIF(Vertices[Eigenvector Centrality], "&gt;=" &amp; N22)</f>
        <v>0</v>
      </c>
      <c r="P21" s="41">
        <f t="shared" si="7"/>
        <v>2.2300542000000005</v>
      </c>
      <c r="Q21" s="42">
        <f>COUNTIF(Vertices[PageRank], "&gt;= " &amp; P21) - COUNTIF(Vertices[PageRank], "&gt;=" &amp; P22)</f>
        <v>1</v>
      </c>
      <c r="R21" s="41">
        <f t="shared" si="8"/>
        <v>0.34545454545454551</v>
      </c>
      <c r="S21" s="46">
        <f>COUNTIF(Vertices[Clustering Coefficient], "&gt;= " &amp; R21) - COUNTIF(Vertices[Clustering Coefficient], "&gt;=" &amp; R22)</f>
        <v>0</v>
      </c>
      <c r="T21" s="41" t="e">
        <f t="shared" ca="1" si="9"/>
        <v>#REF!</v>
      </c>
      <c r="U21" s="42" t="e">
        <f t="shared" ca="1" si="0"/>
        <v>#REF!</v>
      </c>
    </row>
    <row r="22" spans="1:21" x14ac:dyDescent="0.4">
      <c r="A22" s="106"/>
      <c r="B22" s="106"/>
      <c r="D22" s="34">
        <f t="shared" si="1"/>
        <v>0</v>
      </c>
      <c r="E22" s="3">
        <f>COUNTIF(Vertices[Degree], "&gt;= " &amp; D22) - COUNTIF(Vertices[Degree], "&gt;=" &amp; D23)</f>
        <v>0</v>
      </c>
      <c r="F22" s="39">
        <f t="shared" si="2"/>
        <v>8.7272727272727284</v>
      </c>
      <c r="G22" s="40">
        <f>COUNTIF(Vertices[In-Degree], "&gt;= " &amp; F22) - COUNTIF(Vertices[In-Degree], "&gt;=" &amp; F23)</f>
        <v>13</v>
      </c>
      <c r="H22" s="39">
        <f t="shared" si="3"/>
        <v>3.6363636363636354</v>
      </c>
      <c r="I22" s="40">
        <f>COUNTIF(Vertices[Out-Degree], "&gt;= " &amp; H22) - COUNTIF(Vertices[Out-Degree], "&gt;=" &amp; H23)</f>
        <v>0</v>
      </c>
      <c r="J22" s="39">
        <f t="shared" si="4"/>
        <v>18600.760368727275</v>
      </c>
      <c r="K22" s="40">
        <f>COUNTIF(Vertices[Betweenness Centrality], "&gt;= " &amp; J22) - COUNTIF(Vertices[Betweenness Centrality], "&gt;=" &amp; J23)</f>
        <v>0</v>
      </c>
      <c r="L22" s="39">
        <f t="shared" si="5"/>
        <v>0.3636363636363637</v>
      </c>
      <c r="M22" s="40">
        <f>COUNTIF(Vertices[Closeness Centrality], "&gt;= " &amp; L22) - COUNTIF(Vertices[Closeness Centrality], "&gt;=" &amp; L23)</f>
        <v>0</v>
      </c>
      <c r="N22" s="39">
        <f t="shared" si="6"/>
        <v>2.9275636363636361E-2</v>
      </c>
      <c r="O22" s="40">
        <f>COUNTIF(Vertices[Eigenvector Centrality], "&gt;= " &amp; N22) - COUNTIF(Vertices[Eigenvector Centrality], "&gt;=" &amp; N23)</f>
        <v>0</v>
      </c>
      <c r="P22" s="39">
        <f t="shared" si="7"/>
        <v>2.3316970000000006</v>
      </c>
      <c r="Q22" s="40">
        <f>COUNTIF(Vertices[PageRank], "&gt;= " &amp; P22) - COUNTIF(Vertices[PageRank], "&gt;=" &amp; P23)</f>
        <v>2</v>
      </c>
      <c r="R22" s="39">
        <f t="shared" si="8"/>
        <v>0.3636363636363637</v>
      </c>
      <c r="S22" s="45">
        <f>COUNTIF(Vertices[Clustering Coefficient], "&gt;= " &amp; R22) - COUNTIF(Vertices[Clustering Coefficient], "&gt;=" &amp; R23)</f>
        <v>1</v>
      </c>
      <c r="T22" s="39" t="e">
        <f t="shared" ca="1" si="9"/>
        <v>#REF!</v>
      </c>
      <c r="U22" s="40" t="e">
        <f t="shared" ca="1" si="0"/>
        <v>#REF!</v>
      </c>
    </row>
    <row r="23" spans="1:21" x14ac:dyDescent="0.4">
      <c r="A23" s="36" t="s">
        <v>155</v>
      </c>
      <c r="B23" s="36">
        <v>4.6674547161283594E-3</v>
      </c>
      <c r="D23" s="34">
        <f t="shared" si="1"/>
        <v>0</v>
      </c>
      <c r="E23" s="3">
        <f>COUNTIF(Vertices[Degree], "&gt;= " &amp; D23) - COUNTIF(Vertices[Degree], "&gt;=" &amp; D24)</f>
        <v>0</v>
      </c>
      <c r="F23" s="41">
        <f t="shared" si="2"/>
        <v>9.163636363636364</v>
      </c>
      <c r="G23" s="42">
        <f>COUNTIF(Vertices[In-Degree], "&gt;= " &amp; F23) - COUNTIF(Vertices[In-Degree], "&gt;=" &amp; F24)</f>
        <v>0</v>
      </c>
      <c r="H23" s="41">
        <f t="shared" si="3"/>
        <v>3.818181818181817</v>
      </c>
      <c r="I23" s="42">
        <f>COUNTIF(Vertices[Out-Degree], "&gt;= " &amp; H23) - COUNTIF(Vertices[Out-Degree], "&gt;=" &amp; H24)</f>
        <v>0</v>
      </c>
      <c r="J23" s="41">
        <f t="shared" si="4"/>
        <v>19530.798387163639</v>
      </c>
      <c r="K23" s="42">
        <f>COUNTIF(Vertices[Betweenness Centrality], "&gt;= " &amp; J23) - COUNTIF(Vertices[Betweenness Centrality], "&gt;=" &amp; J24)</f>
        <v>2</v>
      </c>
      <c r="L23" s="41">
        <f t="shared" si="5"/>
        <v>0.38181818181818189</v>
      </c>
      <c r="M23" s="42">
        <f>COUNTIF(Vertices[Closeness Centrality], "&gt;= " &amp; L23) - COUNTIF(Vertices[Closeness Centrality], "&gt;=" &amp; L24)</f>
        <v>0</v>
      </c>
      <c r="N23" s="41">
        <f t="shared" si="6"/>
        <v>3.073941818181818E-2</v>
      </c>
      <c r="O23" s="42">
        <f>COUNTIF(Vertices[Eigenvector Centrality], "&gt;= " &amp; N23) - COUNTIF(Vertices[Eigenvector Centrality], "&gt;=" &amp; N24)</f>
        <v>0</v>
      </c>
      <c r="P23" s="41">
        <f t="shared" si="7"/>
        <v>2.4333398000000006</v>
      </c>
      <c r="Q23" s="42">
        <f>COUNTIF(Vertices[PageRank], "&gt;= " &amp; P23) - COUNTIF(Vertices[PageRank], "&gt;=" &amp; P24)</f>
        <v>3</v>
      </c>
      <c r="R23" s="41">
        <f t="shared" si="8"/>
        <v>0.38181818181818189</v>
      </c>
      <c r="S23" s="46">
        <f>COUNTIF(Vertices[Clustering Coefficient], "&gt;= " &amp; R23) - COUNTIF(Vertices[Clustering Coefficient], "&gt;=" &amp; R24)</f>
        <v>0</v>
      </c>
      <c r="T23" s="41" t="e">
        <f t="shared" ca="1" si="9"/>
        <v>#REF!</v>
      </c>
      <c r="U23" s="42" t="e">
        <f t="shared" ca="1" si="0"/>
        <v>#REF!</v>
      </c>
    </row>
    <row r="24" spans="1:21" x14ac:dyDescent="0.4">
      <c r="A24" s="36" t="s">
        <v>505</v>
      </c>
      <c r="B24" s="36" t="s">
        <v>507</v>
      </c>
      <c r="D24" s="34">
        <f t="shared" si="1"/>
        <v>0</v>
      </c>
      <c r="E24" s="3">
        <f>COUNTIF(Vertices[Degree], "&gt;= " &amp; D24) - COUNTIF(Vertices[Degree], "&gt;=" &amp; D25)</f>
        <v>0</v>
      </c>
      <c r="F24" s="39">
        <f t="shared" si="2"/>
        <v>9.6</v>
      </c>
      <c r="G24" s="40">
        <f>COUNTIF(Vertices[In-Degree], "&gt;= " &amp; F24) - COUNTIF(Vertices[In-Degree], "&gt;=" &amp; F25)</f>
        <v>10</v>
      </c>
      <c r="H24" s="39">
        <f t="shared" si="3"/>
        <v>3.9999999999999987</v>
      </c>
      <c r="I24" s="40">
        <f>COUNTIF(Vertices[Out-Degree], "&gt;= " &amp; H24) - COUNTIF(Vertices[Out-Degree], "&gt;=" &amp; H25)</f>
        <v>52</v>
      </c>
      <c r="J24" s="39">
        <f t="shared" si="4"/>
        <v>20460.836405600003</v>
      </c>
      <c r="K24" s="40">
        <f>COUNTIF(Vertices[Betweenness Centrality], "&gt;= " &amp; J24) - COUNTIF(Vertices[Betweenness Centrality], "&gt;=" &amp; J25)</f>
        <v>2</v>
      </c>
      <c r="L24" s="39">
        <f t="shared" si="5"/>
        <v>0.40000000000000008</v>
      </c>
      <c r="M24" s="40">
        <f>COUNTIF(Vertices[Closeness Centrality], "&gt;= " &amp; L24) - COUNTIF(Vertices[Closeness Centrality], "&gt;=" &amp; L25)</f>
        <v>0</v>
      </c>
      <c r="N24" s="39">
        <f t="shared" si="6"/>
        <v>3.2203199999999994E-2</v>
      </c>
      <c r="O24" s="40">
        <f>COUNTIF(Vertices[Eigenvector Centrality], "&gt;= " &amp; N24) - COUNTIF(Vertices[Eigenvector Centrality], "&gt;=" &amp; N25)</f>
        <v>0</v>
      </c>
      <c r="P24" s="39">
        <f t="shared" si="7"/>
        <v>2.5349826000000006</v>
      </c>
      <c r="Q24" s="40">
        <f>COUNTIF(Vertices[PageRank], "&gt;= " &amp; P24) - COUNTIF(Vertices[PageRank], "&gt;=" &amp; P25)</f>
        <v>1</v>
      </c>
      <c r="R24" s="39">
        <f t="shared" si="8"/>
        <v>0.40000000000000008</v>
      </c>
      <c r="S24" s="45">
        <f>COUNTIF(Vertices[Clustering Coefficient], "&gt;= " &amp; R24) - COUNTIF(Vertices[Clustering Coefficient], "&gt;=" &amp; R25)</f>
        <v>11</v>
      </c>
      <c r="T24" s="39" t="e">
        <f t="shared" ca="1" si="9"/>
        <v>#REF!</v>
      </c>
      <c r="U24" s="40" t="e">
        <f t="shared" ca="1" si="0"/>
        <v>#REF!</v>
      </c>
    </row>
    <row r="25" spans="1:21" x14ac:dyDescent="0.4">
      <c r="A25" s="106"/>
      <c r="B25" s="106"/>
      <c r="D25" s="34">
        <f t="shared" si="1"/>
        <v>0</v>
      </c>
      <c r="E25" s="3">
        <f>COUNTIF(Vertices[Degree], "&gt;= " &amp; D25) - COUNTIF(Vertices[Degree], "&gt;=" &amp; D26)</f>
        <v>0</v>
      </c>
      <c r="F25" s="41">
        <f t="shared" si="2"/>
        <v>10.036363636363635</v>
      </c>
      <c r="G25" s="42">
        <f>COUNTIF(Vertices[In-Degree], "&gt;= " &amp; F25) - COUNTIF(Vertices[In-Degree], "&gt;=" &amp; F26)</f>
        <v>0</v>
      </c>
      <c r="H25" s="41">
        <f t="shared" si="3"/>
        <v>4.1818181818181808</v>
      </c>
      <c r="I25" s="42">
        <f>COUNTIF(Vertices[Out-Degree], "&gt;= " &amp; H25) - COUNTIF(Vertices[Out-Degree], "&gt;=" &amp; H26)</f>
        <v>0</v>
      </c>
      <c r="J25" s="41">
        <f t="shared" si="4"/>
        <v>21390.874424036367</v>
      </c>
      <c r="K25" s="42">
        <f>COUNTIF(Vertices[Betweenness Centrality], "&gt;= " &amp; J25) - COUNTIF(Vertices[Betweenness Centrality], "&gt;=" &amp; J26)</f>
        <v>0</v>
      </c>
      <c r="L25" s="41">
        <f t="shared" si="5"/>
        <v>0.41818181818181827</v>
      </c>
      <c r="M25" s="42">
        <f>COUNTIF(Vertices[Closeness Centrality], "&gt;= " &amp; L25) - COUNTIF(Vertices[Closeness Centrality], "&gt;=" &amp; L26)</f>
        <v>0</v>
      </c>
      <c r="N25" s="41">
        <f t="shared" si="6"/>
        <v>3.3666981818181813E-2</v>
      </c>
      <c r="O25" s="42">
        <f>COUNTIF(Vertices[Eigenvector Centrality], "&gt;= " &amp; N25) - COUNTIF(Vertices[Eigenvector Centrality], "&gt;=" &amp; N26)</f>
        <v>1</v>
      </c>
      <c r="P25" s="41">
        <f t="shared" si="7"/>
        <v>2.6366254000000007</v>
      </c>
      <c r="Q25" s="42">
        <f>COUNTIF(Vertices[PageRank], "&gt;= " &amp; P25) - COUNTIF(Vertices[PageRank], "&gt;=" &amp; P26)</f>
        <v>0</v>
      </c>
      <c r="R25" s="41">
        <f t="shared" si="8"/>
        <v>0.41818181818181827</v>
      </c>
      <c r="S25" s="46">
        <f>COUNTIF(Vertices[Clustering Coefficient], "&gt;= " &amp; R25) - COUNTIF(Vertices[Clustering Coefficient], "&gt;=" &amp; R26)</f>
        <v>4</v>
      </c>
      <c r="T25" s="41" t="e">
        <f t="shared" ca="1" si="9"/>
        <v>#REF!</v>
      </c>
      <c r="U25" s="42" t="e">
        <f t="shared" ca="1" si="0"/>
        <v>#REF!</v>
      </c>
    </row>
    <row r="26" spans="1:21" x14ac:dyDescent="0.4">
      <c r="A26" s="36" t="s">
        <v>506</v>
      </c>
      <c r="B26" s="36" t="s">
        <v>508</v>
      </c>
      <c r="D26" s="34">
        <f t="shared" si="1"/>
        <v>0</v>
      </c>
      <c r="E26" s="3">
        <f>COUNTIF(Vertices[Degree], "&gt;= " &amp; D26) - COUNTIF(Vertices[Degree], "&gt;=" &amp; D28)</f>
        <v>0</v>
      </c>
      <c r="F26" s="39">
        <f t="shared" si="2"/>
        <v>10.472727272727271</v>
      </c>
      <c r="G26" s="40">
        <f>COUNTIF(Vertices[In-Degree], "&gt;= " &amp; F26) - COUNTIF(Vertices[In-Degree], "&gt;=" &amp; F28)</f>
        <v>0</v>
      </c>
      <c r="H26" s="39">
        <f t="shared" si="3"/>
        <v>4.3636363636363624</v>
      </c>
      <c r="I26" s="40">
        <f>COUNTIF(Vertices[Out-Degree], "&gt;= " &amp; H26) - COUNTIF(Vertices[Out-Degree], "&gt;=" &amp; H28)</f>
        <v>0</v>
      </c>
      <c r="J26" s="39">
        <f t="shared" si="4"/>
        <v>22320.912442472731</v>
      </c>
      <c r="K26" s="40">
        <f>COUNTIF(Vertices[Betweenness Centrality], "&gt;= " &amp; J26) - COUNTIF(Vertices[Betweenness Centrality], "&gt;=" &amp; J28)</f>
        <v>1</v>
      </c>
      <c r="L26" s="39">
        <f t="shared" si="5"/>
        <v>0.43636363636363645</v>
      </c>
      <c r="M26" s="40">
        <f>COUNTIF(Vertices[Closeness Centrality], "&gt;= " &amp; L26) - COUNTIF(Vertices[Closeness Centrality], "&gt;=" &amp; L28)</f>
        <v>0</v>
      </c>
      <c r="N26" s="39">
        <f t="shared" si="6"/>
        <v>3.5130763636363631E-2</v>
      </c>
      <c r="O26" s="40">
        <f>COUNTIF(Vertices[Eigenvector Centrality], "&gt;= " &amp; N26) - COUNTIF(Vertices[Eigenvector Centrality], "&gt;=" &amp; N28)</f>
        <v>0</v>
      </c>
      <c r="P26" s="39">
        <f t="shared" si="7"/>
        <v>2.7382682000000007</v>
      </c>
      <c r="Q26" s="40">
        <f>COUNTIF(Vertices[PageRank], "&gt;= " &amp; P26) - COUNTIF(Vertices[PageRank], "&gt;=" &amp; P28)</f>
        <v>0</v>
      </c>
      <c r="R26" s="39">
        <f t="shared" si="8"/>
        <v>0.43636363636363645</v>
      </c>
      <c r="S26" s="45">
        <f>COUNTIF(Vertices[Clustering Coefficient], "&gt;= " &amp; R26) - COUNTIF(Vertices[Clustering Coefficient], "&gt;=" &amp; R28)</f>
        <v>2</v>
      </c>
      <c r="T26" s="39" t="e">
        <f t="shared" ca="1" si="9"/>
        <v>#REF!</v>
      </c>
      <c r="U26" s="40" t="e">
        <f ca="1">COUNTIF(INDIRECT(DynamicFilterSourceColumnRange), "&gt;= " &amp; T26) - COUNTIF(INDIRECT(DynamicFilterSourceColumnRange), "&gt;=" &amp; T28)</f>
        <v>#REF!</v>
      </c>
    </row>
    <row r="27" spans="1:21" x14ac:dyDescent="0.4">
      <c r="D27" s="34"/>
      <c r="E27" s="3">
        <f>COUNTIF(Vertices[Degree], "&gt;= " &amp; D27) - COUNTIF(Vertices[Degree], "&gt;=" &amp; D28)</f>
        <v>0</v>
      </c>
      <c r="F27" s="79"/>
      <c r="G27" s="80">
        <f>COUNTIF(Vertices[In-Degree], "&gt;= " &amp; F27) - COUNTIF(Vertices[In-Degree], "&gt;=" &amp; F28)</f>
        <v>-12</v>
      </c>
      <c r="H27" s="79"/>
      <c r="I27" s="80">
        <f>COUNTIF(Vertices[Out-Degree], "&gt;= " &amp; H27) - COUNTIF(Vertices[Out-Degree], "&gt;=" &amp; H28)</f>
        <v>-99</v>
      </c>
      <c r="J27" s="79"/>
      <c r="K27" s="80">
        <f>COUNTIF(Vertices[Betweenness Centrality], "&gt;= " &amp; J27) - COUNTIF(Vertices[Betweenness Centrality], "&gt;=" &amp; J28)</f>
        <v>-8</v>
      </c>
      <c r="L27" s="79"/>
      <c r="M27" s="80">
        <f>COUNTIF(Vertices[Closeness Centrality], "&gt;= " &amp; L27) - COUNTIF(Vertices[Closeness Centrality], "&gt;=" &amp; L28)</f>
        <v>-100</v>
      </c>
      <c r="N27" s="79"/>
      <c r="O27" s="80">
        <f>COUNTIF(Vertices[Eigenvector Centrality], "&gt;= " &amp; N27) - COUNTIF(Vertices[Eigenvector Centrality], "&gt;=" &amp; N28)</f>
        <v>-14</v>
      </c>
      <c r="P27" s="79"/>
      <c r="Q27" s="80">
        <f>COUNTIF(Vertices[Eigenvector Centrality], "&gt;= " &amp; P27) - COUNTIF(Vertices[Eigenvector Centrality], "&gt;=" &amp; P28)</f>
        <v>0</v>
      </c>
      <c r="R27" s="79"/>
      <c r="S27" s="81">
        <f>COUNTIF(Vertices[Clustering Coefficient], "&gt;= " &amp; R27) - COUNTIF(Vertices[Clustering Coefficient], "&gt;=" &amp; R28)</f>
        <v>-186</v>
      </c>
      <c r="T27" s="79"/>
      <c r="U27" s="80">
        <f ca="1">COUNTIF(Vertices[Clustering Coefficient], "&gt;= " &amp; T27) - COUNTIF(Vertices[Clustering Coefficient], "&gt;=" &amp; T28)</f>
        <v>0</v>
      </c>
    </row>
    <row r="28" spans="1:21" x14ac:dyDescent="0.4">
      <c r="D28" s="34">
        <f>D26+($D$57-$D$2)/BinDivisor</f>
        <v>0</v>
      </c>
      <c r="E28" s="3">
        <f>COUNTIF(Vertices[Degree], "&gt;= " &amp; D28) - COUNTIF(Vertices[Degree], "&gt;=" &amp; D40)</f>
        <v>0</v>
      </c>
      <c r="F28" s="41">
        <f>F26+($F$57-$F$2)/BinDivisor</f>
        <v>10.909090909090907</v>
      </c>
      <c r="G28" s="42">
        <f>COUNTIF(Vertices[In-Degree], "&gt;= " &amp; F28) - COUNTIF(Vertices[In-Degree], "&gt;=" &amp; F40)</f>
        <v>3</v>
      </c>
      <c r="H28" s="41">
        <f>H26+($H$57-$H$2)/BinDivisor</f>
        <v>4.5454545454545441</v>
      </c>
      <c r="I28" s="42">
        <f>COUNTIF(Vertices[Out-Degree], "&gt;= " &amp; H28) - COUNTIF(Vertices[Out-Degree], "&gt;=" &amp; H40)</f>
        <v>0</v>
      </c>
      <c r="J28" s="41">
        <f>J26+($J$57-$J$2)/BinDivisor</f>
        <v>23250.950460909095</v>
      </c>
      <c r="K28" s="42">
        <f>COUNTIF(Vertices[Betweenness Centrality], "&gt;= " &amp; J28) - COUNTIF(Vertices[Betweenness Centrality], "&gt;=" &amp; J40)</f>
        <v>1</v>
      </c>
      <c r="L28" s="41">
        <f>L26+($L$57-$L$2)/BinDivisor</f>
        <v>0.45454545454545464</v>
      </c>
      <c r="M28" s="42">
        <f>COUNTIF(Vertices[Closeness Centrality], "&gt;= " &amp; L28) - COUNTIF(Vertices[Closeness Centrality], "&gt;=" &amp; L40)</f>
        <v>0</v>
      </c>
      <c r="N28" s="41">
        <f>N26+($N$57-$N$2)/BinDivisor</f>
        <v>3.6594545454545449E-2</v>
      </c>
      <c r="O28" s="42">
        <f>COUNTIF(Vertices[Eigenvector Centrality], "&gt;= " &amp; N28) - COUNTIF(Vertices[Eigenvector Centrality], "&gt;=" &amp; N40)</f>
        <v>0</v>
      </c>
      <c r="P28" s="41">
        <f>P26+($P$57-$P$2)/BinDivisor</f>
        <v>2.8399110000000007</v>
      </c>
      <c r="Q28" s="42">
        <f>COUNTIF(Vertices[PageRank], "&gt;= " &amp; P28) - COUNTIF(Vertices[PageRank], "&gt;=" &amp; P40)</f>
        <v>0</v>
      </c>
      <c r="R28" s="41">
        <f>R26+($R$57-$R$2)/BinDivisor</f>
        <v>0.45454545454545464</v>
      </c>
      <c r="S28" s="46">
        <f>COUNTIF(Vertices[Clustering Coefficient], "&gt;= " &amp; R28) - COUNTIF(Vertices[Clustering Coefficient], "&gt;=" &amp; R40)</f>
        <v>1</v>
      </c>
      <c r="T28" s="41" t="e">
        <f ca="1">T26+($T$57-$T$2)/BinDivisor</f>
        <v>#REF!</v>
      </c>
      <c r="U28" s="42" t="e">
        <f ca="1">COUNTIF(INDIRECT(DynamicFilterSourceColumnRange), "&gt;= " &amp; T28) - COUNTIF(INDIRECT(DynamicFilterSourceColumnRange), "&gt;=" &amp; T40)</f>
        <v>#REF!</v>
      </c>
    </row>
    <row r="29" spans="1:21" x14ac:dyDescent="0.4">
      <c r="D29" s="34"/>
      <c r="E29" s="3">
        <f>COUNTIF(Vertices[Degree], "&gt;= " &amp; D29) - COUNTIF(Vertices[Degree], "&gt;=" &amp; D30)</f>
        <v>0</v>
      </c>
      <c r="F29" s="79"/>
      <c r="G29" s="80">
        <f>COUNTIF(Vertices[In-Degree], "&gt;= " &amp; F29) - COUNTIF(Vertices[In-Degree], "&gt;=" &amp; F30)</f>
        <v>0</v>
      </c>
      <c r="H29" s="79"/>
      <c r="I29" s="80">
        <f>COUNTIF(Vertices[Out-Degree], "&gt;= " &amp; H29) - COUNTIF(Vertices[Out-Degree], "&gt;=" &amp; H30)</f>
        <v>0</v>
      </c>
      <c r="J29" s="79"/>
      <c r="K29" s="80">
        <f>COUNTIF(Vertices[Betweenness Centrality], "&gt;= " &amp; J29) - COUNTIF(Vertices[Betweenness Centrality], "&gt;=" &amp; J30)</f>
        <v>0</v>
      </c>
      <c r="L29" s="79"/>
      <c r="M29" s="80">
        <f>COUNTIF(Vertices[Closeness Centrality], "&gt;= " &amp; L29) - COUNTIF(Vertices[Closeness Centrality], "&gt;=" &amp; L30)</f>
        <v>0</v>
      </c>
      <c r="N29" s="79"/>
      <c r="O29" s="80">
        <f>COUNTIF(Vertices[Eigenvector Centrality], "&gt;= " &amp; N29) - COUNTIF(Vertices[Eigenvector Centrality], "&gt;=" &amp; N30)</f>
        <v>0</v>
      </c>
      <c r="P29" s="79"/>
      <c r="Q29" s="80">
        <f>COUNTIF(Vertices[Eigenvector Centrality], "&gt;= " &amp; P29) - COUNTIF(Vertices[Eigenvector Centrality], "&gt;=" &amp; P30)</f>
        <v>0</v>
      </c>
      <c r="R29" s="79"/>
      <c r="S29" s="81">
        <f>COUNTIF(Vertices[Clustering Coefficient], "&gt;= " &amp; R29) - COUNTIF(Vertices[Clustering Coefficient], "&gt;=" &amp; R30)</f>
        <v>0</v>
      </c>
      <c r="T29" s="79"/>
      <c r="U29" s="80">
        <f>COUNTIF(Vertices[Clustering Coefficient], "&gt;= " &amp; T29) - COUNTIF(Vertices[Clustering Coefficient], "&gt;=" &amp; T30)</f>
        <v>0</v>
      </c>
    </row>
    <row r="30" spans="1:21" x14ac:dyDescent="0.4">
      <c r="D30" s="34"/>
      <c r="E30" s="3">
        <f>COUNTIF(Vertices[Degree], "&gt;= " &amp; D30) - COUNTIF(Vertices[Degree], "&gt;=" &amp; D31)</f>
        <v>0</v>
      </c>
      <c r="F30" s="79"/>
      <c r="G30" s="80">
        <f>COUNTIF(Vertices[In-Degree], "&gt;= " &amp; F30) - COUNTIF(Vertices[In-Degree], "&gt;=" &amp; F31)</f>
        <v>0</v>
      </c>
      <c r="H30" s="79"/>
      <c r="I30" s="80">
        <f>COUNTIF(Vertices[Out-Degree], "&gt;= " &amp; H30) - COUNTIF(Vertices[Out-Degree], "&gt;=" &amp; H31)</f>
        <v>0</v>
      </c>
      <c r="J30" s="79"/>
      <c r="K30" s="80">
        <f>COUNTIF(Vertices[Betweenness Centrality], "&gt;= " &amp; J30) - COUNTIF(Vertices[Betweenness Centrality], "&gt;=" &amp; J31)</f>
        <v>0</v>
      </c>
      <c r="L30" s="79"/>
      <c r="M30" s="80">
        <f>COUNTIF(Vertices[Closeness Centrality], "&gt;= " &amp; L30) - COUNTIF(Vertices[Closeness Centrality], "&gt;=" &amp; L31)</f>
        <v>0</v>
      </c>
      <c r="N30" s="79"/>
      <c r="O30" s="80">
        <f>COUNTIF(Vertices[Eigenvector Centrality], "&gt;= " &amp; N30) - COUNTIF(Vertices[Eigenvector Centrality], "&gt;=" &amp; N31)</f>
        <v>0</v>
      </c>
      <c r="P30" s="79"/>
      <c r="Q30" s="80">
        <f>COUNTIF(Vertices[Eigenvector Centrality], "&gt;= " &amp; P30) - COUNTIF(Vertices[Eigenvector Centrality], "&gt;=" &amp; P31)</f>
        <v>0</v>
      </c>
      <c r="R30" s="79"/>
      <c r="S30" s="81">
        <f>COUNTIF(Vertices[Clustering Coefficient], "&gt;= " &amp; R30) - COUNTIF(Vertices[Clustering Coefficient], "&gt;=" &amp; R31)</f>
        <v>0</v>
      </c>
      <c r="T30" s="79"/>
      <c r="U30" s="80">
        <f>COUNTIF(Vertices[Clustering Coefficient], "&gt;= " &amp; T30) - COUNTIF(Vertices[Clustering Coefficient], "&gt;=" &amp; T31)</f>
        <v>0</v>
      </c>
    </row>
    <row r="31" spans="1:21" x14ac:dyDescent="0.4">
      <c r="D31" s="34"/>
      <c r="E31" s="3">
        <f>COUNTIF(Vertices[Degree], "&gt;= " &amp; D31) - COUNTIF(Vertices[Degree], "&gt;=" &amp; D32)</f>
        <v>0</v>
      </c>
      <c r="F31" s="79"/>
      <c r="G31" s="80">
        <f>COUNTIF(Vertices[In-Degree], "&gt;= " &amp; F31) - COUNTIF(Vertices[In-Degree], "&gt;=" &amp; F32)</f>
        <v>0</v>
      </c>
      <c r="H31" s="79"/>
      <c r="I31" s="80">
        <f>COUNTIF(Vertices[Out-Degree], "&gt;= " &amp; H31) - COUNTIF(Vertices[Out-Degree], "&gt;=" &amp; H32)</f>
        <v>0</v>
      </c>
      <c r="J31" s="79"/>
      <c r="K31" s="80">
        <f>COUNTIF(Vertices[Betweenness Centrality], "&gt;= " &amp; J31) - COUNTIF(Vertices[Betweenness Centrality], "&gt;=" &amp; J32)</f>
        <v>0</v>
      </c>
      <c r="L31" s="79"/>
      <c r="M31" s="80">
        <f>COUNTIF(Vertices[Closeness Centrality], "&gt;= " &amp; L31) - COUNTIF(Vertices[Closeness Centrality], "&gt;=" &amp; L32)</f>
        <v>0</v>
      </c>
      <c r="N31" s="79"/>
      <c r="O31" s="80">
        <f>COUNTIF(Vertices[Eigenvector Centrality], "&gt;= " &amp; N31) - COUNTIF(Vertices[Eigenvector Centrality], "&gt;=" &amp; N32)</f>
        <v>0</v>
      </c>
      <c r="P31" s="79"/>
      <c r="Q31" s="80">
        <f>COUNTIF(Vertices[Eigenvector Centrality], "&gt;= " &amp; P31) - COUNTIF(Vertices[Eigenvector Centrality], "&gt;=" &amp; P32)</f>
        <v>0</v>
      </c>
      <c r="R31" s="79"/>
      <c r="S31" s="81">
        <f>COUNTIF(Vertices[Clustering Coefficient], "&gt;= " &amp; R31) - COUNTIF(Vertices[Clustering Coefficient], "&gt;=" &amp; R32)</f>
        <v>0</v>
      </c>
      <c r="T31" s="79"/>
      <c r="U31" s="80">
        <f>COUNTIF(Vertices[Clustering Coefficient], "&gt;= " &amp; T31) - COUNTIF(Vertices[Clustering Coefficient], "&gt;=" &amp; T32)</f>
        <v>0</v>
      </c>
    </row>
    <row r="32" spans="1:21" x14ac:dyDescent="0.4">
      <c r="D32" s="34"/>
      <c r="E32" s="3">
        <f>COUNTIF(Vertices[Degree], "&gt;= " &amp; D32) - COUNTIF(Vertices[Degree], "&gt;=" &amp; D33)</f>
        <v>0</v>
      </c>
      <c r="F32" s="79"/>
      <c r="G32" s="80">
        <f>COUNTIF(Vertices[In-Degree], "&gt;= " &amp; F32) - COUNTIF(Vertices[In-Degree], "&gt;=" &amp; F33)</f>
        <v>0</v>
      </c>
      <c r="H32" s="79"/>
      <c r="I32" s="80">
        <f>COUNTIF(Vertices[Out-Degree], "&gt;= " &amp; H32) - COUNTIF(Vertices[Out-Degree], "&gt;=" &amp; H33)</f>
        <v>0</v>
      </c>
      <c r="J32" s="79"/>
      <c r="K32" s="80">
        <f>COUNTIF(Vertices[Betweenness Centrality], "&gt;= " &amp; J32) - COUNTIF(Vertices[Betweenness Centrality], "&gt;=" &amp; J33)</f>
        <v>0</v>
      </c>
      <c r="L32" s="79"/>
      <c r="M32" s="80">
        <f>COUNTIF(Vertices[Closeness Centrality], "&gt;= " &amp; L32) - COUNTIF(Vertices[Closeness Centrality], "&gt;=" &amp; L33)</f>
        <v>0</v>
      </c>
      <c r="N32" s="79"/>
      <c r="O32" s="80">
        <f>COUNTIF(Vertices[Eigenvector Centrality], "&gt;= " &amp; N32) - COUNTIF(Vertices[Eigenvector Centrality], "&gt;=" &amp; N33)</f>
        <v>0</v>
      </c>
      <c r="P32" s="79"/>
      <c r="Q32" s="80">
        <f>COUNTIF(Vertices[Eigenvector Centrality], "&gt;= " &amp; P32) - COUNTIF(Vertices[Eigenvector Centrality], "&gt;=" &amp; P33)</f>
        <v>0</v>
      </c>
      <c r="R32" s="79"/>
      <c r="S32" s="81">
        <f>COUNTIF(Vertices[Clustering Coefficient], "&gt;= " &amp; R32) - COUNTIF(Vertices[Clustering Coefficient], "&gt;=" &amp; R33)</f>
        <v>0</v>
      </c>
      <c r="T32" s="79"/>
      <c r="U32" s="80">
        <f>COUNTIF(Vertices[Clustering Coefficient], "&gt;= " &amp; T32) - COUNTIF(Vertices[Clustering Coefficient], "&gt;=" &amp; T33)</f>
        <v>0</v>
      </c>
    </row>
    <row r="33" spans="1:21" x14ac:dyDescent="0.4">
      <c r="D33" s="34"/>
      <c r="E33" s="3">
        <f>COUNTIF(Vertices[Degree], "&gt;= " &amp; D33) - COUNTIF(Vertices[Degree], "&gt;=" &amp; D38)</f>
        <v>0</v>
      </c>
      <c r="F33" s="79"/>
      <c r="G33" s="80">
        <f>COUNTIF(Vertices[In-Degree], "&gt;= " &amp; F33) - COUNTIF(Vertices[In-Degree], "&gt;=" &amp; F38)</f>
        <v>0</v>
      </c>
      <c r="H33" s="79"/>
      <c r="I33" s="80">
        <f>COUNTIF(Vertices[Out-Degree], "&gt;= " &amp; H33) - COUNTIF(Vertices[Out-Degree], "&gt;=" &amp; H38)</f>
        <v>0</v>
      </c>
      <c r="J33" s="79"/>
      <c r="K33" s="80">
        <f>COUNTIF(Vertices[Betweenness Centrality], "&gt;= " &amp; J33) - COUNTIF(Vertices[Betweenness Centrality], "&gt;=" &amp; J38)</f>
        <v>0</v>
      </c>
      <c r="L33" s="79"/>
      <c r="M33" s="80">
        <f>COUNTIF(Vertices[Closeness Centrality], "&gt;= " &amp; L33) - COUNTIF(Vertices[Closeness Centrality], "&gt;=" &amp; L38)</f>
        <v>0</v>
      </c>
      <c r="N33" s="79"/>
      <c r="O33" s="80">
        <f>COUNTIF(Vertices[Eigenvector Centrality], "&gt;= " &amp; N33) - COUNTIF(Vertices[Eigenvector Centrality], "&gt;=" &amp; N38)</f>
        <v>0</v>
      </c>
      <c r="P33" s="79"/>
      <c r="Q33" s="80">
        <f>COUNTIF(Vertices[Eigenvector Centrality], "&gt;= " &amp; P33) - COUNTIF(Vertices[Eigenvector Centrality], "&gt;=" &amp; P38)</f>
        <v>0</v>
      </c>
      <c r="R33" s="79"/>
      <c r="S33" s="81">
        <f>COUNTIF(Vertices[Clustering Coefficient], "&gt;= " &amp; R33) - COUNTIF(Vertices[Clustering Coefficient], "&gt;=" &amp; R38)</f>
        <v>0</v>
      </c>
      <c r="T33" s="79"/>
      <c r="U33" s="80">
        <f>COUNTIF(Vertices[Clustering Coefficient], "&gt;= " &amp; T33) - COUNTIF(Vertices[Clustering Coefficient], "&gt;=" &amp; T38)</f>
        <v>0</v>
      </c>
    </row>
    <row r="34" spans="1:21" x14ac:dyDescent="0.4">
      <c r="D34" s="34"/>
      <c r="E34" s="3">
        <f>COUNTIF(Vertices[Degree], "&gt;= " &amp; D34) - COUNTIF(Vertices[Degree], "&gt;=" &amp; D35)</f>
        <v>0</v>
      </c>
      <c r="F34" s="79"/>
      <c r="G34" s="80">
        <f>COUNTIF(Vertices[In-Degree], "&gt;= " &amp; F34) - COUNTIF(Vertices[In-Degree], "&gt;=" &amp; F35)</f>
        <v>0</v>
      </c>
      <c r="H34" s="79"/>
      <c r="I34" s="80">
        <f>COUNTIF(Vertices[Out-Degree], "&gt;= " &amp; H34) - COUNTIF(Vertices[Out-Degree], "&gt;=" &amp; H35)</f>
        <v>0</v>
      </c>
      <c r="J34" s="79"/>
      <c r="K34" s="80">
        <f>COUNTIF(Vertices[Betweenness Centrality], "&gt;= " &amp; J34) - COUNTIF(Vertices[Betweenness Centrality], "&gt;=" &amp; J35)</f>
        <v>0</v>
      </c>
      <c r="L34" s="79"/>
      <c r="M34" s="80">
        <f>COUNTIF(Vertices[Closeness Centrality], "&gt;= " &amp; L34) - COUNTIF(Vertices[Closeness Centrality], "&gt;=" &amp; L35)</f>
        <v>0</v>
      </c>
      <c r="N34" s="79"/>
      <c r="O34" s="80">
        <f>COUNTIF(Vertices[Eigenvector Centrality], "&gt;= " &amp; N34) - COUNTIF(Vertices[Eigenvector Centrality], "&gt;=" &amp; N35)</f>
        <v>0</v>
      </c>
      <c r="P34" s="79"/>
      <c r="Q34" s="80">
        <f>COUNTIF(Vertices[Eigenvector Centrality], "&gt;= " &amp; P34) - COUNTIF(Vertices[Eigenvector Centrality], "&gt;=" &amp; P35)</f>
        <v>0</v>
      </c>
      <c r="R34" s="79"/>
      <c r="S34" s="81">
        <f>COUNTIF(Vertices[Clustering Coefficient], "&gt;= " &amp; R34) - COUNTIF(Vertices[Clustering Coefficient], "&gt;=" &amp; R35)</f>
        <v>0</v>
      </c>
      <c r="T34" s="79"/>
      <c r="U34" s="80">
        <f>COUNTIF(Vertices[Clustering Coefficient], "&gt;= " &amp; T34) - COUNTIF(Vertices[Clustering Coefficient], "&gt;=" &amp; T35)</f>
        <v>0</v>
      </c>
    </row>
    <row r="35" spans="1:21" x14ac:dyDescent="0.4">
      <c r="D35" s="34"/>
      <c r="E35" s="3">
        <f>COUNTIF(Vertices[Degree], "&gt;= " &amp; D35) - COUNTIF(Vertices[Degree], "&gt;=" &amp; D36)</f>
        <v>0</v>
      </c>
      <c r="F35" s="79"/>
      <c r="G35" s="80">
        <f>COUNTIF(Vertices[In-Degree], "&gt;= " &amp; F35) - COUNTIF(Vertices[In-Degree], "&gt;=" &amp; F36)</f>
        <v>0</v>
      </c>
      <c r="H35" s="79"/>
      <c r="I35" s="80">
        <f>COUNTIF(Vertices[Out-Degree], "&gt;= " &amp; H35) - COUNTIF(Vertices[Out-Degree], "&gt;=" &amp; H36)</f>
        <v>0</v>
      </c>
      <c r="J35" s="79"/>
      <c r="K35" s="80">
        <f>COUNTIF(Vertices[Betweenness Centrality], "&gt;= " &amp; J35) - COUNTIF(Vertices[Betweenness Centrality], "&gt;=" &amp; J36)</f>
        <v>0</v>
      </c>
      <c r="L35" s="79"/>
      <c r="M35" s="80">
        <f>COUNTIF(Vertices[Closeness Centrality], "&gt;= " &amp; L35) - COUNTIF(Vertices[Closeness Centrality], "&gt;=" &amp; L36)</f>
        <v>0</v>
      </c>
      <c r="N35" s="79"/>
      <c r="O35" s="80">
        <f>COUNTIF(Vertices[Eigenvector Centrality], "&gt;= " &amp; N35) - COUNTIF(Vertices[Eigenvector Centrality], "&gt;=" &amp; N36)</f>
        <v>0</v>
      </c>
      <c r="P35" s="79"/>
      <c r="Q35" s="80">
        <f>COUNTIF(Vertices[Eigenvector Centrality], "&gt;= " &amp; P35) - COUNTIF(Vertices[Eigenvector Centrality], "&gt;=" &amp; P36)</f>
        <v>0</v>
      </c>
      <c r="R35" s="79"/>
      <c r="S35" s="81">
        <f>COUNTIF(Vertices[Clustering Coefficient], "&gt;= " &amp; R35) - COUNTIF(Vertices[Clustering Coefficient], "&gt;=" &amp; R36)</f>
        <v>0</v>
      </c>
      <c r="T35" s="79"/>
      <c r="U35" s="80">
        <f>COUNTIF(Vertices[Clustering Coefficient], "&gt;= " &amp; T35) - COUNTIF(Vertices[Clustering Coefficient], "&gt;=" &amp; T36)</f>
        <v>0</v>
      </c>
    </row>
    <row r="36" spans="1:21" x14ac:dyDescent="0.4">
      <c r="D36" s="34"/>
      <c r="E36" s="3">
        <f>COUNTIF(Vertices[Degree], "&gt;= " &amp; D36) - COUNTIF(Vertices[Degree], "&gt;=" &amp; D37)</f>
        <v>0</v>
      </c>
      <c r="F36" s="79"/>
      <c r="G36" s="80">
        <f>COUNTIF(Vertices[In-Degree], "&gt;= " &amp; F36) - COUNTIF(Vertices[In-Degree], "&gt;=" &amp; F37)</f>
        <v>0</v>
      </c>
      <c r="H36" s="79"/>
      <c r="I36" s="80">
        <f>COUNTIF(Vertices[Out-Degree], "&gt;= " &amp; H36) - COUNTIF(Vertices[Out-Degree], "&gt;=" &amp; H37)</f>
        <v>0</v>
      </c>
      <c r="J36" s="79"/>
      <c r="K36" s="80">
        <f>COUNTIF(Vertices[Betweenness Centrality], "&gt;= " &amp; J36) - COUNTIF(Vertices[Betweenness Centrality], "&gt;=" &amp; J37)</f>
        <v>0</v>
      </c>
      <c r="L36" s="79"/>
      <c r="M36" s="80">
        <f>COUNTIF(Vertices[Closeness Centrality], "&gt;= " &amp; L36) - COUNTIF(Vertices[Closeness Centrality], "&gt;=" &amp; L37)</f>
        <v>0</v>
      </c>
      <c r="N36" s="79"/>
      <c r="O36" s="80">
        <f>COUNTIF(Vertices[Eigenvector Centrality], "&gt;= " &amp; N36) - COUNTIF(Vertices[Eigenvector Centrality], "&gt;=" &amp; N37)</f>
        <v>0</v>
      </c>
      <c r="P36" s="79"/>
      <c r="Q36" s="80">
        <f>COUNTIF(Vertices[Eigenvector Centrality], "&gt;= " &amp; P36) - COUNTIF(Vertices[Eigenvector Centrality], "&gt;=" &amp; P37)</f>
        <v>0</v>
      </c>
      <c r="R36" s="79"/>
      <c r="S36" s="81">
        <f>COUNTIF(Vertices[Clustering Coefficient], "&gt;= " &amp; R36) - COUNTIF(Vertices[Clustering Coefficient], "&gt;=" &amp; R37)</f>
        <v>0</v>
      </c>
      <c r="T36" s="79"/>
      <c r="U36" s="80">
        <f>COUNTIF(Vertices[Clustering Coefficient], "&gt;= " &amp; T36) - COUNTIF(Vertices[Clustering Coefficient], "&gt;=" &amp; T37)</f>
        <v>0</v>
      </c>
    </row>
    <row r="37" spans="1:21" x14ac:dyDescent="0.4">
      <c r="D37" s="34"/>
      <c r="E37" s="3">
        <f>COUNTIF(Vertices[Degree], "&gt;= " &amp; D37) - COUNTIF(Vertices[Degree], "&gt;=" &amp; D38)</f>
        <v>0</v>
      </c>
      <c r="F37" s="79"/>
      <c r="G37" s="80">
        <f>COUNTIF(Vertices[In-Degree], "&gt;= " &amp; F37) - COUNTIF(Vertices[In-Degree], "&gt;=" &amp; F38)</f>
        <v>0</v>
      </c>
      <c r="H37" s="79"/>
      <c r="I37" s="80">
        <f>COUNTIF(Vertices[Out-Degree], "&gt;= " &amp; H37) - COUNTIF(Vertices[Out-Degree], "&gt;=" &amp; H38)</f>
        <v>0</v>
      </c>
      <c r="J37" s="79"/>
      <c r="K37" s="80">
        <f>COUNTIF(Vertices[Betweenness Centrality], "&gt;= " &amp; J37) - COUNTIF(Vertices[Betweenness Centrality], "&gt;=" &amp; J38)</f>
        <v>0</v>
      </c>
      <c r="L37" s="79"/>
      <c r="M37" s="80">
        <f>COUNTIF(Vertices[Closeness Centrality], "&gt;= " &amp; L37) - COUNTIF(Vertices[Closeness Centrality], "&gt;=" &amp; L38)</f>
        <v>0</v>
      </c>
      <c r="N37" s="79"/>
      <c r="O37" s="80">
        <f>COUNTIF(Vertices[Eigenvector Centrality], "&gt;= " &amp; N37) - COUNTIF(Vertices[Eigenvector Centrality], "&gt;=" &amp; N38)</f>
        <v>0</v>
      </c>
      <c r="P37" s="79"/>
      <c r="Q37" s="80">
        <f>COUNTIF(Vertices[Eigenvector Centrality], "&gt;= " &amp; P37) - COUNTIF(Vertices[Eigenvector Centrality], "&gt;=" &amp; P38)</f>
        <v>0</v>
      </c>
      <c r="R37" s="79"/>
      <c r="S37" s="81">
        <f>COUNTIF(Vertices[Clustering Coefficient], "&gt;= " &amp; R37) - COUNTIF(Vertices[Clustering Coefficient], "&gt;=" &amp; R38)</f>
        <v>0</v>
      </c>
      <c r="T37" s="79"/>
      <c r="U37" s="80">
        <f>COUNTIF(Vertices[Clustering Coefficient], "&gt;= " &amp; T37) - COUNTIF(Vertices[Clustering Coefficient], "&gt;=" &amp; T38)</f>
        <v>0</v>
      </c>
    </row>
    <row r="38" spans="1:21" x14ac:dyDescent="0.4">
      <c r="D38" s="34"/>
      <c r="E38" s="3">
        <f>COUNTIF(Vertices[Degree], "&gt;= " &amp; D38) - COUNTIF(Vertices[Degree], "&gt;=" &amp; D40)</f>
        <v>0</v>
      </c>
      <c r="F38" s="79"/>
      <c r="G38" s="80">
        <f>COUNTIF(Vertices[In-Degree], "&gt;= " &amp; F38) - COUNTIF(Vertices[In-Degree], "&gt;=" &amp; F40)</f>
        <v>-9</v>
      </c>
      <c r="H38" s="79"/>
      <c r="I38" s="80">
        <f>COUNTIF(Vertices[Out-Degree], "&gt;= " &amp; H38) - COUNTIF(Vertices[Out-Degree], "&gt;=" &amp; H40)</f>
        <v>-99</v>
      </c>
      <c r="J38" s="79"/>
      <c r="K38" s="80">
        <f>COUNTIF(Vertices[Betweenness Centrality], "&gt;= " &amp; J38) - COUNTIF(Vertices[Betweenness Centrality], "&gt;=" &amp; J40)</f>
        <v>-7</v>
      </c>
      <c r="L38" s="79"/>
      <c r="M38" s="80">
        <f>COUNTIF(Vertices[Closeness Centrality], "&gt;= " &amp; L38) - COUNTIF(Vertices[Closeness Centrality], "&gt;=" &amp; L40)</f>
        <v>-100</v>
      </c>
      <c r="N38" s="79"/>
      <c r="O38" s="80">
        <f>COUNTIF(Vertices[Eigenvector Centrality], "&gt;= " &amp; N38) - COUNTIF(Vertices[Eigenvector Centrality], "&gt;=" &amp; N40)</f>
        <v>-14</v>
      </c>
      <c r="P38" s="79"/>
      <c r="Q38" s="80">
        <f>COUNTIF(Vertices[Eigenvector Centrality], "&gt;= " &amp; P38) - COUNTIF(Vertices[Eigenvector Centrality], "&gt;=" &amp; P40)</f>
        <v>0</v>
      </c>
      <c r="R38" s="79"/>
      <c r="S38" s="81">
        <f>COUNTIF(Vertices[Clustering Coefficient], "&gt;= " &amp; R38) - COUNTIF(Vertices[Clustering Coefficient], "&gt;=" &amp; R40)</f>
        <v>-185</v>
      </c>
      <c r="T38" s="79"/>
      <c r="U38" s="80">
        <f ca="1">COUNTIF(Vertices[Clustering Coefficient], "&gt;= " &amp; T38) - COUNTIF(Vertices[Clustering Coefficient], "&gt;=" &amp; T40)</f>
        <v>0</v>
      </c>
    </row>
    <row r="39" spans="1:21" x14ac:dyDescent="0.4">
      <c r="D39" s="34"/>
      <c r="E39" s="3">
        <f>COUNTIF(Vertices[Degree], "&gt;= " &amp; D39) - COUNTIF(Vertices[Degree], "&gt;=" &amp; D40)</f>
        <v>0</v>
      </c>
      <c r="F39" s="79"/>
      <c r="G39" s="80">
        <f>COUNTIF(Vertices[In-Degree], "&gt;= " &amp; F39) - COUNTIF(Vertices[In-Degree], "&gt;=" &amp; F40)</f>
        <v>-9</v>
      </c>
      <c r="H39" s="79"/>
      <c r="I39" s="80">
        <f>COUNTIF(Vertices[Out-Degree], "&gt;= " &amp; H39) - COUNTIF(Vertices[Out-Degree], "&gt;=" &amp; H40)</f>
        <v>-99</v>
      </c>
      <c r="J39" s="79"/>
      <c r="K39" s="80">
        <f>COUNTIF(Vertices[Betweenness Centrality], "&gt;= " &amp; J39) - COUNTIF(Vertices[Betweenness Centrality], "&gt;=" &amp; J40)</f>
        <v>-7</v>
      </c>
      <c r="L39" s="79"/>
      <c r="M39" s="80">
        <f>COUNTIF(Vertices[Closeness Centrality], "&gt;= " &amp; L39) - COUNTIF(Vertices[Closeness Centrality], "&gt;=" &amp; L40)</f>
        <v>-100</v>
      </c>
      <c r="N39" s="79"/>
      <c r="O39" s="80">
        <f>COUNTIF(Vertices[Eigenvector Centrality], "&gt;= " &amp; N39) - COUNTIF(Vertices[Eigenvector Centrality], "&gt;=" &amp; N40)</f>
        <v>-14</v>
      </c>
      <c r="P39" s="79"/>
      <c r="Q39" s="80">
        <f>COUNTIF(Vertices[Eigenvector Centrality], "&gt;= " &amp; P39) - COUNTIF(Vertices[Eigenvector Centrality], "&gt;=" &amp; P40)</f>
        <v>0</v>
      </c>
      <c r="R39" s="79"/>
      <c r="S39" s="81">
        <f>COUNTIF(Vertices[Clustering Coefficient], "&gt;= " &amp; R39) - COUNTIF(Vertices[Clustering Coefficient], "&gt;=" &amp; R40)</f>
        <v>-185</v>
      </c>
      <c r="T39" s="79"/>
      <c r="U39" s="80">
        <f ca="1">COUNTIF(Vertices[Clustering Coefficient], "&gt;= " &amp; T39) - COUNTIF(Vertices[Clustering Coefficient], "&gt;=" &amp; T40)</f>
        <v>0</v>
      </c>
    </row>
    <row r="40" spans="1:21" x14ac:dyDescent="0.4">
      <c r="D40" s="34">
        <f>D28+($D$57-$D$2)/BinDivisor</f>
        <v>0</v>
      </c>
      <c r="E40" s="3">
        <f>COUNTIF(Vertices[Degree], "&gt;= " &amp; D40) - COUNTIF(Vertices[Degree], "&gt;=" &amp; D41)</f>
        <v>0</v>
      </c>
      <c r="F40" s="39">
        <f>F28+($F$57-$F$2)/BinDivisor</f>
        <v>11.345454545454542</v>
      </c>
      <c r="G40" s="40">
        <f>COUNTIF(Vertices[In-Degree], "&gt;= " &amp; F40) - COUNTIF(Vertices[In-Degree], "&gt;=" &amp; F41)</f>
        <v>0</v>
      </c>
      <c r="H40" s="39">
        <f>H28+($H$57-$H$2)/BinDivisor</f>
        <v>4.7272727272727257</v>
      </c>
      <c r="I40" s="40">
        <f>COUNTIF(Vertices[Out-Degree], "&gt;= " &amp; H40) - COUNTIF(Vertices[Out-Degree], "&gt;=" &amp; H41)</f>
        <v>0</v>
      </c>
      <c r="J40" s="39">
        <f>J28+($J$57-$J$2)/BinDivisor</f>
        <v>24180.988479345458</v>
      </c>
      <c r="K40" s="40">
        <f>COUNTIF(Vertices[Betweenness Centrality], "&gt;= " &amp; J40) - COUNTIF(Vertices[Betweenness Centrality], "&gt;=" &amp; J41)</f>
        <v>0</v>
      </c>
      <c r="L40" s="39">
        <f>L28+($L$57-$L$2)/BinDivisor</f>
        <v>0.47272727272727283</v>
      </c>
      <c r="M40" s="40">
        <f>COUNTIF(Vertices[Closeness Centrality], "&gt;= " &amp; L40) - COUNTIF(Vertices[Closeness Centrality], "&gt;=" &amp; L41)</f>
        <v>0</v>
      </c>
      <c r="N40" s="39">
        <f>N28+($N$57-$N$2)/BinDivisor</f>
        <v>3.8058327272727267E-2</v>
      </c>
      <c r="O40" s="40">
        <f>COUNTIF(Vertices[Eigenvector Centrality], "&gt;= " &amp; N40) - COUNTIF(Vertices[Eigenvector Centrality], "&gt;=" &amp; N41)</f>
        <v>0</v>
      </c>
      <c r="P40" s="39">
        <f>P28+($P$57-$P$2)/BinDivisor</f>
        <v>2.9415538000000008</v>
      </c>
      <c r="Q40" s="40">
        <f>COUNTIF(Vertices[PageRank], "&gt;= " &amp; P40) - COUNTIF(Vertices[PageRank], "&gt;=" &amp; P41)</f>
        <v>0</v>
      </c>
      <c r="R40" s="39">
        <f>R28+($R$57-$R$2)/BinDivisor</f>
        <v>0.47272727272727283</v>
      </c>
      <c r="S40" s="45">
        <f>COUNTIF(Vertices[Clustering Coefficient], "&gt;= " &amp; R40) - COUNTIF(Vertices[Clustering Coefficient], "&gt;=" &amp; R41)</f>
        <v>0</v>
      </c>
      <c r="T40" s="39" t="e">
        <f ca="1">T28+($T$57-$T$2)/BinDivisor</f>
        <v>#REF!</v>
      </c>
      <c r="U40" s="40" t="e">
        <f t="shared" ca="1" si="0"/>
        <v>#REF!</v>
      </c>
    </row>
    <row r="41" spans="1:21" x14ac:dyDescent="0.4">
      <c r="A41" t="s">
        <v>160</v>
      </c>
      <c r="B41" t="s">
        <v>17</v>
      </c>
      <c r="D41" s="34">
        <f t="shared" ref="D41:D56" si="10">D40+($D$57-$D$2)/BinDivisor</f>
        <v>0</v>
      </c>
      <c r="E41" s="3">
        <f>COUNTIF(Vertices[Degree], "&gt;= " &amp; D41) - COUNTIF(Vertices[Degree], "&gt;=" &amp; D42)</f>
        <v>0</v>
      </c>
      <c r="F41" s="41">
        <f t="shared" ref="F41:F56" si="11">F40+($F$57-$F$2)/BinDivisor</f>
        <v>11.781818181818178</v>
      </c>
      <c r="G41" s="42">
        <f>COUNTIF(Vertices[In-Degree], "&gt;= " &amp; F41) - COUNTIF(Vertices[In-Degree], "&gt;=" &amp; F42)</f>
        <v>6</v>
      </c>
      <c r="H41" s="41">
        <f t="shared" ref="H41:H56" si="12">H40+($H$57-$H$2)/BinDivisor</f>
        <v>4.9090909090909074</v>
      </c>
      <c r="I41" s="42">
        <f>COUNTIF(Vertices[Out-Degree], "&gt;= " &amp; H41) - COUNTIF(Vertices[Out-Degree], "&gt;=" &amp; H42)</f>
        <v>27</v>
      </c>
      <c r="J41" s="41">
        <f t="shared" ref="J41:J56" si="13">J40+($J$57-$J$2)/BinDivisor</f>
        <v>25111.026497781822</v>
      </c>
      <c r="K41" s="42">
        <f>COUNTIF(Vertices[Betweenness Centrality], "&gt;= " &amp; J41) - COUNTIF(Vertices[Betweenness Centrality], "&gt;=" &amp; J42)</f>
        <v>0</v>
      </c>
      <c r="L41" s="41">
        <f t="shared" ref="L41:L56" si="14">L40+($L$57-$L$2)/BinDivisor</f>
        <v>0.49090909090909102</v>
      </c>
      <c r="M41" s="42">
        <f>COUNTIF(Vertices[Closeness Centrality], "&gt;= " &amp; L41) - COUNTIF(Vertices[Closeness Centrality], "&gt;=" &amp; L42)</f>
        <v>24</v>
      </c>
      <c r="N41" s="41">
        <f t="shared" ref="N41:N56" si="15">N40+($N$57-$N$2)/BinDivisor</f>
        <v>3.9522109090909086E-2</v>
      </c>
      <c r="O41" s="42">
        <f>COUNTIF(Vertices[Eigenvector Centrality], "&gt;= " &amp; N41) - COUNTIF(Vertices[Eigenvector Centrality], "&gt;=" &amp; N42)</f>
        <v>0</v>
      </c>
      <c r="P41" s="41">
        <f t="shared" ref="P41:P56" si="16">P40+($P$57-$P$2)/BinDivisor</f>
        <v>3.0431966000000008</v>
      </c>
      <c r="Q41" s="42">
        <f>COUNTIF(Vertices[PageRank], "&gt;= " &amp; P41) - COUNTIF(Vertices[PageRank], "&gt;=" &amp; P42)</f>
        <v>0</v>
      </c>
      <c r="R41" s="41">
        <f t="shared" ref="R41:R56" si="17">R40+($R$57-$R$2)/BinDivisor</f>
        <v>0.49090909090909102</v>
      </c>
      <c r="S41" s="46">
        <f>COUNTIF(Vertices[Clustering Coefficient], "&gt;= " &amp; R41) - COUNTIF(Vertices[Clustering Coefficient], "&gt;=" &amp; R42)</f>
        <v>38</v>
      </c>
      <c r="T41" s="41" t="e">
        <f t="shared" ref="T41:T56" ca="1" si="18">T40+($T$57-$T$2)/BinDivisor</f>
        <v>#REF!</v>
      </c>
      <c r="U41" s="42" t="e">
        <f t="shared" ca="1" si="0"/>
        <v>#REF!</v>
      </c>
    </row>
    <row r="42" spans="1:21" x14ac:dyDescent="0.4">
      <c r="A42" s="35"/>
      <c r="B42" s="35"/>
      <c r="D42" s="34">
        <f t="shared" si="10"/>
        <v>0</v>
      </c>
      <c r="E42" s="3">
        <f>COUNTIF(Vertices[Degree], "&gt;= " &amp; D42) - COUNTIF(Vertices[Degree], "&gt;=" &amp; D43)</f>
        <v>0</v>
      </c>
      <c r="F42" s="39">
        <f t="shared" si="11"/>
        <v>12.218181818181813</v>
      </c>
      <c r="G42" s="40">
        <f>COUNTIF(Vertices[In-Degree], "&gt;= " &amp; F42) - COUNTIF(Vertices[In-Degree], "&gt;=" &amp; F43)</f>
        <v>0</v>
      </c>
      <c r="H42" s="39">
        <f t="shared" si="12"/>
        <v>5.0909090909090891</v>
      </c>
      <c r="I42" s="40">
        <f>COUNTIF(Vertices[Out-Degree], "&gt;= " &amp; H42) - COUNTIF(Vertices[Out-Degree], "&gt;=" &amp; H43)</f>
        <v>0</v>
      </c>
      <c r="J42" s="39">
        <f t="shared" si="13"/>
        <v>26041.064516218186</v>
      </c>
      <c r="K42" s="40">
        <f>COUNTIF(Vertices[Betweenness Centrality], "&gt;= " &amp; J42) - COUNTIF(Vertices[Betweenness Centrality], "&gt;=" &amp; J43)</f>
        <v>0</v>
      </c>
      <c r="L42" s="39">
        <f t="shared" si="14"/>
        <v>0.50909090909090915</v>
      </c>
      <c r="M42" s="40">
        <f>COUNTIF(Vertices[Closeness Centrality], "&gt;= " &amp; L42) - COUNTIF(Vertices[Closeness Centrality], "&gt;=" &amp; L43)</f>
        <v>0</v>
      </c>
      <c r="N42" s="39">
        <f t="shared" si="15"/>
        <v>4.0985890909090904E-2</v>
      </c>
      <c r="O42" s="40">
        <f>COUNTIF(Vertices[Eigenvector Centrality], "&gt;= " &amp; N42) - COUNTIF(Vertices[Eigenvector Centrality], "&gt;=" &amp; N43)</f>
        <v>0</v>
      </c>
      <c r="P42" s="39">
        <f t="shared" si="16"/>
        <v>3.1448394000000008</v>
      </c>
      <c r="Q42" s="40">
        <f>COUNTIF(Vertices[PageRank], "&gt;= " &amp; P42) - COUNTIF(Vertices[PageRank], "&gt;=" &amp; P43)</f>
        <v>0</v>
      </c>
      <c r="R42" s="39">
        <f t="shared" si="17"/>
        <v>0.50909090909090915</v>
      </c>
      <c r="S42" s="45">
        <f>COUNTIF(Vertices[Clustering Coefficient], "&gt;= " &amp; R42) - COUNTIF(Vertices[Clustering Coefficient], "&gt;=" &amp; R43)</f>
        <v>2</v>
      </c>
      <c r="T42" s="39" t="e">
        <f t="shared" ca="1" si="18"/>
        <v>#REF!</v>
      </c>
      <c r="U42" s="40" t="e">
        <f t="shared" ca="1" si="0"/>
        <v>#REF!</v>
      </c>
    </row>
    <row r="43" spans="1:21" x14ac:dyDescent="0.4">
      <c r="A43" s="35"/>
      <c r="B43" s="35"/>
      <c r="D43" s="34">
        <f t="shared" si="10"/>
        <v>0</v>
      </c>
      <c r="E43" s="3">
        <f>COUNTIF(Vertices[Degree], "&gt;= " &amp; D43) - COUNTIF(Vertices[Degree], "&gt;=" &amp; D44)</f>
        <v>0</v>
      </c>
      <c r="F43" s="41">
        <f t="shared" si="11"/>
        <v>12.654545454545449</v>
      </c>
      <c r="G43" s="42">
        <f>COUNTIF(Vertices[In-Degree], "&gt;= " &amp; F43) - COUNTIF(Vertices[In-Degree], "&gt;=" &amp; F44)</f>
        <v>1</v>
      </c>
      <c r="H43" s="41">
        <f t="shared" si="12"/>
        <v>5.2727272727272707</v>
      </c>
      <c r="I43" s="42">
        <f>COUNTIF(Vertices[Out-Degree], "&gt;= " &amp; H43) - COUNTIF(Vertices[Out-Degree], "&gt;=" &amp; H44)</f>
        <v>0</v>
      </c>
      <c r="J43" s="41">
        <f t="shared" si="13"/>
        <v>26971.10253465455</v>
      </c>
      <c r="K43" s="42">
        <f>COUNTIF(Vertices[Betweenness Centrality], "&gt;= " &amp; J43) - COUNTIF(Vertices[Betweenness Centrality], "&gt;=" &amp; J44)</f>
        <v>1</v>
      </c>
      <c r="L43" s="41">
        <f t="shared" si="14"/>
        <v>0.52727272727272734</v>
      </c>
      <c r="M43" s="42">
        <f>COUNTIF(Vertices[Closeness Centrality], "&gt;= " &amp; L43) - COUNTIF(Vertices[Closeness Centrality], "&gt;=" &amp; L44)</f>
        <v>0</v>
      </c>
      <c r="N43" s="41">
        <f t="shared" si="15"/>
        <v>4.2449672727272722E-2</v>
      </c>
      <c r="O43" s="42">
        <f>COUNTIF(Vertices[Eigenvector Centrality], "&gt;= " &amp; N43) - COUNTIF(Vertices[Eigenvector Centrality], "&gt;=" &amp; N44)</f>
        <v>0</v>
      </c>
      <c r="P43" s="41">
        <f t="shared" si="16"/>
        <v>3.2464822000000009</v>
      </c>
      <c r="Q43" s="42">
        <f>COUNTIF(Vertices[PageRank], "&gt;= " &amp; P43) - COUNTIF(Vertices[PageRank], "&gt;=" &amp; P44)</f>
        <v>0</v>
      </c>
      <c r="R43" s="41">
        <f t="shared" si="17"/>
        <v>0.52727272727272734</v>
      </c>
      <c r="S43" s="46">
        <f>COUNTIF(Vertices[Clustering Coefficient], "&gt;= " &amp; R43) - COUNTIF(Vertices[Clustering Coefficient], "&gt;=" &amp; R44)</f>
        <v>5</v>
      </c>
      <c r="T43" s="41" t="e">
        <f t="shared" ca="1" si="18"/>
        <v>#REF!</v>
      </c>
      <c r="U43" s="42" t="e">
        <f t="shared" ca="1" si="0"/>
        <v>#REF!</v>
      </c>
    </row>
    <row r="44" spans="1:21" x14ac:dyDescent="0.4">
      <c r="A44" s="35"/>
      <c r="B44" s="35"/>
      <c r="D44" s="34">
        <f t="shared" si="10"/>
        <v>0</v>
      </c>
      <c r="E44" s="3">
        <f>COUNTIF(Vertices[Degree], "&gt;= " &amp; D44) - COUNTIF(Vertices[Degree], "&gt;=" &amp; D45)</f>
        <v>0</v>
      </c>
      <c r="F44" s="39">
        <f t="shared" si="11"/>
        <v>13.090909090909085</v>
      </c>
      <c r="G44" s="40">
        <f>COUNTIF(Vertices[In-Degree], "&gt;= " &amp; F44) - COUNTIF(Vertices[In-Degree], "&gt;=" &amp; F45)</f>
        <v>0</v>
      </c>
      <c r="H44" s="39">
        <f t="shared" si="12"/>
        <v>5.4545454545454524</v>
      </c>
      <c r="I44" s="40">
        <f>COUNTIF(Vertices[Out-Degree], "&gt;= " &amp; H44) - COUNTIF(Vertices[Out-Degree], "&gt;=" &amp; H45)</f>
        <v>0</v>
      </c>
      <c r="J44" s="39">
        <f t="shared" si="13"/>
        <v>27901.140553090914</v>
      </c>
      <c r="K44" s="40">
        <f>COUNTIF(Vertices[Betweenness Centrality], "&gt;= " &amp; J44) - COUNTIF(Vertices[Betweenness Centrality], "&gt;=" &amp; J45)</f>
        <v>0</v>
      </c>
      <c r="L44" s="39">
        <f t="shared" si="14"/>
        <v>0.54545454545454553</v>
      </c>
      <c r="M44" s="40">
        <f>COUNTIF(Vertices[Closeness Centrality], "&gt;= " &amp; L44) - COUNTIF(Vertices[Closeness Centrality], "&gt;=" &amp; L45)</f>
        <v>0</v>
      </c>
      <c r="N44" s="39">
        <f t="shared" si="15"/>
        <v>4.391345454545454E-2</v>
      </c>
      <c r="O44" s="40">
        <f>COUNTIF(Vertices[Eigenvector Centrality], "&gt;= " &amp; N44) - COUNTIF(Vertices[Eigenvector Centrality], "&gt;=" &amp; N45)</f>
        <v>0</v>
      </c>
      <c r="P44" s="39">
        <f t="shared" si="16"/>
        <v>3.3481250000000009</v>
      </c>
      <c r="Q44" s="40">
        <f>COUNTIF(Vertices[PageRank], "&gt;= " &amp; P44) - COUNTIF(Vertices[PageRank], "&gt;=" &amp; P45)</f>
        <v>0</v>
      </c>
      <c r="R44" s="39">
        <f t="shared" si="17"/>
        <v>0.54545454545454553</v>
      </c>
      <c r="S44" s="45">
        <f>COUNTIF(Vertices[Clustering Coefficient], "&gt;= " &amp; R44) - COUNTIF(Vertices[Clustering Coefficient], "&gt;=" &amp; R45)</f>
        <v>4</v>
      </c>
      <c r="T44" s="39" t="e">
        <f t="shared" ca="1" si="18"/>
        <v>#REF!</v>
      </c>
      <c r="U44" s="40" t="e">
        <f t="shared" ca="1" si="0"/>
        <v>#REF!</v>
      </c>
    </row>
    <row r="45" spans="1:21" x14ac:dyDescent="0.4">
      <c r="D45" s="34">
        <f t="shared" si="10"/>
        <v>0</v>
      </c>
      <c r="E45" s="3">
        <f>COUNTIF(Vertices[Degree], "&gt;= " &amp; D45) - COUNTIF(Vertices[Degree], "&gt;=" &amp; D46)</f>
        <v>0</v>
      </c>
      <c r="F45" s="41">
        <f t="shared" si="11"/>
        <v>13.52727272727272</v>
      </c>
      <c r="G45" s="42">
        <f>COUNTIF(Vertices[In-Degree], "&gt;= " &amp; F45) - COUNTIF(Vertices[In-Degree], "&gt;=" &amp; F46)</f>
        <v>0</v>
      </c>
      <c r="H45" s="41">
        <f t="shared" si="12"/>
        <v>5.636363636363634</v>
      </c>
      <c r="I45" s="42">
        <f>COUNTIF(Vertices[Out-Degree], "&gt;= " &amp; H45) - COUNTIF(Vertices[Out-Degree], "&gt;=" &amp; H46)</f>
        <v>0</v>
      </c>
      <c r="J45" s="41">
        <f t="shared" si="13"/>
        <v>28831.178571527278</v>
      </c>
      <c r="K45" s="42">
        <f>COUNTIF(Vertices[Betweenness Centrality], "&gt;= " &amp; J45) - COUNTIF(Vertices[Betweenness Centrality], "&gt;=" &amp; J46)</f>
        <v>0</v>
      </c>
      <c r="L45" s="41">
        <f t="shared" si="14"/>
        <v>0.56363636363636371</v>
      </c>
      <c r="M45" s="42">
        <f>COUNTIF(Vertices[Closeness Centrality], "&gt;= " &amp; L45) - COUNTIF(Vertices[Closeness Centrality], "&gt;=" &amp; L46)</f>
        <v>0</v>
      </c>
      <c r="N45" s="41">
        <f t="shared" si="15"/>
        <v>4.5377236363636358E-2</v>
      </c>
      <c r="O45" s="42">
        <f>COUNTIF(Vertices[Eigenvector Centrality], "&gt;= " &amp; N45) - COUNTIF(Vertices[Eigenvector Centrality], "&gt;=" &amp; N46)</f>
        <v>0</v>
      </c>
      <c r="P45" s="41">
        <f t="shared" si="16"/>
        <v>3.4497678000000009</v>
      </c>
      <c r="Q45" s="42">
        <f>COUNTIF(Vertices[PageRank], "&gt;= " &amp; P45) - COUNTIF(Vertices[PageRank], "&gt;=" &amp; P46)</f>
        <v>0</v>
      </c>
      <c r="R45" s="41">
        <f t="shared" si="17"/>
        <v>0.56363636363636371</v>
      </c>
      <c r="S45" s="46">
        <f>COUNTIF(Vertices[Clustering Coefficient], "&gt;= " &amp; R45) - COUNTIF(Vertices[Clustering Coefficient], "&gt;=" &amp; R46)</f>
        <v>1</v>
      </c>
      <c r="T45" s="41" t="e">
        <f t="shared" ca="1" si="18"/>
        <v>#REF!</v>
      </c>
      <c r="U45" s="42" t="e">
        <f t="shared" ca="1" si="0"/>
        <v>#REF!</v>
      </c>
    </row>
    <row r="46" spans="1:21" x14ac:dyDescent="0.4">
      <c r="D46" s="34">
        <f t="shared" si="10"/>
        <v>0</v>
      </c>
      <c r="E46" s="3">
        <f>COUNTIF(Vertices[Degree], "&gt;= " &amp; D46) - COUNTIF(Vertices[Degree], "&gt;=" &amp; D47)</f>
        <v>0</v>
      </c>
      <c r="F46" s="39">
        <f t="shared" si="11"/>
        <v>13.963636363636356</v>
      </c>
      <c r="G46" s="40">
        <f>COUNTIF(Vertices[In-Degree], "&gt;= " &amp; F46) - COUNTIF(Vertices[In-Degree], "&gt;=" &amp; F47)</f>
        <v>0</v>
      </c>
      <c r="H46" s="39">
        <f t="shared" si="12"/>
        <v>5.8181818181818157</v>
      </c>
      <c r="I46" s="40">
        <f>COUNTIF(Vertices[Out-Degree], "&gt;= " &amp; H46) - COUNTIF(Vertices[Out-Degree], "&gt;=" &amp; H47)</f>
        <v>0</v>
      </c>
      <c r="J46" s="39">
        <f t="shared" si="13"/>
        <v>29761.216589963642</v>
      </c>
      <c r="K46" s="40">
        <f>COUNTIF(Vertices[Betweenness Centrality], "&gt;= " &amp; J46) - COUNTIF(Vertices[Betweenness Centrality], "&gt;=" &amp; J47)</f>
        <v>2</v>
      </c>
      <c r="L46" s="39">
        <f t="shared" si="14"/>
        <v>0.5818181818181819</v>
      </c>
      <c r="M46" s="40">
        <f>COUNTIF(Vertices[Closeness Centrality], "&gt;= " &amp; L46) - COUNTIF(Vertices[Closeness Centrality], "&gt;=" &amp; L47)</f>
        <v>0</v>
      </c>
      <c r="N46" s="39">
        <f t="shared" si="15"/>
        <v>4.6841018181818177E-2</v>
      </c>
      <c r="O46" s="40">
        <f>COUNTIF(Vertices[Eigenvector Centrality], "&gt;= " &amp; N46) - COUNTIF(Vertices[Eigenvector Centrality], "&gt;=" &amp; N47)</f>
        <v>0</v>
      </c>
      <c r="P46" s="39">
        <f t="shared" si="16"/>
        <v>3.551410600000001</v>
      </c>
      <c r="Q46" s="40">
        <f>COUNTIF(Vertices[PageRank], "&gt;= " &amp; P46) - COUNTIF(Vertices[PageRank], "&gt;=" &amp; P47)</f>
        <v>0</v>
      </c>
      <c r="R46" s="39">
        <f t="shared" si="17"/>
        <v>0.5818181818181819</v>
      </c>
      <c r="S46" s="45">
        <f>COUNTIF(Vertices[Clustering Coefficient], "&gt;= " &amp; R46) - COUNTIF(Vertices[Clustering Coefficient], "&gt;=" &amp; R47)</f>
        <v>6</v>
      </c>
      <c r="T46" s="39" t="e">
        <f t="shared" ca="1" si="18"/>
        <v>#REF!</v>
      </c>
      <c r="U46" s="40" t="e">
        <f t="shared" ca="1" si="0"/>
        <v>#REF!</v>
      </c>
    </row>
    <row r="47" spans="1:21" x14ac:dyDescent="0.4">
      <c r="D47" s="34">
        <f t="shared" si="10"/>
        <v>0</v>
      </c>
      <c r="E47" s="3">
        <f>COUNTIF(Vertices[Degree], "&gt;= " &amp; D47) - COUNTIF(Vertices[Degree], "&gt;=" &amp; D48)</f>
        <v>0</v>
      </c>
      <c r="F47" s="41">
        <f t="shared" si="11"/>
        <v>14.399999999999991</v>
      </c>
      <c r="G47" s="42">
        <f>COUNTIF(Vertices[In-Degree], "&gt;= " &amp; F47) - COUNTIF(Vertices[In-Degree], "&gt;=" &amp; F48)</f>
        <v>0</v>
      </c>
      <c r="H47" s="41">
        <f t="shared" si="12"/>
        <v>5.9999999999999973</v>
      </c>
      <c r="I47" s="42">
        <f>COUNTIF(Vertices[Out-Degree], "&gt;= " &amp; H47) - COUNTIF(Vertices[Out-Degree], "&gt;=" &amp; H48)</f>
        <v>13</v>
      </c>
      <c r="J47" s="41">
        <f t="shared" si="13"/>
        <v>30691.254608400006</v>
      </c>
      <c r="K47" s="42">
        <f>COUNTIF(Vertices[Betweenness Centrality], "&gt;= " &amp; J47) - COUNTIF(Vertices[Betweenness Centrality], "&gt;=" &amp; J48)</f>
        <v>0</v>
      </c>
      <c r="L47" s="41">
        <f t="shared" si="14"/>
        <v>0.60000000000000009</v>
      </c>
      <c r="M47" s="42">
        <f>COUNTIF(Vertices[Closeness Centrality], "&gt;= " &amp; L47) - COUNTIF(Vertices[Closeness Centrality], "&gt;=" &amp; L48)</f>
        <v>0</v>
      </c>
      <c r="N47" s="41">
        <f t="shared" si="15"/>
        <v>4.8304799999999995E-2</v>
      </c>
      <c r="O47" s="42">
        <f>COUNTIF(Vertices[Eigenvector Centrality], "&gt;= " &amp; N47) - COUNTIF(Vertices[Eigenvector Centrality], "&gt;=" &amp; N48)</f>
        <v>1</v>
      </c>
      <c r="P47" s="41">
        <f t="shared" si="16"/>
        <v>3.653053400000001</v>
      </c>
      <c r="Q47" s="42">
        <f>COUNTIF(Vertices[PageRank], "&gt;= " &amp; P47) - COUNTIF(Vertices[PageRank], "&gt;=" &amp; P48)</f>
        <v>0</v>
      </c>
      <c r="R47" s="41">
        <f t="shared" si="17"/>
        <v>0.60000000000000009</v>
      </c>
      <c r="S47" s="46">
        <f>COUNTIF(Vertices[Clustering Coefficient], "&gt;= " &amp; R47) - COUNTIF(Vertices[Clustering Coefficient], "&gt;=" &amp; R48)</f>
        <v>1</v>
      </c>
      <c r="T47" s="41" t="e">
        <f t="shared" ca="1" si="18"/>
        <v>#REF!</v>
      </c>
      <c r="U47" s="42" t="e">
        <f t="shared" ca="1" si="0"/>
        <v>#REF!</v>
      </c>
    </row>
    <row r="48" spans="1:21" x14ac:dyDescent="0.4">
      <c r="D48" s="34">
        <f t="shared" si="10"/>
        <v>0</v>
      </c>
      <c r="E48" s="3">
        <f>COUNTIF(Vertices[Degree], "&gt;= " &amp; D48) - COUNTIF(Vertices[Degree], "&gt;=" &amp; D49)</f>
        <v>0</v>
      </c>
      <c r="F48" s="39">
        <f t="shared" si="11"/>
        <v>14.836363636363627</v>
      </c>
      <c r="G48" s="40">
        <f>COUNTIF(Vertices[In-Degree], "&gt;= " &amp; F48) - COUNTIF(Vertices[In-Degree], "&gt;=" &amp; F49)</f>
        <v>1</v>
      </c>
      <c r="H48" s="39">
        <f t="shared" si="12"/>
        <v>6.181818181818179</v>
      </c>
      <c r="I48" s="40">
        <f>COUNTIF(Vertices[Out-Degree], "&gt;= " &amp; H48) - COUNTIF(Vertices[Out-Degree], "&gt;=" &amp; H49)</f>
        <v>0</v>
      </c>
      <c r="J48" s="39">
        <f t="shared" si="13"/>
        <v>31621.29262683637</v>
      </c>
      <c r="K48" s="40">
        <f>COUNTIF(Vertices[Betweenness Centrality], "&gt;= " &amp; J48) - COUNTIF(Vertices[Betweenness Centrality], "&gt;=" &amp; J49)</f>
        <v>0</v>
      </c>
      <c r="L48" s="39">
        <f t="shared" si="14"/>
        <v>0.61818181818181828</v>
      </c>
      <c r="M48" s="40">
        <f>COUNTIF(Vertices[Closeness Centrality], "&gt;= " &amp; L48) - COUNTIF(Vertices[Closeness Centrality], "&gt;=" &amp; L49)</f>
        <v>0</v>
      </c>
      <c r="N48" s="39">
        <f t="shared" si="15"/>
        <v>4.9768581818181813E-2</v>
      </c>
      <c r="O48" s="40">
        <f>COUNTIF(Vertices[Eigenvector Centrality], "&gt;= " &amp; N48) - COUNTIF(Vertices[Eigenvector Centrality], "&gt;=" &amp; N49)</f>
        <v>1</v>
      </c>
      <c r="P48" s="39">
        <f t="shared" si="16"/>
        <v>3.754696200000001</v>
      </c>
      <c r="Q48" s="40">
        <f>COUNTIF(Vertices[PageRank], "&gt;= " &amp; P48) - COUNTIF(Vertices[PageRank], "&gt;=" &amp; P49)</f>
        <v>0</v>
      </c>
      <c r="R48" s="39">
        <f t="shared" si="17"/>
        <v>0.61818181818181828</v>
      </c>
      <c r="S48" s="45">
        <f>COUNTIF(Vertices[Clustering Coefficient], "&gt;= " &amp; R48) - COUNTIF(Vertices[Clustering Coefficient], "&gt;=" &amp; R49)</f>
        <v>2</v>
      </c>
      <c r="T48" s="39" t="e">
        <f t="shared" ca="1" si="18"/>
        <v>#REF!</v>
      </c>
      <c r="U48" s="40" t="e">
        <f t="shared" ca="1" si="0"/>
        <v>#REF!</v>
      </c>
    </row>
    <row r="49" spans="1:21" x14ac:dyDescent="0.4">
      <c r="D49" s="34">
        <f t="shared" si="10"/>
        <v>0</v>
      </c>
      <c r="E49" s="3">
        <f>COUNTIF(Vertices[Degree], "&gt;= " &amp; D49) - COUNTIF(Vertices[Degree], "&gt;=" &amp; D50)</f>
        <v>0</v>
      </c>
      <c r="F49" s="41">
        <f t="shared" si="11"/>
        <v>15.272727272727263</v>
      </c>
      <c r="G49" s="42">
        <f>COUNTIF(Vertices[In-Degree], "&gt;= " &amp; F49) - COUNTIF(Vertices[In-Degree], "&gt;=" &amp; F50)</f>
        <v>0</v>
      </c>
      <c r="H49" s="41">
        <f t="shared" si="12"/>
        <v>6.3636363636363606</v>
      </c>
      <c r="I49" s="42">
        <f>COUNTIF(Vertices[Out-Degree], "&gt;= " &amp; H49) - COUNTIF(Vertices[Out-Degree], "&gt;=" &amp; H50)</f>
        <v>0</v>
      </c>
      <c r="J49" s="41">
        <f t="shared" si="13"/>
        <v>32551.330645272734</v>
      </c>
      <c r="K49" s="42">
        <f>COUNTIF(Vertices[Betweenness Centrality], "&gt;= " &amp; J49) - COUNTIF(Vertices[Betweenness Centrality], "&gt;=" &amp; J50)</f>
        <v>1</v>
      </c>
      <c r="L49" s="41">
        <f t="shared" si="14"/>
        <v>0.63636363636363646</v>
      </c>
      <c r="M49" s="42">
        <f>COUNTIF(Vertices[Closeness Centrality], "&gt;= " &amp; L49) - COUNTIF(Vertices[Closeness Centrality], "&gt;=" &amp; L50)</f>
        <v>0</v>
      </c>
      <c r="N49" s="41">
        <f t="shared" si="15"/>
        <v>5.1232363636363631E-2</v>
      </c>
      <c r="O49" s="42">
        <f>COUNTIF(Vertices[Eigenvector Centrality], "&gt;= " &amp; N49) - COUNTIF(Vertices[Eigenvector Centrality], "&gt;=" &amp; N50)</f>
        <v>0</v>
      </c>
      <c r="P49" s="41">
        <f t="shared" si="16"/>
        <v>3.8563390000000011</v>
      </c>
      <c r="Q49" s="42">
        <f>COUNTIF(Vertices[PageRank], "&gt;= " &amp; P49) - COUNTIF(Vertices[PageRank], "&gt;=" &amp; P50)</f>
        <v>0</v>
      </c>
      <c r="R49" s="41">
        <f t="shared" si="17"/>
        <v>0.63636363636363646</v>
      </c>
      <c r="S49" s="46">
        <f>COUNTIF(Vertices[Clustering Coefficient], "&gt;= " &amp; R49) - COUNTIF(Vertices[Clustering Coefficient], "&gt;=" &amp; R50)</f>
        <v>4</v>
      </c>
      <c r="T49" s="41" t="e">
        <f t="shared" ca="1" si="18"/>
        <v>#REF!</v>
      </c>
      <c r="U49" s="42" t="e">
        <f t="shared" ca="1" si="0"/>
        <v>#REF!</v>
      </c>
    </row>
    <row r="50" spans="1:21" x14ac:dyDescent="0.4">
      <c r="D50" s="34">
        <f t="shared" si="10"/>
        <v>0</v>
      </c>
      <c r="E50" s="3">
        <f>COUNTIF(Vertices[Degree], "&gt;= " &amp; D50) - COUNTIF(Vertices[Degree], "&gt;=" &amp; D51)</f>
        <v>0</v>
      </c>
      <c r="F50" s="39">
        <f t="shared" si="11"/>
        <v>15.709090909090898</v>
      </c>
      <c r="G50" s="40">
        <f>COUNTIF(Vertices[In-Degree], "&gt;= " &amp; F50) - COUNTIF(Vertices[In-Degree], "&gt;=" &amp; F51)</f>
        <v>0</v>
      </c>
      <c r="H50" s="39">
        <f t="shared" si="12"/>
        <v>6.5454545454545423</v>
      </c>
      <c r="I50" s="40">
        <f>COUNTIF(Vertices[Out-Degree], "&gt;= " &amp; H50) - COUNTIF(Vertices[Out-Degree], "&gt;=" &amp; H51)</f>
        <v>0</v>
      </c>
      <c r="J50" s="39">
        <f t="shared" si="13"/>
        <v>33481.368663709094</v>
      </c>
      <c r="K50" s="40">
        <f>COUNTIF(Vertices[Betweenness Centrality], "&gt;= " &amp; J50) - COUNTIF(Vertices[Betweenness Centrality], "&gt;=" &amp; J51)</f>
        <v>0</v>
      </c>
      <c r="L50" s="39">
        <f t="shared" si="14"/>
        <v>0.65454545454545465</v>
      </c>
      <c r="M50" s="40">
        <f>COUNTIF(Vertices[Closeness Centrality], "&gt;= " &amp; L50) - COUNTIF(Vertices[Closeness Centrality], "&gt;=" &amp; L51)</f>
        <v>0</v>
      </c>
      <c r="N50" s="39">
        <f t="shared" si="15"/>
        <v>5.269614545454545E-2</v>
      </c>
      <c r="O50" s="40">
        <f>COUNTIF(Vertices[Eigenvector Centrality], "&gt;= " &amp; N50) - COUNTIF(Vertices[Eigenvector Centrality], "&gt;=" &amp; N51)</f>
        <v>0</v>
      </c>
      <c r="P50" s="39">
        <f t="shared" si="16"/>
        <v>3.9579818000000011</v>
      </c>
      <c r="Q50" s="40">
        <f>COUNTIF(Vertices[PageRank], "&gt;= " &amp; P50) - COUNTIF(Vertices[PageRank], "&gt;=" &amp; P51)</f>
        <v>0</v>
      </c>
      <c r="R50" s="39">
        <f t="shared" si="17"/>
        <v>0.65454545454545465</v>
      </c>
      <c r="S50" s="45">
        <f>COUNTIF(Vertices[Clustering Coefficient], "&gt;= " &amp; R50) - COUNTIF(Vertices[Clustering Coefficient], "&gt;=" &amp; R51)</f>
        <v>14</v>
      </c>
      <c r="T50" s="39" t="e">
        <f t="shared" ca="1" si="18"/>
        <v>#REF!</v>
      </c>
      <c r="U50" s="40" t="e">
        <f t="shared" ca="1" si="0"/>
        <v>#REF!</v>
      </c>
    </row>
    <row r="51" spans="1:21" x14ac:dyDescent="0.4">
      <c r="D51" s="34">
        <f t="shared" si="10"/>
        <v>0</v>
      </c>
      <c r="E51" s="3">
        <f>COUNTIF(Vertices[Degree], "&gt;= " &amp; D51) - COUNTIF(Vertices[Degree], "&gt;=" &amp; D52)</f>
        <v>0</v>
      </c>
      <c r="F51" s="41">
        <f t="shared" si="11"/>
        <v>16.145454545454534</v>
      </c>
      <c r="G51" s="42">
        <f>COUNTIF(Vertices[In-Degree], "&gt;= " &amp; F51) - COUNTIF(Vertices[In-Degree], "&gt;=" &amp; F52)</f>
        <v>0</v>
      </c>
      <c r="H51" s="41">
        <f t="shared" si="12"/>
        <v>6.727272727272724</v>
      </c>
      <c r="I51" s="42">
        <f>COUNTIF(Vertices[Out-Degree], "&gt;= " &amp; H51) - COUNTIF(Vertices[Out-Degree], "&gt;=" &amp; H52)</f>
        <v>0</v>
      </c>
      <c r="J51" s="41">
        <f t="shared" si="13"/>
        <v>34411.406682145454</v>
      </c>
      <c r="K51" s="42">
        <f>COUNTIF(Vertices[Betweenness Centrality], "&gt;= " &amp; J51) - COUNTIF(Vertices[Betweenness Centrality], "&gt;=" &amp; J52)</f>
        <v>0</v>
      </c>
      <c r="L51" s="41">
        <f t="shared" si="14"/>
        <v>0.67272727272727284</v>
      </c>
      <c r="M51" s="42">
        <f>COUNTIF(Vertices[Closeness Centrality], "&gt;= " &amp; L51) - COUNTIF(Vertices[Closeness Centrality], "&gt;=" &amp; L52)</f>
        <v>0</v>
      </c>
      <c r="N51" s="41">
        <f t="shared" si="15"/>
        <v>5.4159927272727268E-2</v>
      </c>
      <c r="O51" s="42">
        <f>COUNTIF(Vertices[Eigenvector Centrality], "&gt;= " &amp; N51) - COUNTIF(Vertices[Eigenvector Centrality], "&gt;=" &amp; N52)</f>
        <v>0</v>
      </c>
      <c r="P51" s="41">
        <f t="shared" si="16"/>
        <v>4.0596246000000011</v>
      </c>
      <c r="Q51" s="42">
        <f>COUNTIF(Vertices[PageRank], "&gt;= " &amp; P51) - COUNTIF(Vertices[PageRank], "&gt;=" &amp; P52)</f>
        <v>0</v>
      </c>
      <c r="R51" s="41">
        <f t="shared" si="17"/>
        <v>0.67272727272727284</v>
      </c>
      <c r="S51" s="46">
        <f>COUNTIF(Vertices[Clustering Coefficient], "&gt;= " &amp; R51) - COUNTIF(Vertices[Clustering Coefficient], "&gt;=" &amp; R52)</f>
        <v>3</v>
      </c>
      <c r="T51" s="41" t="e">
        <f t="shared" ca="1" si="18"/>
        <v>#REF!</v>
      </c>
      <c r="U51" s="42" t="e">
        <f t="shared" ca="1" si="0"/>
        <v>#REF!</v>
      </c>
    </row>
    <row r="52" spans="1:21" x14ac:dyDescent="0.4">
      <c r="D52" s="34">
        <f t="shared" si="10"/>
        <v>0</v>
      </c>
      <c r="E52" s="3">
        <f>COUNTIF(Vertices[Degree], "&gt;= " &amp; D52) - COUNTIF(Vertices[Degree], "&gt;=" &amp; D53)</f>
        <v>0</v>
      </c>
      <c r="F52" s="39">
        <f t="shared" si="11"/>
        <v>16.581818181818171</v>
      </c>
      <c r="G52" s="40">
        <f>COUNTIF(Vertices[In-Degree], "&gt;= " &amp; F52) - COUNTIF(Vertices[In-Degree], "&gt;=" &amp; F53)</f>
        <v>0</v>
      </c>
      <c r="H52" s="39">
        <f t="shared" si="12"/>
        <v>6.9090909090909056</v>
      </c>
      <c r="I52" s="40">
        <f>COUNTIF(Vertices[Out-Degree], "&gt;= " &amp; H52) - COUNTIF(Vertices[Out-Degree], "&gt;=" &amp; H53)</f>
        <v>16</v>
      </c>
      <c r="J52" s="39">
        <f t="shared" si="13"/>
        <v>35341.444700581815</v>
      </c>
      <c r="K52" s="40">
        <f>COUNTIF(Vertices[Betweenness Centrality], "&gt;= " &amp; J52) - COUNTIF(Vertices[Betweenness Centrality], "&gt;=" &amp; J53)</f>
        <v>0</v>
      </c>
      <c r="L52" s="39">
        <f t="shared" si="14"/>
        <v>0.69090909090909103</v>
      </c>
      <c r="M52" s="40">
        <f>COUNTIF(Vertices[Closeness Centrality], "&gt;= " &amp; L52) - COUNTIF(Vertices[Closeness Centrality], "&gt;=" &amp; L53)</f>
        <v>0</v>
      </c>
      <c r="N52" s="39">
        <f t="shared" si="15"/>
        <v>5.5623709090909086E-2</v>
      </c>
      <c r="O52" s="40">
        <f>COUNTIF(Vertices[Eigenvector Centrality], "&gt;= " &amp; N52) - COUNTIF(Vertices[Eigenvector Centrality], "&gt;=" &amp; N53)</f>
        <v>0</v>
      </c>
      <c r="P52" s="39">
        <f t="shared" si="16"/>
        <v>4.1612674000000007</v>
      </c>
      <c r="Q52" s="40">
        <f>COUNTIF(Vertices[PageRank], "&gt;= " &amp; P52) - COUNTIF(Vertices[PageRank], "&gt;=" &amp; P53)</f>
        <v>0</v>
      </c>
      <c r="R52" s="39">
        <f t="shared" si="17"/>
        <v>0.69090909090909103</v>
      </c>
      <c r="S52" s="45">
        <f>COUNTIF(Vertices[Clustering Coefficient], "&gt;= " &amp; R52) - COUNTIF(Vertices[Clustering Coefficient], "&gt;=" &amp; R53)</f>
        <v>1</v>
      </c>
      <c r="T52" s="39" t="e">
        <f t="shared" ca="1" si="18"/>
        <v>#REF!</v>
      </c>
      <c r="U52" s="40" t="e">
        <f t="shared" ca="1" si="0"/>
        <v>#REF!</v>
      </c>
    </row>
    <row r="53" spans="1:21" x14ac:dyDescent="0.4">
      <c r="D53" s="34">
        <f t="shared" si="10"/>
        <v>0</v>
      </c>
      <c r="E53" s="3">
        <f>COUNTIF(Vertices[Degree], "&gt;= " &amp; D53) - COUNTIF(Vertices[Degree], "&gt;=" &amp; D54)</f>
        <v>0</v>
      </c>
      <c r="F53" s="41">
        <f t="shared" si="11"/>
        <v>17.018181818181809</v>
      </c>
      <c r="G53" s="42">
        <f>COUNTIF(Vertices[In-Degree], "&gt;= " &amp; F53) - COUNTIF(Vertices[In-Degree], "&gt;=" &amp; F54)</f>
        <v>0</v>
      </c>
      <c r="H53" s="41">
        <f t="shared" si="12"/>
        <v>7.0909090909090873</v>
      </c>
      <c r="I53" s="42">
        <f>COUNTIF(Vertices[Out-Degree], "&gt;= " &amp; H53) - COUNTIF(Vertices[Out-Degree], "&gt;=" &amp; H54)</f>
        <v>0</v>
      </c>
      <c r="J53" s="41">
        <f t="shared" si="13"/>
        <v>36271.482719018175</v>
      </c>
      <c r="K53" s="42">
        <f>COUNTIF(Vertices[Betweenness Centrality], "&gt;= " &amp; J53) - COUNTIF(Vertices[Betweenness Centrality], "&gt;=" &amp; J54)</f>
        <v>0</v>
      </c>
      <c r="L53" s="41">
        <f t="shared" si="14"/>
        <v>0.70909090909090922</v>
      </c>
      <c r="M53" s="42">
        <f>COUNTIF(Vertices[Closeness Centrality], "&gt;= " &amp; L53) - COUNTIF(Vertices[Closeness Centrality], "&gt;=" &amp; L54)</f>
        <v>0</v>
      </c>
      <c r="N53" s="41">
        <f t="shared" si="15"/>
        <v>5.7087490909090904E-2</v>
      </c>
      <c r="O53" s="42">
        <f>COUNTIF(Vertices[Eigenvector Centrality], "&gt;= " &amp; N53) - COUNTIF(Vertices[Eigenvector Centrality], "&gt;=" &amp; N54)</f>
        <v>1</v>
      </c>
      <c r="P53" s="41">
        <f t="shared" si="16"/>
        <v>4.2629102000000003</v>
      </c>
      <c r="Q53" s="42">
        <f>COUNTIF(Vertices[PageRank], "&gt;= " &amp; P53) - COUNTIF(Vertices[PageRank], "&gt;=" &amp; P54)</f>
        <v>0</v>
      </c>
      <c r="R53" s="41">
        <f t="shared" si="17"/>
        <v>0.70909090909090922</v>
      </c>
      <c r="S53" s="46">
        <f>COUNTIF(Vertices[Clustering Coefficient], "&gt;= " &amp; R53) - COUNTIF(Vertices[Clustering Coefficient], "&gt;=" &amp; R54)</f>
        <v>2</v>
      </c>
      <c r="T53" s="41" t="e">
        <f t="shared" ca="1" si="18"/>
        <v>#REF!</v>
      </c>
      <c r="U53" s="42" t="e">
        <f t="shared" ca="1" si="0"/>
        <v>#REF!</v>
      </c>
    </row>
    <row r="54" spans="1:21" x14ac:dyDescent="0.4">
      <c r="D54" s="34">
        <f t="shared" si="10"/>
        <v>0</v>
      </c>
      <c r="E54" s="3">
        <f>COUNTIF(Vertices[Degree], "&gt;= " &amp; D54) - COUNTIF(Vertices[Degree], "&gt;=" &amp; D55)</f>
        <v>0</v>
      </c>
      <c r="F54" s="39">
        <f t="shared" si="11"/>
        <v>17.454545454545446</v>
      </c>
      <c r="G54" s="40">
        <f>COUNTIF(Vertices[In-Degree], "&gt;= " &amp; F54) - COUNTIF(Vertices[In-Degree], "&gt;=" &amp; F55)</f>
        <v>0</v>
      </c>
      <c r="H54" s="39">
        <f t="shared" si="12"/>
        <v>7.2727272727272689</v>
      </c>
      <c r="I54" s="40">
        <f>COUNTIF(Vertices[Out-Degree], "&gt;= " &amp; H54) - COUNTIF(Vertices[Out-Degree], "&gt;=" &amp; H55)</f>
        <v>0</v>
      </c>
      <c r="J54" s="39">
        <f t="shared" si="13"/>
        <v>37201.520737454535</v>
      </c>
      <c r="K54" s="40">
        <f>COUNTIF(Vertices[Betweenness Centrality], "&gt;= " &amp; J54) - COUNTIF(Vertices[Betweenness Centrality], "&gt;=" &amp; J55)</f>
        <v>0</v>
      </c>
      <c r="L54" s="39">
        <f t="shared" si="14"/>
        <v>0.7272727272727274</v>
      </c>
      <c r="M54" s="40">
        <f>COUNTIF(Vertices[Closeness Centrality], "&gt;= " &amp; L54) - COUNTIF(Vertices[Closeness Centrality], "&gt;=" &amp; L55)</f>
        <v>0</v>
      </c>
      <c r="N54" s="39">
        <f t="shared" si="15"/>
        <v>5.8551272727272723E-2</v>
      </c>
      <c r="O54" s="40">
        <f>COUNTIF(Vertices[Eigenvector Centrality], "&gt;= " &amp; N54) - COUNTIF(Vertices[Eigenvector Centrality], "&gt;=" &amp; N55)</f>
        <v>0</v>
      </c>
      <c r="P54" s="39">
        <f t="shared" si="16"/>
        <v>4.3645529999999999</v>
      </c>
      <c r="Q54" s="40">
        <f>COUNTIF(Vertices[PageRank], "&gt;= " &amp; P54) - COUNTIF(Vertices[PageRank], "&gt;=" &amp; P55)</f>
        <v>0</v>
      </c>
      <c r="R54" s="39">
        <f t="shared" si="17"/>
        <v>0.7272727272727274</v>
      </c>
      <c r="S54" s="45">
        <f>COUNTIF(Vertices[Clustering Coefficient], "&gt;= " &amp; R54) - COUNTIF(Vertices[Clustering Coefficient], "&gt;=" &amp; R55)</f>
        <v>1</v>
      </c>
      <c r="T54" s="39" t="e">
        <f t="shared" ca="1" si="18"/>
        <v>#REF!</v>
      </c>
      <c r="U54" s="40" t="e">
        <f t="shared" ca="1" si="0"/>
        <v>#REF!</v>
      </c>
    </row>
    <row r="55" spans="1:21" x14ac:dyDescent="0.4">
      <c r="A55" s="35" t="s">
        <v>78</v>
      </c>
      <c r="B55" s="48" t="str">
        <f>IF(COUNT(Vertices[Degree])&gt;0, D2, NoMetricMessage)</f>
        <v>Not Available</v>
      </c>
      <c r="D55" s="34">
        <f t="shared" si="10"/>
        <v>0</v>
      </c>
      <c r="E55" s="3">
        <f>COUNTIF(Vertices[Degree], "&gt;= " &amp; D55) - COUNTIF(Vertices[Degree], "&gt;=" &amp; D56)</f>
        <v>0</v>
      </c>
      <c r="F55" s="41">
        <f t="shared" si="11"/>
        <v>17.890909090909084</v>
      </c>
      <c r="G55" s="42">
        <f>COUNTIF(Vertices[In-Degree], "&gt;= " &amp; F55) - COUNTIF(Vertices[In-Degree], "&gt;=" &amp; F56)</f>
        <v>0</v>
      </c>
      <c r="H55" s="41">
        <f t="shared" si="12"/>
        <v>7.4545454545454506</v>
      </c>
      <c r="I55" s="42">
        <f>COUNTIF(Vertices[Out-Degree], "&gt;= " &amp; H55) - COUNTIF(Vertices[Out-Degree], "&gt;=" &amp; H56)</f>
        <v>0</v>
      </c>
      <c r="J55" s="41">
        <f t="shared" si="13"/>
        <v>38131.558755890896</v>
      </c>
      <c r="K55" s="42">
        <f>COUNTIF(Vertices[Betweenness Centrality], "&gt;= " &amp; J55) - COUNTIF(Vertices[Betweenness Centrality], "&gt;=" &amp; J56)</f>
        <v>0</v>
      </c>
      <c r="L55" s="41">
        <f t="shared" si="14"/>
        <v>0.74545454545454559</v>
      </c>
      <c r="M55" s="42">
        <f>COUNTIF(Vertices[Closeness Centrality], "&gt;= " &amp; L55) - COUNTIF(Vertices[Closeness Centrality], "&gt;=" &amp; L56)</f>
        <v>0</v>
      </c>
      <c r="N55" s="41">
        <f t="shared" si="15"/>
        <v>6.0015054545454541E-2</v>
      </c>
      <c r="O55" s="42">
        <f>COUNTIF(Vertices[Eigenvector Centrality], "&gt;= " &amp; N55) - COUNTIF(Vertices[Eigenvector Centrality], "&gt;=" &amp; N56)</f>
        <v>0</v>
      </c>
      <c r="P55" s="41">
        <f t="shared" si="16"/>
        <v>4.4661957999999995</v>
      </c>
      <c r="Q55" s="42">
        <f>COUNTIF(Vertices[PageRank], "&gt;= " &amp; P55) - COUNTIF(Vertices[PageRank], "&gt;=" &amp; P56)</f>
        <v>0</v>
      </c>
      <c r="R55" s="41">
        <f t="shared" si="17"/>
        <v>0.74545454545454559</v>
      </c>
      <c r="S55" s="46">
        <f>COUNTIF(Vertices[Clustering Coefficient], "&gt;= " &amp; R55) - COUNTIF(Vertices[Clustering Coefficient], "&gt;=" &amp; R56)</f>
        <v>8</v>
      </c>
      <c r="T55" s="41" t="e">
        <f t="shared" ca="1" si="18"/>
        <v>#REF!</v>
      </c>
      <c r="U55" s="42" t="e">
        <f t="shared" ca="1" si="0"/>
        <v>#REF!</v>
      </c>
    </row>
    <row r="56" spans="1:21" x14ac:dyDescent="0.4">
      <c r="A56" s="35" t="s">
        <v>79</v>
      </c>
      <c r="B56" s="48" t="str">
        <f>IF(COUNT(Vertices[Degree])&gt;0, D57, NoMetricMessage)</f>
        <v>Not Available</v>
      </c>
      <c r="D56" s="34">
        <f t="shared" si="10"/>
        <v>0</v>
      </c>
      <c r="E56" s="3">
        <f>COUNTIF(Vertices[Degree], "&gt;= " &amp; D56) - COUNTIF(Vertices[Degree], "&gt;=" &amp; D57)</f>
        <v>0</v>
      </c>
      <c r="F56" s="39">
        <f t="shared" si="11"/>
        <v>18.327272727272721</v>
      </c>
      <c r="G56" s="40">
        <f>COUNTIF(Vertices[In-Degree], "&gt;= " &amp; F56) - COUNTIF(Vertices[In-Degree], "&gt;=" &amp; F57)</f>
        <v>0</v>
      </c>
      <c r="H56" s="39">
        <f t="shared" si="12"/>
        <v>7.6363636363636322</v>
      </c>
      <c r="I56" s="40">
        <f>COUNTIF(Vertices[Out-Degree], "&gt;= " &amp; H56) - COUNTIF(Vertices[Out-Degree], "&gt;=" &amp; H57)</f>
        <v>35</v>
      </c>
      <c r="J56" s="39">
        <f t="shared" si="13"/>
        <v>39061.596774327256</v>
      </c>
      <c r="K56" s="40">
        <f>COUNTIF(Vertices[Betweenness Centrality], "&gt;= " &amp; J56) - COUNTIF(Vertices[Betweenness Centrality], "&gt;=" &amp; J57)</f>
        <v>2</v>
      </c>
      <c r="L56" s="39">
        <f t="shared" si="14"/>
        <v>0.76363636363636378</v>
      </c>
      <c r="M56" s="40">
        <f>COUNTIF(Vertices[Closeness Centrality], "&gt;= " &amp; L56) - COUNTIF(Vertices[Closeness Centrality], "&gt;=" &amp; L57)</f>
        <v>0</v>
      </c>
      <c r="N56" s="39">
        <f t="shared" si="15"/>
        <v>6.1478836363636359E-2</v>
      </c>
      <c r="O56" s="40">
        <f>COUNTIF(Vertices[Eigenvector Centrality], "&gt;= " &amp; N56) - COUNTIF(Vertices[Eigenvector Centrality], "&gt;=" &amp; N57)</f>
        <v>10</v>
      </c>
      <c r="P56" s="39">
        <f t="shared" si="16"/>
        <v>4.5678385999999991</v>
      </c>
      <c r="Q56" s="40">
        <f>COUNTIF(Vertices[PageRank], "&gt;= " &amp; P56) - COUNTIF(Vertices[PageRank], "&gt;=" &amp; P57)</f>
        <v>0</v>
      </c>
      <c r="R56" s="39">
        <f t="shared" si="17"/>
        <v>0.76363636363636378</v>
      </c>
      <c r="S56" s="45">
        <f>COUNTIF(Vertices[Clustering Coefficient], "&gt;= " &amp; R56) - COUNTIF(Vertices[Clustering Coefficient], "&gt;=" &amp; R57)</f>
        <v>23</v>
      </c>
      <c r="T56" s="39" t="e">
        <f t="shared" ca="1" si="18"/>
        <v>#REF!</v>
      </c>
      <c r="U56" s="40" t="e">
        <f t="shared" ca="1" si="0"/>
        <v>#REF!</v>
      </c>
    </row>
    <row r="57" spans="1:21" x14ac:dyDescent="0.4">
      <c r="A57" s="35" t="s">
        <v>80</v>
      </c>
      <c r="B57" s="49" t="str">
        <f>IFERROR(AVERAGE(Vertices[Degree]),NoMetricMessage)</f>
        <v>Not Available</v>
      </c>
      <c r="D57" s="34">
        <f>MAX(Vertices[Degree])</f>
        <v>0</v>
      </c>
      <c r="E57" s="3">
        <f>COUNTIF(Vertices[Degree], "&gt;= " &amp; D57) - COUNTIF(Vertices[Degree], "&gt;=" &amp; D58)</f>
        <v>0</v>
      </c>
      <c r="F57" s="43">
        <f>MAX(Vertices[In-Degree])</f>
        <v>24</v>
      </c>
      <c r="G57" s="44">
        <f>COUNTIF(Vertices[In-Degree], "&gt;= " &amp; F57) - COUNTIF(Vertices[In-Degree], "&gt;=" &amp; F58)</f>
        <v>1</v>
      </c>
      <c r="H57" s="43">
        <f>MAX(Vertices[Out-Degree])</f>
        <v>10</v>
      </c>
      <c r="I57" s="44">
        <f>COUNTIF(Vertices[Out-Degree], "&gt;= " &amp; H57) - COUNTIF(Vertices[Out-Degree], "&gt;=" &amp; H58)</f>
        <v>8</v>
      </c>
      <c r="J57" s="43">
        <f>MAX(Vertices[Betweenness Centrality])</f>
        <v>51152.091013999998</v>
      </c>
      <c r="K57" s="44">
        <f>COUNTIF(Vertices[Betweenness Centrality], "&gt;= " &amp; J57) - COUNTIF(Vertices[Betweenness Centrality], "&gt;=" &amp; J58)</f>
        <v>1</v>
      </c>
      <c r="L57" s="43">
        <f>MAX(Vertices[Closeness Centrality])</f>
        <v>1</v>
      </c>
      <c r="M57" s="44">
        <f>COUNTIF(Vertices[Closeness Centrality], "&gt;= " &amp; L57) - COUNTIF(Vertices[Closeness Centrality], "&gt;=" &amp; L58)</f>
        <v>76</v>
      </c>
      <c r="N57" s="43">
        <f>MAX(Vertices[Eigenvector Centrality])</f>
        <v>8.0507999999999996E-2</v>
      </c>
      <c r="O57" s="44">
        <f>COUNTIF(Vertices[Eigenvector Centrality], "&gt;= " &amp; N57) - COUNTIF(Vertices[Eigenvector Centrality], "&gt;=" &amp; N58)</f>
        <v>1</v>
      </c>
      <c r="P57" s="43">
        <f>MAX(Vertices[PageRank])</f>
        <v>5.889195</v>
      </c>
      <c r="Q57" s="44">
        <f>COUNTIF(Vertices[PageRank], "&gt;= " &amp; P57) - COUNTIF(Vertices[PageRank], "&gt;=" &amp; P58)</f>
        <v>1</v>
      </c>
      <c r="R57" s="43">
        <f>MAX(Vertices[Clustering Coefficient])</f>
        <v>1</v>
      </c>
      <c r="S57" s="47">
        <f>COUNTIF(Vertices[Clustering Coefficient], "&gt;= " &amp; R57) - COUNTIF(Vertices[Clustering Coefficient], "&gt;=" &amp; R58)</f>
        <v>70</v>
      </c>
      <c r="T57" s="43" t="e">
        <f ca="1">MAX(INDIRECT(DynamicFilterSourceColumnRange))</f>
        <v>#REF!</v>
      </c>
      <c r="U57" s="44" t="e">
        <f t="shared" ca="1" si="0"/>
        <v>#REF!</v>
      </c>
    </row>
    <row r="58" spans="1:21" x14ac:dyDescent="0.4">
      <c r="A58" s="35" t="s">
        <v>81</v>
      </c>
      <c r="B58" s="49" t="str">
        <f>IFERROR(MEDIAN(Vertices[Degree]),NoMetricMessage)</f>
        <v>Not Available</v>
      </c>
    </row>
    <row r="69" spans="1:2" x14ac:dyDescent="0.4">
      <c r="A69" s="35" t="s">
        <v>85</v>
      </c>
      <c r="B69" s="48">
        <f>IF(COUNT(Vertices[In-Degree])&gt;0, F2, NoMetricMessage)</f>
        <v>0</v>
      </c>
    </row>
    <row r="70" spans="1:2" x14ac:dyDescent="0.4">
      <c r="A70" s="35" t="s">
        <v>86</v>
      </c>
      <c r="B70" s="48">
        <f>IF(COUNT(Vertices[In-Degree])&gt;0, F57, NoMetricMessage)</f>
        <v>24</v>
      </c>
    </row>
    <row r="71" spans="1:2" x14ac:dyDescent="0.4">
      <c r="A71" s="35" t="s">
        <v>87</v>
      </c>
      <c r="B71" s="49">
        <f>IFERROR(AVERAGE(Vertices[In-Degree]),NoMetricMessage)</f>
        <v>2.7448979591836733</v>
      </c>
    </row>
    <row r="72" spans="1:2" x14ac:dyDescent="0.4">
      <c r="A72" s="35" t="s">
        <v>88</v>
      </c>
      <c r="B72" s="49">
        <f>IFERROR(MEDIAN(Vertices[In-Degree]),NoMetricMessage)</f>
        <v>2</v>
      </c>
    </row>
    <row r="83" spans="1:2" x14ac:dyDescent="0.4">
      <c r="A83" s="35" t="s">
        <v>91</v>
      </c>
      <c r="B83" s="48">
        <f>IF(COUNT(Vertices[Out-Degree])&gt;0, H2, NoMetricMessage)</f>
        <v>0</v>
      </c>
    </row>
    <row r="84" spans="1:2" x14ac:dyDescent="0.4">
      <c r="A84" s="35" t="s">
        <v>92</v>
      </c>
      <c r="B84" s="48">
        <f>IF(COUNT(Vertices[Out-Degree])&gt;0, H57, NoMetricMessage)</f>
        <v>10</v>
      </c>
    </row>
    <row r="85" spans="1:2" x14ac:dyDescent="0.4">
      <c r="A85" s="35" t="s">
        <v>93</v>
      </c>
      <c r="B85" s="49">
        <f>IFERROR(AVERAGE(Vertices[Out-Degree]),NoMetricMessage)</f>
        <v>2.7448979591836733</v>
      </c>
    </row>
    <row r="86" spans="1:2" x14ac:dyDescent="0.4">
      <c r="A86" s="35" t="s">
        <v>94</v>
      </c>
      <c r="B86" s="49">
        <f>IFERROR(MEDIAN(Vertices[Out-Degree]),NoMetricMessage)</f>
        <v>2</v>
      </c>
    </row>
    <row r="97" spans="1:2" x14ac:dyDescent="0.4">
      <c r="A97" s="35" t="s">
        <v>97</v>
      </c>
      <c r="B97" s="49">
        <f>IF(COUNT(Vertices[Betweenness Centrality])&gt;0, J2, NoMetricMessage)</f>
        <v>0</v>
      </c>
    </row>
    <row r="98" spans="1:2" x14ac:dyDescent="0.4">
      <c r="A98" s="35" t="s">
        <v>98</v>
      </c>
      <c r="B98" s="49">
        <f>IF(COUNT(Vertices[Betweenness Centrality])&gt;0, J57, NoMetricMessage)</f>
        <v>51152.091013999998</v>
      </c>
    </row>
    <row r="99" spans="1:2" x14ac:dyDescent="0.4">
      <c r="A99" s="35" t="s">
        <v>99</v>
      </c>
      <c r="B99" s="49">
        <f>IFERROR(AVERAGE(Vertices[Betweenness Centrality]),NoMetricMessage)</f>
        <v>1734.9625850272118</v>
      </c>
    </row>
    <row r="100" spans="1:2" x14ac:dyDescent="0.4">
      <c r="A100" s="35" t="s">
        <v>100</v>
      </c>
      <c r="B100" s="49">
        <f>IFERROR(MEDIAN(Vertices[Betweenness Centrality]),NoMetricMessage)</f>
        <v>1.1666665000000001</v>
      </c>
    </row>
    <row r="111" spans="1:2" x14ac:dyDescent="0.4">
      <c r="A111" s="35" t="s">
        <v>103</v>
      </c>
      <c r="B111" s="49">
        <f>IF(COUNT(Vertices[Closeness Centrality])&gt;0, L2, NoMetricMessage)</f>
        <v>0</v>
      </c>
    </row>
    <row r="112" spans="1:2" x14ac:dyDescent="0.4">
      <c r="A112" s="35" t="s">
        <v>104</v>
      </c>
      <c r="B112" s="49">
        <f>IF(COUNT(Vertices[Closeness Centrality])&gt;0, L57, NoMetricMessage)</f>
        <v>1</v>
      </c>
    </row>
    <row r="113" spans="1:2" x14ac:dyDescent="0.4">
      <c r="A113" s="35" t="s">
        <v>105</v>
      </c>
      <c r="B113" s="49">
        <f>IFERROR(AVERAGE(Vertices[Closeness Centrality]),NoMetricMessage)</f>
        <v>0.17233165816326515</v>
      </c>
    </row>
    <row r="114" spans="1:2" x14ac:dyDescent="0.4">
      <c r="A114" s="35" t="s">
        <v>106</v>
      </c>
      <c r="B114" s="49">
        <f>IFERROR(MEDIAN(Vertices[Closeness Centrality]),NoMetricMessage)</f>
        <v>4.0099999999999999E-4</v>
      </c>
    </row>
    <row r="125" spans="1:2" x14ac:dyDescent="0.4">
      <c r="A125" s="35" t="s">
        <v>109</v>
      </c>
      <c r="B125" s="49">
        <f>IF(COUNT(Vertices[Eigenvector Centrality])&gt;0, N2, NoMetricMessage)</f>
        <v>0</v>
      </c>
    </row>
    <row r="126" spans="1:2" x14ac:dyDescent="0.4">
      <c r="A126" s="35" t="s">
        <v>110</v>
      </c>
      <c r="B126" s="49">
        <f>IF(COUNT(Vertices[Eigenvector Centrality])&gt;0, N57, NoMetricMessage)</f>
        <v>8.0507999999999996E-2</v>
      </c>
    </row>
    <row r="127" spans="1:2" x14ac:dyDescent="0.4">
      <c r="A127" s="35" t="s">
        <v>111</v>
      </c>
      <c r="B127" s="49">
        <f>IFERROR(AVERAGE(Vertices[Eigenvector Centrality]),NoMetricMessage)</f>
        <v>1.700678571428572E-3</v>
      </c>
    </row>
    <row r="128" spans="1:2" x14ac:dyDescent="0.4">
      <c r="A128" s="35" t="s">
        <v>112</v>
      </c>
      <c r="B128" s="49">
        <f>IFERROR(MEDIAN(Vertices[Eigenvector Centrality]),NoMetricMessage)</f>
        <v>0</v>
      </c>
    </row>
    <row r="139" spans="1:2" x14ac:dyDescent="0.4">
      <c r="A139" s="35" t="s">
        <v>137</v>
      </c>
      <c r="B139" s="49">
        <f>IF(COUNT(Vertices[PageRank])&gt;0, P2, NoMetricMessage)</f>
        <v>0.29884100000000002</v>
      </c>
    </row>
    <row r="140" spans="1:2" x14ac:dyDescent="0.4">
      <c r="A140" s="35" t="s">
        <v>138</v>
      </c>
      <c r="B140" s="49">
        <f>IF(COUNT(Vertices[PageRank])&gt;0, P57, NoMetricMessage)</f>
        <v>5.889195</v>
      </c>
    </row>
    <row r="141" spans="1:2" x14ac:dyDescent="0.4">
      <c r="A141" s="35" t="s">
        <v>139</v>
      </c>
      <c r="B141" s="49">
        <f>IFERROR(AVERAGE(Vertices[PageRank]),NoMetricMessage)</f>
        <v>0.99999912925170076</v>
      </c>
    </row>
    <row r="142" spans="1:2" x14ac:dyDescent="0.4">
      <c r="A142" s="35" t="s">
        <v>140</v>
      </c>
      <c r="B142" s="49">
        <f>IFERROR(MEDIAN(Vertices[PageRank]),NoMetricMessage)</f>
        <v>0.99999899999999997</v>
      </c>
    </row>
    <row r="153" spans="1:2" x14ac:dyDescent="0.4">
      <c r="A153" s="35" t="s">
        <v>115</v>
      </c>
      <c r="B153" s="49">
        <f>IF(COUNT(Vertices[Clustering Coefficient])&gt;0, R2, NoMetricMessage)</f>
        <v>0</v>
      </c>
    </row>
    <row r="154" spans="1:2" x14ac:dyDescent="0.4">
      <c r="A154" s="35" t="s">
        <v>116</v>
      </c>
      <c r="B154" s="49">
        <f>IF(COUNT(Vertices[Clustering Coefficient])&gt;0, R57, NoMetricMessage)</f>
        <v>1</v>
      </c>
    </row>
    <row r="155" spans="1:2" x14ac:dyDescent="0.4">
      <c r="A155" s="35" t="s">
        <v>117</v>
      </c>
      <c r="B155" s="49">
        <f>IFERROR(AVERAGE(Vertices[Clustering Coefficient]),NoMetricMessage)</f>
        <v>0.302101441642258</v>
      </c>
    </row>
    <row r="156" spans="1:2" x14ac:dyDescent="0.4">
      <c r="A156" s="35" t="s">
        <v>118</v>
      </c>
      <c r="B156" s="49">
        <f>IFERROR(MEDIAN(Vertices[Clustering Coefficient]),NoMetricMessage)</f>
        <v>0.15138888888888891</v>
      </c>
    </row>
  </sheetData>
  <dataConsolidate link="1"/>
  <phoneticPr fontId="14" type="noConversion"/>
  <pageMargins left="0.7" right="0.7" top="0.75" bottom="0.75" header="0.3" footer="0.3"/>
  <pageSetup orientation="portrait" r:id="rId1"/>
  <drawing r:id="rId2"/>
  <legacyDrawing r:id="rId3"/>
  <tableParts count="4">
    <tablePart r:id="rId4"/>
    <tablePart r:id="rId5"/>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7.399999999999999" x14ac:dyDescent="0.4"/>
  <cols>
    <col min="1" max="1" width="10.3984375" style="1" bestFit="1" customWidth="1"/>
    <col min="2" max="2" width="12.3984375" style="1" bestFit="1" customWidth="1"/>
    <col min="3" max="3" width="22.8984375" bestFit="1" customWidth="1"/>
    <col min="4" max="4" width="16.8984375" bestFit="1" customWidth="1"/>
    <col min="5" max="6" width="16.8984375" customWidth="1"/>
    <col min="7" max="7" width="14.296875" bestFit="1" customWidth="1"/>
    <col min="8" max="8" width="14.296875" customWidth="1"/>
    <col min="10" max="10" width="39.09765625" bestFit="1" customWidth="1"/>
    <col min="11" max="11" width="10.8984375" bestFit="1" customWidth="1"/>
    <col min="13" max="13" width="8.3984375" bestFit="1" customWidth="1"/>
    <col min="14" max="14" width="10" bestFit="1" customWidth="1"/>
    <col min="15" max="15" width="11.8984375" bestFit="1" customWidth="1"/>
    <col min="16" max="16" width="12.09765625" bestFit="1" customWidth="1"/>
  </cols>
  <sheetData>
    <row r="1" spans="1:18" s="4" customFormat="1" ht="36" customHeight="1" x14ac:dyDescent="0.4">
      <c r="A1" s="5" t="s">
        <v>6</v>
      </c>
      <c r="B1" s="5" t="s">
        <v>128</v>
      </c>
      <c r="C1" s="4" t="s">
        <v>7</v>
      </c>
      <c r="D1" s="4" t="s">
        <v>9</v>
      </c>
      <c r="E1" s="4" t="s">
        <v>161</v>
      </c>
      <c r="F1" s="5" t="s">
        <v>166</v>
      </c>
      <c r="G1" s="4" t="s">
        <v>14</v>
      </c>
      <c r="H1" s="4" t="s">
        <v>65</v>
      </c>
      <c r="J1" s="4" t="s">
        <v>18</v>
      </c>
      <c r="K1" s="4" t="s">
        <v>17</v>
      </c>
      <c r="M1" s="4" t="s">
        <v>21</v>
      </c>
      <c r="N1" s="4" t="s">
        <v>22</v>
      </c>
      <c r="O1" s="4" t="s">
        <v>23</v>
      </c>
      <c r="P1" s="4" t="s">
        <v>24</v>
      </c>
    </row>
    <row r="2" spans="1:18" x14ac:dyDescent="0.4">
      <c r="A2" s="1" t="s">
        <v>49</v>
      </c>
      <c r="B2" s="1" t="s">
        <v>129</v>
      </c>
      <c r="C2" t="s">
        <v>52</v>
      </c>
      <c r="D2" t="s">
        <v>53</v>
      </c>
      <c r="E2" t="s">
        <v>53</v>
      </c>
      <c r="F2" s="1" t="s">
        <v>49</v>
      </c>
      <c r="G2" t="s">
        <v>63</v>
      </c>
      <c r="H2" t="s">
        <v>156</v>
      </c>
      <c r="J2" t="s">
        <v>8486</v>
      </c>
      <c r="K2">
        <v>108</v>
      </c>
    </row>
    <row r="3" spans="1:18" x14ac:dyDescent="0.4">
      <c r="A3" s="1" t="s">
        <v>50</v>
      </c>
      <c r="B3" s="1" t="s">
        <v>130</v>
      </c>
      <c r="C3" t="s">
        <v>50</v>
      </c>
      <c r="D3" t="s">
        <v>54</v>
      </c>
      <c r="E3" t="s">
        <v>54</v>
      </c>
      <c r="F3" s="1" t="s">
        <v>50</v>
      </c>
      <c r="G3" t="s">
        <v>64</v>
      </c>
      <c r="H3" t="s">
        <v>66</v>
      </c>
      <c r="J3" t="s">
        <v>8487</v>
      </c>
      <c r="K3" t="s">
        <v>503</v>
      </c>
    </row>
    <row r="4" spans="1:18" x14ac:dyDescent="0.4">
      <c r="A4" s="1" t="s">
        <v>51</v>
      </c>
      <c r="B4" s="1" t="s">
        <v>131</v>
      </c>
      <c r="C4" t="s">
        <v>51</v>
      </c>
      <c r="D4" t="s">
        <v>55</v>
      </c>
      <c r="E4" t="s">
        <v>55</v>
      </c>
      <c r="F4" s="1" t="s">
        <v>51</v>
      </c>
      <c r="G4">
        <v>0</v>
      </c>
      <c r="H4" t="s">
        <v>67</v>
      </c>
      <c r="J4" s="12" t="s">
        <v>8488</v>
      </c>
      <c r="K4" s="12"/>
    </row>
    <row r="5" spans="1:18" ht="409.6" x14ac:dyDescent="0.4">
      <c r="A5">
        <v>1</v>
      </c>
      <c r="B5" s="1" t="s">
        <v>132</v>
      </c>
      <c r="C5" t="s">
        <v>49</v>
      </c>
      <c r="D5" t="s">
        <v>56</v>
      </c>
      <c r="E5" t="s">
        <v>56</v>
      </c>
      <c r="F5">
        <v>1</v>
      </c>
      <c r="G5">
        <v>1</v>
      </c>
      <c r="H5" t="s">
        <v>68</v>
      </c>
      <c r="J5" t="s">
        <v>169</v>
      </c>
      <c r="K5" s="13" t="s">
        <v>8452</v>
      </c>
    </row>
    <row r="6" spans="1:18" x14ac:dyDescent="0.4">
      <c r="A6">
        <v>0</v>
      </c>
      <c r="B6" s="1" t="s">
        <v>133</v>
      </c>
      <c r="C6">
        <v>1</v>
      </c>
      <c r="D6" t="s">
        <v>57</v>
      </c>
      <c r="E6" t="s">
        <v>57</v>
      </c>
      <c r="F6">
        <v>0</v>
      </c>
      <c r="H6" t="s">
        <v>69</v>
      </c>
      <c r="J6" t="s">
        <v>170</v>
      </c>
      <c r="K6">
        <v>3</v>
      </c>
      <c r="R6" t="s">
        <v>126</v>
      </c>
    </row>
    <row r="7" spans="1:18" x14ac:dyDescent="0.4">
      <c r="A7">
        <v>2</v>
      </c>
      <c r="B7">
        <v>1</v>
      </c>
      <c r="C7">
        <v>0</v>
      </c>
      <c r="D7" t="s">
        <v>58</v>
      </c>
      <c r="E7" t="s">
        <v>58</v>
      </c>
      <c r="F7">
        <v>2</v>
      </c>
      <c r="H7" t="s">
        <v>70</v>
      </c>
      <c r="J7" t="s">
        <v>827</v>
      </c>
      <c r="K7" t="s">
        <v>509</v>
      </c>
    </row>
    <row r="8" spans="1:18" ht="409.6" x14ac:dyDescent="0.4">
      <c r="A8"/>
      <c r="B8">
        <v>2</v>
      </c>
      <c r="C8">
        <v>2</v>
      </c>
      <c r="D8" t="s">
        <v>59</v>
      </c>
      <c r="E8" t="s">
        <v>59</v>
      </c>
      <c r="H8" t="s">
        <v>71</v>
      </c>
      <c r="J8" t="s">
        <v>8448</v>
      </c>
      <c r="K8" s="13" t="s">
        <v>8485</v>
      </c>
    </row>
    <row r="9" spans="1:18" x14ac:dyDescent="0.4">
      <c r="A9"/>
      <c r="B9">
        <v>3</v>
      </c>
      <c r="C9">
        <v>4</v>
      </c>
      <c r="D9" t="s">
        <v>60</v>
      </c>
      <c r="E9" t="s">
        <v>60</v>
      </c>
      <c r="H9" t="s">
        <v>72</v>
      </c>
      <c r="J9" t="s">
        <v>8489</v>
      </c>
      <c r="K9" t="s">
        <v>8484</v>
      </c>
    </row>
    <row r="10" spans="1:18" ht="409.6" x14ac:dyDescent="0.4">
      <c r="A10"/>
      <c r="B10">
        <v>4</v>
      </c>
      <c r="D10" t="s">
        <v>61</v>
      </c>
      <c r="E10" t="s">
        <v>61</v>
      </c>
      <c r="H10" t="s">
        <v>73</v>
      </c>
      <c r="J10" t="s">
        <v>8449</v>
      </c>
      <c r="K10" s="13" t="s">
        <v>8451</v>
      </c>
    </row>
    <row r="11" spans="1:18" x14ac:dyDescent="0.4">
      <c r="A11"/>
      <c r="B11">
        <v>5</v>
      </c>
      <c r="D11" t="s">
        <v>44</v>
      </c>
      <c r="E11">
        <v>1</v>
      </c>
      <c r="H11" t="s">
        <v>74</v>
      </c>
    </row>
    <row r="12" spans="1:18" x14ac:dyDescent="0.4">
      <c r="A12"/>
      <c r="B12"/>
      <c r="D12" t="s">
        <v>62</v>
      </c>
      <c r="E12">
        <v>2</v>
      </c>
      <c r="H12">
        <v>0</v>
      </c>
    </row>
    <row r="13" spans="1:18" x14ac:dyDescent="0.4">
      <c r="A13"/>
      <c r="B13"/>
      <c r="D13">
        <v>1</v>
      </c>
      <c r="E13">
        <v>3</v>
      </c>
      <c r="H13">
        <v>1</v>
      </c>
    </row>
    <row r="14" spans="1:18" x14ac:dyDescent="0.4">
      <c r="D14">
        <v>2</v>
      </c>
      <c r="E14">
        <v>4</v>
      </c>
      <c r="H14">
        <v>2</v>
      </c>
    </row>
    <row r="15" spans="1:18" x14ac:dyDescent="0.4">
      <c r="D15">
        <v>3</v>
      </c>
      <c r="E15">
        <v>5</v>
      </c>
      <c r="H15">
        <v>3</v>
      </c>
    </row>
    <row r="16" spans="1:18" x14ac:dyDescent="0.4">
      <c r="D16">
        <v>4</v>
      </c>
      <c r="E16">
        <v>6</v>
      </c>
      <c r="H16">
        <v>4</v>
      </c>
    </row>
    <row r="17" spans="4:8" x14ac:dyDescent="0.4">
      <c r="D17">
        <v>5</v>
      </c>
      <c r="E17">
        <v>7</v>
      </c>
      <c r="H17">
        <v>5</v>
      </c>
    </row>
    <row r="18" spans="4:8" x14ac:dyDescent="0.4">
      <c r="D18">
        <v>6</v>
      </c>
      <c r="E18">
        <v>8</v>
      </c>
      <c r="H18">
        <v>6</v>
      </c>
    </row>
    <row r="19" spans="4:8" x14ac:dyDescent="0.4">
      <c r="D19">
        <v>7</v>
      </c>
      <c r="E19">
        <v>9</v>
      </c>
      <c r="H19">
        <v>7</v>
      </c>
    </row>
    <row r="20" spans="4:8" x14ac:dyDescent="0.4">
      <c r="D20">
        <v>8</v>
      </c>
      <c r="H20">
        <v>8</v>
      </c>
    </row>
    <row r="21" spans="4:8" x14ac:dyDescent="0.4">
      <c r="D21">
        <v>9</v>
      </c>
      <c r="H21">
        <v>9</v>
      </c>
    </row>
    <row r="22" spans="4:8" x14ac:dyDescent="0.4">
      <c r="D22">
        <v>10</v>
      </c>
    </row>
    <row r="23" spans="4:8" x14ac:dyDescent="0.4">
      <c r="D23">
        <v>11</v>
      </c>
    </row>
  </sheetData>
  <dataConsolidate link="1"/>
  <phoneticPr fontId="14" type="noConversion"/>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E04B6A70-B9DF-488C-8DC4-4044E814E36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8</vt:i4>
      </vt:variant>
      <vt:variant>
        <vt:lpstr>이름이 지정된 범위</vt:lpstr>
      </vt:variant>
      <vt:variant>
        <vt:i4>13</vt:i4>
      </vt:variant>
    </vt:vector>
  </HeadingPairs>
  <TitlesOfParts>
    <vt:vector size="21" baseType="lpstr">
      <vt:lpstr>ch_final</vt: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김정석</dc:creator>
  <cp:lastModifiedBy>김정석</cp:lastModifiedBy>
  <dcterms:created xsi:type="dcterms:W3CDTF">2008-01-30T00:41:58Z</dcterms:created>
  <dcterms:modified xsi:type="dcterms:W3CDTF">2018-09-13T16:57:30Z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