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F:\10.인포솔루션\거래내역\개인경비청구서\"/>
    </mc:Choice>
  </mc:AlternateContent>
  <bookViews>
    <workbookView xWindow="0" yWindow="0" windowWidth="28800" windowHeight="12975" tabRatio="891" firstSheet="5" activeTab="9"/>
  </bookViews>
  <sheets>
    <sheet name="201712-3" sheetId="82" r:id="rId1"/>
    <sheet name="201712-2" sheetId="81" r:id="rId2"/>
    <sheet name="201712-1" sheetId="80" r:id="rId3"/>
    <sheet name="201711-1" sheetId="79" r:id="rId4"/>
    <sheet name="201710-4" sheetId="78" r:id="rId5"/>
    <sheet name="201710-3" sheetId="77" r:id="rId6"/>
    <sheet name="201710-2" sheetId="76" r:id="rId7"/>
    <sheet name="201710-1" sheetId="74" r:id="rId8"/>
    <sheet name="201709-3" sheetId="75" r:id="rId9"/>
    <sheet name="201709-2" sheetId="73" r:id="rId10"/>
    <sheet name="201709-1" sheetId="71" r:id="rId11"/>
    <sheet name="201708-07" sheetId="70" r:id="rId12"/>
    <sheet name="20170116" sheetId="56" r:id="rId13"/>
    <sheet name="20161230_6" sheetId="55" r:id="rId14"/>
    <sheet name="20161230_5" sheetId="54" r:id="rId15"/>
    <sheet name="20161230_4" sheetId="51" r:id="rId16"/>
    <sheet name="20161230_3" sheetId="50" r:id="rId17"/>
    <sheet name="20161230_2" sheetId="49" r:id="rId18"/>
    <sheet name="20161230" sheetId="45" r:id="rId19"/>
    <sheet name="20161229_2" sheetId="47" r:id="rId20"/>
    <sheet name="20161228" sheetId="46" r:id="rId21"/>
    <sheet name="20161229" sheetId="43" r:id="rId22"/>
    <sheet name="20161226" sheetId="52" r:id="rId23"/>
    <sheet name="20161221_1" sheetId="42" r:id="rId24"/>
    <sheet name="20161221" sheetId="41" r:id="rId25"/>
    <sheet name="20161217" sheetId="35" r:id="rId26"/>
    <sheet name="20161212" sheetId="48" r:id="rId27"/>
    <sheet name="20161207" sheetId="37" r:id="rId28"/>
    <sheet name="20161215_1" sheetId="40" r:id="rId29"/>
    <sheet name="20161215" sheetId="34" r:id="rId30"/>
    <sheet name="20161129" sheetId="53" r:id="rId31"/>
    <sheet name="20161123" sheetId="38" r:id="rId32"/>
    <sheet name="20161128_5" sheetId="36" r:id="rId33"/>
    <sheet name="20161128_4" sheetId="33" r:id="rId34"/>
    <sheet name="20161128_3" sheetId="32" r:id="rId35"/>
    <sheet name="20161128_2" sheetId="31" r:id="rId36"/>
    <sheet name="20161128_1" sheetId="30" r:id="rId37"/>
    <sheet name="20161128" sheetId="29" r:id="rId38"/>
    <sheet name="20161122" sheetId="28" r:id="rId39"/>
    <sheet name="20161118" sheetId="39" r:id="rId40"/>
    <sheet name="20161115_1" sheetId="25" r:id="rId41"/>
    <sheet name="20161028" sheetId="27" r:id="rId42"/>
    <sheet name="20161024_1" sheetId="26" r:id="rId43"/>
    <sheet name="20161115" sheetId="24" r:id="rId44"/>
    <sheet name="20161114" sheetId="23" r:id="rId45"/>
    <sheet name="20161024" sheetId="22" r:id="rId46"/>
    <sheet name="20161020" sheetId="21" r:id="rId47"/>
    <sheet name="20161017_1" sheetId="20" r:id="rId48"/>
    <sheet name="20160921" sheetId="19" r:id="rId49"/>
    <sheet name="20161017" sheetId="17" r:id="rId50"/>
    <sheet name="20161014" sheetId="18" r:id="rId51"/>
    <sheet name="20161012" sheetId="16" r:id="rId52"/>
    <sheet name="20161006" sheetId="15" r:id="rId53"/>
    <sheet name="20160920" sheetId="12" r:id="rId54"/>
    <sheet name="20160913" sheetId="57" r:id="rId55"/>
    <sheet name="20160914" sheetId="11" r:id="rId56"/>
    <sheet name="20160831" sheetId="10" r:id="rId57"/>
    <sheet name="20160816" sheetId="58" r:id="rId58"/>
    <sheet name="20160731" sheetId="9" r:id="rId59"/>
    <sheet name="20160718" sheetId="8" r:id="rId60"/>
    <sheet name="20160630_1" sheetId="7" r:id="rId61"/>
    <sheet name="20160630" sheetId="5" r:id="rId62"/>
    <sheet name="20160618" sheetId="4" r:id="rId63"/>
    <sheet name="201704-012" sheetId="61" r:id="rId64"/>
    <sheet name="201708-06" sheetId="69" r:id="rId65"/>
    <sheet name="201708-05" sheetId="44" r:id="rId66"/>
    <sheet name="201708-04" sheetId="68" r:id="rId67"/>
    <sheet name="201707-01" sheetId="67" r:id="rId68"/>
    <sheet name="201708-03" sheetId="66" r:id="rId69"/>
    <sheet name="201708-02" sheetId="65" r:id="rId70"/>
    <sheet name="201706-01" sheetId="64" r:id="rId71"/>
    <sheet name="201705-01" sheetId="63" r:id="rId72"/>
    <sheet name="201704-07" sheetId="62" r:id="rId73"/>
    <sheet name="201704-06" sheetId="14" r:id="rId74"/>
    <sheet name="201704-05" sheetId="3" r:id="rId75"/>
    <sheet name="201704-04" sheetId="59" r:id="rId76"/>
    <sheet name="201704-03" sheetId="6" r:id="rId77"/>
    <sheet name="201704-02" sheetId="1" r:id="rId78"/>
    <sheet name="201704-01" sheetId="60" r:id="rId79"/>
    <sheet name="Sheet2" sheetId="13" r:id="rId8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70" i="75" l="1"/>
  <c r="N70" i="82" l="1"/>
  <c r="T70" i="81"/>
  <c r="N70" i="81"/>
  <c r="T70" i="80"/>
  <c r="N70" i="80"/>
  <c r="T70" i="79"/>
  <c r="N70" i="79"/>
  <c r="I17" i="79" s="1"/>
  <c r="T70" i="78"/>
  <c r="N70" i="78"/>
  <c r="T70" i="77"/>
  <c r="N70" i="77"/>
  <c r="I17" i="77" s="1"/>
  <c r="T70" i="76"/>
  <c r="N70" i="76"/>
  <c r="I17" i="76" s="1"/>
  <c r="T70" i="75"/>
  <c r="N70" i="75"/>
  <c r="T70" i="74"/>
  <c r="N70" i="74"/>
  <c r="I17" i="74" s="1"/>
  <c r="I17" i="73"/>
  <c r="T70" i="73"/>
  <c r="N70" i="73"/>
  <c r="N70" i="71"/>
  <c r="Z70" i="71" s="1"/>
  <c r="T70" i="71"/>
  <c r="T70" i="70"/>
  <c r="N70" i="70"/>
  <c r="Z70" i="82" l="1"/>
  <c r="I17" i="82"/>
  <c r="Z70" i="81"/>
  <c r="I17" i="81"/>
  <c r="Z70" i="80"/>
  <c r="I17" i="80"/>
  <c r="Z70" i="79"/>
  <c r="Z70" i="78"/>
  <c r="I17" i="78"/>
  <c r="Z70" i="77"/>
  <c r="Z70" i="76"/>
  <c r="Z70" i="74"/>
  <c r="Z70" i="73"/>
  <c r="T70" i="69"/>
  <c r="N70" i="69"/>
  <c r="BK20" i="69"/>
  <c r="BK8" i="69"/>
  <c r="T70" i="68"/>
  <c r="N70" i="68"/>
  <c r="BK20" i="68"/>
  <c r="BK8" i="68"/>
  <c r="BK8" i="67"/>
  <c r="T70" i="67"/>
  <c r="N70" i="67"/>
  <c r="BK20" i="67"/>
  <c r="T70" i="66"/>
  <c r="N70" i="66"/>
  <c r="BJ4" i="65"/>
  <c r="T70" i="65"/>
  <c r="N70" i="65"/>
  <c r="T70" i="64"/>
  <c r="N70" i="64"/>
  <c r="BK20" i="64"/>
  <c r="BK20" i="63"/>
  <c r="T70" i="63"/>
  <c r="N70" i="63"/>
  <c r="BK20" i="62"/>
  <c r="T70" i="62"/>
  <c r="N70" i="62"/>
  <c r="Z70" i="65" l="1"/>
  <c r="Z70" i="6"/>
  <c r="T70" i="61"/>
  <c r="N70" i="61"/>
  <c r="T70" i="60" l="1"/>
  <c r="N70" i="60"/>
  <c r="T70" i="59"/>
  <c r="N70" i="59"/>
  <c r="T70" i="30" l="1"/>
  <c r="N70" i="30"/>
  <c r="T70" i="58" l="1"/>
  <c r="N70" i="58"/>
  <c r="T70" i="57"/>
  <c r="N70" i="57"/>
  <c r="T70" i="56"/>
  <c r="N70" i="56"/>
  <c r="T70" i="55"/>
  <c r="N70" i="55"/>
  <c r="T70" i="54"/>
  <c r="N70" i="54"/>
  <c r="T70" i="53"/>
  <c r="N70" i="53"/>
  <c r="T70" i="52"/>
  <c r="N70" i="52"/>
  <c r="T70" i="51" l="1"/>
  <c r="N70" i="51"/>
  <c r="T70" i="50"/>
  <c r="N70" i="50"/>
  <c r="T70" i="49"/>
  <c r="N70" i="49"/>
  <c r="T70" i="48"/>
  <c r="N70" i="48"/>
  <c r="T70" i="47"/>
  <c r="N70" i="47"/>
  <c r="T70" i="46"/>
  <c r="N70" i="46"/>
  <c r="T70" i="45"/>
  <c r="N70" i="45"/>
  <c r="N70" i="44" l="1"/>
  <c r="T70" i="43"/>
  <c r="N70" i="43"/>
  <c r="T70" i="42"/>
  <c r="N70" i="42"/>
  <c r="T70" i="41"/>
  <c r="N70" i="41"/>
  <c r="T70" i="40"/>
  <c r="N70" i="40"/>
  <c r="T70" i="39"/>
  <c r="N70" i="39"/>
  <c r="T70" i="38"/>
  <c r="N70" i="38"/>
  <c r="T70" i="37"/>
  <c r="N70" i="37"/>
  <c r="T70" i="36"/>
  <c r="N70" i="36"/>
  <c r="T70" i="35"/>
  <c r="N70" i="35"/>
  <c r="T70" i="34"/>
  <c r="N70" i="34"/>
  <c r="Z70" i="44" l="1"/>
  <c r="Z70" i="41"/>
  <c r="T73" i="33" l="1"/>
  <c r="N73" i="33"/>
  <c r="T70" i="32"/>
  <c r="N70" i="32"/>
  <c r="T70" i="31"/>
  <c r="N70" i="31"/>
  <c r="Z70" i="30"/>
  <c r="T70" i="29"/>
  <c r="N70" i="29"/>
  <c r="T70" i="28"/>
  <c r="N70" i="28"/>
  <c r="T70" i="27"/>
  <c r="N70" i="27"/>
  <c r="T70" i="26"/>
  <c r="N70" i="26"/>
  <c r="T70" i="25"/>
  <c r="N70" i="25"/>
  <c r="T70" i="24"/>
  <c r="N70" i="24"/>
  <c r="T70" i="23"/>
  <c r="N70" i="23"/>
  <c r="T70" i="22"/>
  <c r="Z70" i="22" s="1"/>
  <c r="N70" i="22"/>
  <c r="T70" i="21"/>
  <c r="N70" i="21"/>
  <c r="T70" i="20"/>
  <c r="N70" i="20"/>
  <c r="T70" i="19"/>
  <c r="N70" i="19"/>
  <c r="T70" i="18"/>
  <c r="N70" i="18"/>
  <c r="T70" i="17"/>
  <c r="N70" i="17"/>
  <c r="T70" i="16"/>
  <c r="N70" i="16"/>
  <c r="T70" i="15"/>
  <c r="N70" i="15"/>
  <c r="T70" i="14"/>
  <c r="N70" i="14"/>
  <c r="Z73" i="33" l="1"/>
  <c r="Z70" i="32"/>
  <c r="Z70" i="31"/>
  <c r="Z70" i="29"/>
  <c r="Z70" i="28"/>
  <c r="Z70" i="23"/>
  <c r="T70" i="12" l="1"/>
  <c r="N70" i="12"/>
  <c r="T70" i="11" l="1"/>
  <c r="N70" i="11"/>
  <c r="T70" i="10"/>
  <c r="N70" i="10"/>
  <c r="T70" i="9"/>
  <c r="N70" i="9"/>
  <c r="T70" i="8"/>
  <c r="N70" i="8"/>
  <c r="T70" i="7"/>
  <c r="N70" i="7"/>
  <c r="T70" i="6"/>
  <c r="N70" i="6"/>
  <c r="T70" i="5"/>
  <c r="N70" i="5"/>
  <c r="T70" i="4"/>
  <c r="N70" i="4"/>
  <c r="T70" i="3" l="1"/>
  <c r="N70" i="3"/>
  <c r="T70" i="1"/>
  <c r="N70" i="1"/>
</calcChain>
</file>

<file path=xl/sharedStrings.xml><?xml version="1.0" encoding="utf-8"?>
<sst xmlns="http://schemas.openxmlformats.org/spreadsheetml/2006/main" count="2751" uniqueCount="330">
  <si>
    <t>지출품의서</t>
    <phoneticPr fontId="3" type="noConversion"/>
  </si>
  <si>
    <t>발의일자</t>
    <phoneticPr fontId="3" type="noConversion"/>
  </si>
  <si>
    <t>결  재</t>
    <phoneticPr fontId="3" type="noConversion"/>
  </si>
  <si>
    <t>작성</t>
    <phoneticPr fontId="3" type="noConversion"/>
  </si>
  <si>
    <t>검 토</t>
    <phoneticPr fontId="3" type="noConversion"/>
  </si>
  <si>
    <t>확 인</t>
    <phoneticPr fontId="3" type="noConversion"/>
  </si>
  <si>
    <t>승인</t>
    <phoneticPr fontId="3" type="noConversion"/>
  </si>
  <si>
    <t>발의부서</t>
    <phoneticPr fontId="3" type="noConversion"/>
  </si>
  <si>
    <t>발  의 자</t>
    <phoneticPr fontId="3" type="noConversion"/>
  </si>
  <si>
    <t>수      신</t>
    <phoneticPr fontId="3" type="noConversion"/>
  </si>
  <si>
    <t>/</t>
    <phoneticPr fontId="3" type="noConversion"/>
  </si>
  <si>
    <t>금     액</t>
    <phoneticPr fontId="3" type="noConversion"/>
  </si>
  <si>
    <t>&lt;증빙&gt;</t>
    <phoneticPr fontId="3" type="noConversion"/>
  </si>
  <si>
    <t>계정과목(예산)</t>
    <phoneticPr fontId="3" type="noConversion"/>
  </si>
  <si>
    <t>차변</t>
    <phoneticPr fontId="3" type="noConversion"/>
  </si>
  <si>
    <t>대변</t>
    <phoneticPr fontId="3" type="noConversion"/>
  </si>
  <si>
    <t>적요</t>
    <phoneticPr fontId="3" type="noConversion"/>
  </si>
  <si>
    <t>계</t>
    <phoneticPr fontId="3" type="noConversion"/>
  </si>
  <si>
    <t>전호수</t>
    <phoneticPr fontId="3" type="noConversion"/>
  </si>
  <si>
    <t>보통예금</t>
    <phoneticPr fontId="3" type="noConversion"/>
  </si>
  <si>
    <t>신한은행 140-011-338819</t>
    <phoneticPr fontId="3" type="noConversion"/>
  </si>
  <si>
    <t>연구개발팀</t>
    <phoneticPr fontId="3" type="noConversion"/>
  </si>
  <si>
    <t>임직원 급여</t>
    <phoneticPr fontId="3" type="noConversion"/>
  </si>
  <si>
    <t>201604-</t>
    <phoneticPr fontId="3" type="noConversion"/>
  </si>
  <si>
    <t>201606-</t>
    <phoneticPr fontId="3" type="noConversion"/>
  </si>
  <si>
    <t>2016-06-18</t>
    <phoneticPr fontId="3" type="noConversion"/>
  </si>
  <si>
    <t>\2,297</t>
    <phoneticPr fontId="3" type="noConversion"/>
  </si>
  <si>
    <t>이자수익</t>
    <phoneticPr fontId="3" type="noConversion"/>
  </si>
  <si>
    <t>급여이체</t>
    <phoneticPr fontId="3" type="noConversion"/>
  </si>
  <si>
    <t>2016-06-30</t>
    <phoneticPr fontId="3" type="noConversion"/>
  </si>
  <si>
    <t>\216,800,000</t>
    <phoneticPr fontId="3" type="noConversion"/>
  </si>
  <si>
    <t>사출업종 플랫폼 개발 사업비 입금</t>
    <phoneticPr fontId="3" type="noConversion"/>
  </si>
  <si>
    <t>정부 보조금</t>
    <phoneticPr fontId="3" type="noConversion"/>
  </si>
  <si>
    <t>공공사업 사출업종 플랫폼 개발 사업비</t>
    <phoneticPr fontId="3" type="noConversion"/>
  </si>
  <si>
    <t>201607-</t>
    <phoneticPr fontId="3" type="noConversion"/>
  </si>
  <si>
    <t>사출업종 플랫폼 개발 사업비 관련업체 지급</t>
    <phoneticPr fontId="3" type="noConversion"/>
  </si>
  <si>
    <t>공공사업 사출업종 플랫폼 개발 사업비 관련업체 지급</t>
    <phoneticPr fontId="3" type="noConversion"/>
  </si>
  <si>
    <t>정보보조금</t>
    <phoneticPr fontId="3" type="noConversion"/>
  </si>
  <si>
    <t>대성전기 신한은행 100-031-481795</t>
    <phoneticPr fontId="3" type="noConversion"/>
  </si>
  <si>
    <t>엑센솔루션 KEB하나 108-910022-58104</t>
    <phoneticPr fontId="3" type="noConversion"/>
  </si>
  <si>
    <t>\12,126,000</t>
    <phoneticPr fontId="3" type="noConversion"/>
  </si>
  <si>
    <t>2016-07-18</t>
    <phoneticPr fontId="3" type="noConversion"/>
  </si>
  <si>
    <t>대만 플라스틱 박람회 참관</t>
    <phoneticPr fontId="3" type="noConversion"/>
  </si>
  <si>
    <t>이체수수료</t>
    <phoneticPr fontId="3" type="noConversion"/>
  </si>
  <si>
    <t>지급수수료</t>
    <phoneticPr fontId="3" type="noConversion"/>
  </si>
  <si>
    <t>대만 플라스틱 박람회 참관(신만재)</t>
    <phoneticPr fontId="3" type="noConversion"/>
  </si>
  <si>
    <t>이체 수수료</t>
    <phoneticPr fontId="3" type="noConversion"/>
  </si>
  <si>
    <t>대만 플라스틱 박람회 참관(전호수)</t>
    <phoneticPr fontId="3" type="noConversion"/>
  </si>
  <si>
    <t>대만 플라스틱 박람회 참관비</t>
    <phoneticPr fontId="3" type="noConversion"/>
  </si>
  <si>
    <t>㈜지오엑스포 우리은행 1005-401-324993</t>
    <phoneticPr fontId="3" type="noConversion"/>
  </si>
  <si>
    <t>\3,501,000</t>
    <phoneticPr fontId="3" type="noConversion"/>
  </si>
  <si>
    <t>2016-07-31</t>
    <phoneticPr fontId="3" type="noConversion"/>
  </si>
  <si>
    <t>2016-08-31</t>
    <phoneticPr fontId="3" type="noConversion"/>
  </si>
  <si>
    <t>201608-</t>
    <phoneticPr fontId="3" type="noConversion"/>
  </si>
  <si>
    <t>201609-</t>
    <phoneticPr fontId="3" type="noConversion"/>
  </si>
  <si>
    <t>2016-09-14</t>
    <phoneticPr fontId="3" type="noConversion"/>
  </si>
  <si>
    <t>\15,196</t>
    <phoneticPr fontId="3" type="noConversion"/>
  </si>
  <si>
    <t>2016-07 급여 지급</t>
    <phoneticPr fontId="3" type="noConversion"/>
  </si>
  <si>
    <t>2016-08 급여 지급</t>
    <phoneticPr fontId="3" type="noConversion"/>
  </si>
  <si>
    <t>예금 이자(2016.04.29~2016.06.17)</t>
    <phoneticPr fontId="3" type="noConversion"/>
  </si>
  <si>
    <t>이자수익(2016.06.18~2016.09.13)</t>
    <phoneticPr fontId="3" type="noConversion"/>
  </si>
  <si>
    <t>2016-06 급여 지급</t>
    <phoneticPr fontId="3" type="noConversion"/>
  </si>
  <si>
    <t>\7,500,500</t>
    <phoneticPr fontId="3" type="noConversion"/>
  </si>
  <si>
    <t>연구장비재료비</t>
    <phoneticPr fontId="3" type="noConversion"/>
  </si>
  <si>
    <t>㈜삼화엔터코</t>
    <phoneticPr fontId="3" type="noConversion"/>
  </si>
  <si>
    <t>Net100프로그램외 계약금</t>
    <phoneticPr fontId="3" type="noConversion"/>
  </si>
  <si>
    <t>Net100 프로그램 외 계약금 선지급</t>
    <phoneticPr fontId="3" type="noConversion"/>
  </si>
  <si>
    <t>2016-09-20</t>
    <phoneticPr fontId="3" type="noConversion"/>
  </si>
  <si>
    <t>주식회사 에스티에이테스팅 컨설팅</t>
    <phoneticPr fontId="3" type="noConversion"/>
  </si>
  <si>
    <t>부가세대급금</t>
    <phoneticPr fontId="3" type="noConversion"/>
  </si>
  <si>
    <t>연구활동비</t>
    <phoneticPr fontId="3" type="noConversion"/>
  </si>
  <si>
    <t>201610-</t>
    <phoneticPr fontId="3" type="noConversion"/>
  </si>
  <si>
    <t>2016-10-06</t>
    <phoneticPr fontId="3" type="noConversion"/>
  </si>
  <si>
    <t>\973,636</t>
    <phoneticPr fontId="3" type="noConversion"/>
  </si>
  <si>
    <t>2016~17년 지역SW융합 제품 상용화 지원사업 1차년도(선금) 부가세 입금</t>
    <phoneticPr fontId="3" type="noConversion"/>
  </si>
  <si>
    <t>부가세 입금</t>
    <phoneticPr fontId="3" type="noConversion"/>
  </si>
  <si>
    <t>2016-10-12</t>
    <phoneticPr fontId="3" type="noConversion"/>
  </si>
  <si>
    <t>\123,200,000</t>
    <phoneticPr fontId="3" type="noConversion"/>
  </si>
  <si>
    <t>공공사업 사출업종 플랫폼 개발 사업비 2차분 입금</t>
    <phoneticPr fontId="3" type="noConversion"/>
  </si>
  <si>
    <t>2016-10-14</t>
    <phoneticPr fontId="3" type="noConversion"/>
  </si>
  <si>
    <t>2016-09 급여 지급</t>
    <phoneticPr fontId="3" type="noConversion"/>
  </si>
  <si>
    <t>2016-10-17</t>
    <phoneticPr fontId="3" type="noConversion"/>
  </si>
  <si>
    <t>\68,800,500</t>
    <phoneticPr fontId="3" type="noConversion"/>
  </si>
  <si>
    <t>사출업종 플랫폼 개발 사업비 관련업체 2차 지급</t>
    <phoneticPr fontId="3" type="noConversion"/>
  </si>
  <si>
    <t>공공사업 사출업종 플랫폼 개발 2차 사업비 관련업체 지급</t>
    <phoneticPr fontId="3" type="noConversion"/>
  </si>
  <si>
    <t>공공사업 사출업종 플랫폼 개발 2차 사업비</t>
    <phoneticPr fontId="3" type="noConversion"/>
  </si>
  <si>
    <t>2016-09-21</t>
    <phoneticPr fontId="3" type="noConversion"/>
  </si>
  <si>
    <t>\69,300</t>
    <phoneticPr fontId="3" type="noConversion"/>
  </si>
  <si>
    <t>저녘식대(신만재B외 4인)</t>
    <phoneticPr fontId="3" type="noConversion"/>
  </si>
  <si>
    <t>공공사업 법인카드</t>
    <phoneticPr fontId="3" type="noConversion"/>
  </si>
  <si>
    <t>미지급비용</t>
    <phoneticPr fontId="3" type="noConversion"/>
  </si>
  <si>
    <t>머슴식당</t>
    <phoneticPr fontId="3" type="noConversion"/>
  </si>
  <si>
    <t>법인카드 결재</t>
    <phoneticPr fontId="3" type="noConversion"/>
  </si>
  <si>
    <t>법인카드 대금 결재(16년 9월분)</t>
    <phoneticPr fontId="3" type="noConversion"/>
  </si>
  <si>
    <t>2016-10-20</t>
    <phoneticPr fontId="3" type="noConversion"/>
  </si>
  <si>
    <t>V&amp;V 시험수수료</t>
    <phoneticPr fontId="3" type="noConversion"/>
  </si>
  <si>
    <t>한국정보통신기술협회</t>
    <phoneticPr fontId="3" type="noConversion"/>
  </si>
  <si>
    <t>\3,696,500</t>
    <phoneticPr fontId="3" type="noConversion"/>
  </si>
  <si>
    <t>2016-10-24</t>
    <phoneticPr fontId="3" type="noConversion"/>
  </si>
  <si>
    <t>\1,343,260</t>
    <phoneticPr fontId="3" type="noConversion"/>
  </si>
  <si>
    <t>하얼빈 시장개척단 항공료등</t>
    <phoneticPr fontId="3" type="noConversion"/>
  </si>
  <si>
    <t>2016-11-14</t>
    <phoneticPr fontId="3" type="noConversion"/>
  </si>
  <si>
    <t>201611-</t>
    <phoneticPr fontId="3" type="noConversion"/>
  </si>
  <si>
    <t>Net100프로그램 외 중도금</t>
    <phoneticPr fontId="3" type="noConversion"/>
  </si>
  <si>
    <t>보통예금</t>
    <phoneticPr fontId="3" type="noConversion"/>
  </si>
  <si>
    <t>부가세 대급금</t>
    <phoneticPr fontId="3" type="noConversion"/>
  </si>
  <si>
    <t>2016-10 급여 지급</t>
    <phoneticPr fontId="3" type="noConversion"/>
  </si>
  <si>
    <t>2016-11-15</t>
    <phoneticPr fontId="3" type="noConversion"/>
  </si>
  <si>
    <t>\54,800</t>
    <phoneticPr fontId="3" type="noConversion"/>
  </si>
  <si>
    <t>저녘식대(신만재B외 3인)</t>
    <phoneticPr fontId="3" type="noConversion"/>
  </si>
  <si>
    <t>2016-10-28</t>
    <phoneticPr fontId="3" type="noConversion"/>
  </si>
  <si>
    <t>\13,600</t>
    <phoneticPr fontId="3" type="noConversion"/>
  </si>
  <si>
    <t>회의 다과비</t>
    <phoneticPr fontId="3" type="noConversion"/>
  </si>
  <si>
    <t>세븐일레븐 안산송호길점</t>
    <phoneticPr fontId="3" type="noConversion"/>
  </si>
  <si>
    <t>\68,400</t>
    <phoneticPr fontId="3" type="noConversion"/>
  </si>
  <si>
    <t>법인카드 대금 결재(16년 10월분)</t>
    <phoneticPr fontId="3" type="noConversion"/>
  </si>
  <si>
    <t>2016-11-22</t>
    <phoneticPr fontId="3" type="noConversion"/>
  </si>
  <si>
    <t>\822,500</t>
    <phoneticPr fontId="3" type="noConversion"/>
  </si>
  <si>
    <t>굿모닝 베트남 제품 광고료</t>
    <phoneticPr fontId="3" type="noConversion"/>
  </si>
  <si>
    <t>연구과제추진비</t>
    <phoneticPr fontId="3" type="noConversion"/>
  </si>
  <si>
    <t>굿모닝베트남 광고료</t>
    <phoneticPr fontId="3" type="noConversion"/>
  </si>
  <si>
    <t>굿모닝베트남</t>
    <phoneticPr fontId="3" type="noConversion"/>
  </si>
  <si>
    <t>2016-11-28</t>
    <phoneticPr fontId="3" type="noConversion"/>
  </si>
  <si>
    <t>\1,251,000</t>
    <phoneticPr fontId="3" type="noConversion"/>
  </si>
  <si>
    <t>부가세 대급금 입금</t>
    <phoneticPr fontId="3" type="noConversion"/>
  </si>
  <si>
    <t>인포솔루션</t>
    <phoneticPr fontId="3" type="noConversion"/>
  </si>
  <si>
    <t>Big-21.5외</t>
    <phoneticPr fontId="3" type="noConversion"/>
  </si>
  <si>
    <t>\9,900,500</t>
    <phoneticPr fontId="3" type="noConversion"/>
  </si>
  <si>
    <t>빅아이즈정보시스템</t>
    <phoneticPr fontId="3" type="noConversion"/>
  </si>
  <si>
    <t>\5,000,500</t>
    <phoneticPr fontId="3" type="noConversion"/>
  </si>
  <si>
    <t>Net100프로그램 외 잔금</t>
    <phoneticPr fontId="3" type="noConversion"/>
  </si>
  <si>
    <t>\1,401,000</t>
    <phoneticPr fontId="3" type="noConversion"/>
  </si>
  <si>
    <t>\2,406,060</t>
    <phoneticPr fontId="3" type="noConversion"/>
  </si>
  <si>
    <t>국외 출장비 정산
대만 :: 신만재부장, 전호수차장
중국 :: 신만재부장, 전호수차장, 신현철과장</t>
    <phoneticPr fontId="3" type="noConversion"/>
  </si>
  <si>
    <t>신만재</t>
    <phoneticPr fontId="3" type="noConversion"/>
  </si>
  <si>
    <t>대만 박람회(신만재B)::8/11~8/16(6일) * $100 * @1,093.5</t>
    <phoneticPr fontId="3" type="noConversion"/>
  </si>
  <si>
    <t>대만 박람회(전호수C)::8/11~8/16(6일) * $80 * @1,093.5</t>
    <phoneticPr fontId="3" type="noConversion"/>
  </si>
  <si>
    <t>하얼빈 시장개척단(신만재B)::11/15~11/18(4일) * $100 * @1,177</t>
    <phoneticPr fontId="3" type="noConversion"/>
  </si>
  <si>
    <t>하얼빈 시장개척단(전호수C)::11/15~11/18(4일) * $80 * @1,177</t>
    <phoneticPr fontId="3" type="noConversion"/>
  </si>
  <si>
    <t>하얼빈 시장개척단(신현철C)::11/15~11/18(4일) * $80 * @1,177</t>
    <phoneticPr fontId="3" type="noConversion"/>
  </si>
  <si>
    <t>신현철</t>
    <phoneticPr fontId="3" type="noConversion"/>
  </si>
  <si>
    <t>국외 출장비 정산</t>
    <phoneticPr fontId="3" type="noConversion"/>
  </si>
  <si>
    <t>2016-12-15</t>
    <phoneticPr fontId="3" type="noConversion"/>
  </si>
  <si>
    <t>201612-</t>
    <phoneticPr fontId="3" type="noConversion"/>
  </si>
  <si>
    <t>2016-11 급여 지급</t>
    <phoneticPr fontId="3" type="noConversion"/>
  </si>
  <si>
    <t>2016-12-17</t>
    <phoneticPr fontId="3" type="noConversion"/>
  </si>
  <si>
    <t>이자수익(2016.09.14~2016.12.16)</t>
    <phoneticPr fontId="3" type="noConversion"/>
  </si>
  <si>
    <t>\14,084</t>
    <phoneticPr fontId="3" type="noConversion"/>
  </si>
  <si>
    <t>사무용품 구입</t>
    <phoneticPr fontId="3" type="noConversion"/>
  </si>
  <si>
    <t>\685,550</t>
    <phoneticPr fontId="3" type="noConversion"/>
  </si>
  <si>
    <t>사무용품구입</t>
    <phoneticPr fontId="3" type="noConversion"/>
  </si>
  <si>
    <t>점심식대(신만재B외 6인)</t>
    <phoneticPr fontId="3" type="noConversion"/>
  </si>
  <si>
    <t>\112,000</t>
    <phoneticPr fontId="3" type="noConversion"/>
  </si>
  <si>
    <t>2016-11-23</t>
    <phoneticPr fontId="3" type="noConversion"/>
  </si>
  <si>
    <t>2016-12-07</t>
    <phoneticPr fontId="3" type="noConversion"/>
  </si>
  <si>
    <t>\95,800</t>
    <phoneticPr fontId="3" type="noConversion"/>
  </si>
  <si>
    <t>2016-11-18</t>
    <phoneticPr fontId="3" type="noConversion"/>
  </si>
  <si>
    <t>\599,703</t>
    <phoneticPr fontId="3" type="noConversion"/>
  </si>
  <si>
    <t>하얼빈 시장개척단 숙박비
(신만재B, 전호수C, 신현철K)</t>
    <phoneticPr fontId="3" type="noConversion"/>
  </si>
  <si>
    <t>하얼빈 시장개척단 숙박비</t>
    <phoneticPr fontId="3" type="noConversion"/>
  </si>
  <si>
    <t>\1,493,053</t>
    <phoneticPr fontId="3" type="noConversion"/>
  </si>
  <si>
    <t>법인카드 대금 결재(16년 11월분)</t>
    <phoneticPr fontId="3" type="noConversion"/>
  </si>
  <si>
    <t>2016-12-21</t>
    <phoneticPr fontId="3" type="noConversion"/>
  </si>
  <si>
    <t>\4,590,000</t>
    <phoneticPr fontId="3" type="noConversion"/>
  </si>
  <si>
    <t>2016~17년 지역SW융합 제품 상용화 지원사업 1차년도(잔금)</t>
    <phoneticPr fontId="3" type="noConversion"/>
  </si>
  <si>
    <t>주식회사 에스티에이테스팅컨설팅</t>
    <phoneticPr fontId="3" type="noConversion"/>
  </si>
  <si>
    <t>\417,273</t>
    <phoneticPr fontId="3" type="noConversion"/>
  </si>
  <si>
    <t>2016-12-29</t>
    <phoneticPr fontId="3" type="noConversion"/>
  </si>
  <si>
    <t>\15,126,000</t>
    <phoneticPr fontId="3" type="noConversion"/>
  </si>
  <si>
    <t>2016-12 급여 지급</t>
    <phoneticPr fontId="3" type="noConversion"/>
  </si>
  <si>
    <t>\13,750,500</t>
    <phoneticPr fontId="3" type="noConversion"/>
  </si>
  <si>
    <t>2016-12-30</t>
    <phoneticPr fontId="3" type="noConversion"/>
  </si>
  <si>
    <t>\182,000</t>
    <phoneticPr fontId="3" type="noConversion"/>
  </si>
  <si>
    <t>저녘식대(신만재B외 5인)</t>
    <phoneticPr fontId="3" type="noConversion"/>
  </si>
  <si>
    <t>2016-12-28</t>
    <phoneticPr fontId="3" type="noConversion"/>
  </si>
  <si>
    <t>\144,000</t>
    <phoneticPr fontId="3" type="noConversion"/>
  </si>
  <si>
    <t>\76,000</t>
    <phoneticPr fontId="3" type="noConversion"/>
  </si>
  <si>
    <t>2016-12-12</t>
    <phoneticPr fontId="3" type="noConversion"/>
  </si>
  <si>
    <t>\126,000</t>
    <phoneticPr fontId="3" type="noConversion"/>
  </si>
  <si>
    <t>\1,267,430</t>
    <phoneticPr fontId="3" type="noConversion"/>
  </si>
  <si>
    <t>법인카드 대금 결재(16년 12월분 선결재)</t>
    <phoneticPr fontId="3" type="noConversion"/>
  </si>
  <si>
    <t>연구과제 추진비</t>
    <phoneticPr fontId="3" type="noConversion"/>
  </si>
  <si>
    <t>신만재B 유류비 정산(16년 11월, 12월)</t>
    <phoneticPr fontId="3" type="noConversion"/>
  </si>
  <si>
    <t>장영훈B 유류비 정산(16년 11월, 12월)</t>
    <phoneticPr fontId="3" type="noConversion"/>
  </si>
  <si>
    <t>전호수C 유류비 정산(16년 11월, 12월)</t>
    <phoneticPr fontId="3" type="noConversion"/>
  </si>
  <si>
    <t>안상현K 유류비 정산(16년 11월, 12월)</t>
    <phoneticPr fontId="3" type="noConversion"/>
  </si>
  <si>
    <t>\739,000</t>
    <phoneticPr fontId="3" type="noConversion"/>
  </si>
  <si>
    <t>유류비 정산(11월, 12월)</t>
    <phoneticPr fontId="3" type="noConversion"/>
  </si>
  <si>
    <t>\404,400</t>
    <phoneticPr fontId="3" type="noConversion"/>
  </si>
  <si>
    <t>신만재B 교통비(KTX) 정산</t>
    <phoneticPr fontId="3" type="noConversion"/>
  </si>
  <si>
    <t>교통비(KTX) 정산</t>
    <phoneticPr fontId="3" type="noConversion"/>
  </si>
  <si>
    <t>201612-</t>
    <phoneticPr fontId="3" type="noConversion"/>
  </si>
  <si>
    <t>2016-12-26</t>
    <phoneticPr fontId="3" type="noConversion"/>
  </si>
  <si>
    <t>\809,430</t>
    <phoneticPr fontId="3" type="noConversion"/>
  </si>
  <si>
    <t>2016-11-29</t>
    <phoneticPr fontId="3" type="noConversion"/>
  </si>
  <si>
    <t>\112,000</t>
    <phoneticPr fontId="3" type="noConversion"/>
  </si>
  <si>
    <t>저녘식대(신만재B외 4인)</t>
    <phoneticPr fontId="3" type="noConversion"/>
  </si>
  <si>
    <t>2016-12-30</t>
    <phoneticPr fontId="3" type="noConversion"/>
  </si>
  <si>
    <t>\1,374,440</t>
    <phoneticPr fontId="3" type="noConversion"/>
  </si>
  <si>
    <t>\1,556,440</t>
    <phoneticPr fontId="3" type="noConversion"/>
  </si>
  <si>
    <t>법인카드 대금 결재(16년 12월분 결재)</t>
    <phoneticPr fontId="3" type="noConversion"/>
  </si>
  <si>
    <t>법인카드 결재(선결재 제외분)</t>
    <phoneticPr fontId="3" type="noConversion"/>
  </si>
  <si>
    <t>2016-09-13</t>
    <phoneticPr fontId="3" type="noConversion"/>
  </si>
  <si>
    <t>2016-08-16</t>
    <phoneticPr fontId="3" type="noConversion"/>
  </si>
  <si>
    <t>201704-</t>
    <phoneticPr fontId="3" type="noConversion"/>
  </si>
  <si>
    <t>\16,666,666</t>
    <phoneticPr fontId="3" type="noConversion"/>
  </si>
  <si>
    <t>1월, 2월 급여 지급(신만재외 6)</t>
    <phoneticPr fontId="3" type="noConversion"/>
  </si>
  <si>
    <t>임직원 급여(1월,2월분-신만재외 6)</t>
    <phoneticPr fontId="3" type="noConversion"/>
  </si>
  <si>
    <t>2017-04-04</t>
    <phoneticPr fontId="3" type="noConversion"/>
  </si>
  <si>
    <t>\236,376,000</t>
    <phoneticPr fontId="3" type="noConversion"/>
  </si>
  <si>
    <t>지역SW융합 제품 상용화 지원사업 2차년도 금액 입금(1차분)</t>
    <phoneticPr fontId="3" type="noConversion"/>
  </si>
  <si>
    <t>2차년도 1차금액 입금</t>
    <phoneticPr fontId="3" type="noConversion"/>
  </si>
  <si>
    <t>경기테크노파크</t>
    <phoneticPr fontId="3" type="noConversion"/>
  </si>
  <si>
    <t>LS-오토 신한은행 100-031-481795</t>
    <phoneticPr fontId="3" type="noConversion"/>
  </si>
  <si>
    <t>\131,376,500</t>
    <phoneticPr fontId="3" type="noConversion"/>
  </si>
  <si>
    <t>\8,334,333</t>
    <phoneticPr fontId="3" type="noConversion"/>
  </si>
  <si>
    <t>임직원 급여(3월분-신만재외 6)</t>
    <phoneticPr fontId="3" type="noConversion"/>
  </si>
  <si>
    <t>3월 급여 지급(신만재외 6)
- 법인계좌에서 지급분(\8,510,710원)을 지급하여 바로 입금처리함.</t>
    <phoneticPr fontId="3" type="noConversion"/>
  </si>
  <si>
    <t>\2,470,500</t>
    <phoneticPr fontId="3" type="noConversion"/>
  </si>
  <si>
    <t>연구장비 구입(노트북)</t>
    <phoneticPr fontId="3" type="noConversion"/>
  </si>
  <si>
    <t>연구장비/재료비</t>
    <phoneticPr fontId="3" type="noConversion"/>
  </si>
  <si>
    <t>부가세대급금</t>
    <phoneticPr fontId="3" type="noConversion"/>
  </si>
  <si>
    <t>연구장비 구입</t>
    <phoneticPr fontId="3" type="noConversion"/>
  </si>
  <si>
    <t>삼오네트주식회사</t>
    <phoneticPr fontId="3" type="noConversion"/>
  </si>
  <si>
    <t>\10,644,900</t>
    <phoneticPr fontId="3" type="noConversion"/>
  </si>
  <si>
    <t>2016~17년 지역SW융합 제품 상용화 지원사업 2차년도 품질관리비(선금)</t>
    <phoneticPr fontId="3" type="noConversion"/>
  </si>
  <si>
    <t>2017-04-20</t>
    <phoneticPr fontId="3" type="noConversion"/>
  </si>
  <si>
    <t>201704-</t>
    <phoneticPr fontId="3" type="noConversion"/>
  </si>
  <si>
    <t>2016~17년 지역SW융합 제품 상용화 지원사업 2차년도(선금)</t>
    <phoneticPr fontId="3" type="noConversion"/>
  </si>
  <si>
    <t>2016~17년 지역SW융합 제품 상용화 지원사업 2차년도(선금)</t>
    <phoneticPr fontId="3" type="noConversion"/>
  </si>
  <si>
    <t>\8,314,583</t>
    <phoneticPr fontId="3" type="noConversion"/>
  </si>
  <si>
    <t>4월 급여 지급(신만재외 5)</t>
    <phoneticPr fontId="3" type="noConversion"/>
  </si>
  <si>
    <t>임직원 급여(4월분-신만재외 5)</t>
    <phoneticPr fontId="3" type="noConversion"/>
  </si>
  <si>
    <t>201703-</t>
    <phoneticPr fontId="3" type="noConversion"/>
  </si>
  <si>
    <t>201705-</t>
    <phoneticPr fontId="3" type="noConversion"/>
  </si>
  <si>
    <t>\8,315,083</t>
    <phoneticPr fontId="3" type="noConversion"/>
  </si>
  <si>
    <t>5월 급여 지급(신만재외 5)</t>
    <phoneticPr fontId="3" type="noConversion"/>
  </si>
  <si>
    <t>201706-</t>
    <phoneticPr fontId="3" type="noConversion"/>
  </si>
  <si>
    <t>6월 급여 지급(신만재외 5)</t>
    <phoneticPr fontId="3" type="noConversion"/>
  </si>
  <si>
    <t>2017-06-30</t>
    <phoneticPr fontId="3" type="noConversion"/>
  </si>
  <si>
    <t>2017-05-31</t>
    <phoneticPr fontId="3" type="noConversion"/>
  </si>
  <si>
    <t>2017-04-30</t>
    <phoneticPr fontId="3" type="noConversion"/>
  </si>
  <si>
    <t>201708-</t>
    <phoneticPr fontId="3" type="noConversion"/>
  </si>
  <si>
    <t>2017-08-02</t>
    <phoneticPr fontId="3" type="noConversion"/>
  </si>
  <si>
    <t>\56,304,500</t>
    <phoneticPr fontId="3" type="noConversion"/>
  </si>
  <si>
    <t>사출업종 플랫폼 개발 사업비 관련업체 지급(2차분)</t>
    <phoneticPr fontId="3" type="noConversion"/>
  </si>
  <si>
    <t>2016-08-11</t>
    <phoneticPr fontId="3" type="noConversion"/>
  </si>
  <si>
    <t>(즈)반야시스템</t>
    <phoneticPr fontId="3" type="noConversion"/>
  </si>
  <si>
    <t>2017-03-31</t>
    <phoneticPr fontId="3" type="noConversion"/>
  </si>
  <si>
    <t>2017-04-06</t>
    <phoneticPr fontId="3" type="noConversion"/>
  </si>
  <si>
    <t>2017-04-05</t>
    <phoneticPr fontId="3" type="noConversion"/>
  </si>
  <si>
    <t>2017-04-18</t>
    <phoneticPr fontId="3" type="noConversion"/>
  </si>
  <si>
    <t xml:space="preserve">2016~17년 지역SW융합 제품 상용화 지원사업 2차년도(선금) </t>
    <phoneticPr fontId="3" type="noConversion"/>
  </si>
  <si>
    <t>지급수수료</t>
    <phoneticPr fontId="3" type="noConversion"/>
  </si>
  <si>
    <t>\2,530,500</t>
    <phoneticPr fontId="3" type="noConversion"/>
  </si>
  <si>
    <t>201707-</t>
    <phoneticPr fontId="3" type="noConversion"/>
  </si>
  <si>
    <t>2017-07-31</t>
    <phoneticPr fontId="3" type="noConversion"/>
  </si>
  <si>
    <t>임직원 급여(7월분-신만재외 5)</t>
    <phoneticPr fontId="3" type="noConversion"/>
  </si>
  <si>
    <t>7월 급여 지급(신만재외 5)</t>
    <phoneticPr fontId="3" type="noConversion"/>
  </si>
  <si>
    <t>임직원 급여(6월분-신만재외 5)</t>
    <phoneticPr fontId="3" type="noConversion"/>
  </si>
  <si>
    <t>2017-08-29</t>
    <phoneticPr fontId="3" type="noConversion"/>
  </si>
  <si>
    <t>\300,500</t>
    <phoneticPr fontId="3" type="noConversion"/>
  </si>
  <si>
    <t>2017년 홍콩추계전자전 참가 예약금(신만재B)</t>
    <phoneticPr fontId="3" type="noConversion"/>
  </si>
  <si>
    <t>연구활동비(국외)</t>
    <phoneticPr fontId="3" type="noConversion"/>
  </si>
  <si>
    <t>2017년 홍콩추계전자전 참가 예약금(신만재B)</t>
    <phoneticPr fontId="3" type="noConversion"/>
  </si>
  <si>
    <t>㈜메리트투어</t>
    <phoneticPr fontId="3" type="noConversion"/>
  </si>
  <si>
    <t>이체수수료</t>
    <phoneticPr fontId="3" type="noConversion"/>
  </si>
  <si>
    <t>2017-08-31</t>
    <phoneticPr fontId="3" type="noConversion"/>
  </si>
  <si>
    <t>\600,500</t>
    <phoneticPr fontId="3" type="noConversion"/>
  </si>
  <si>
    <t>2017년 홍콩추계전자전 참가 예약금(전호수B외 1)</t>
    <phoneticPr fontId="3" type="noConversion"/>
  </si>
  <si>
    <t>201708-</t>
    <phoneticPr fontId="3" type="noConversion"/>
  </si>
  <si>
    <t>2017-08-30</t>
    <phoneticPr fontId="3" type="noConversion"/>
  </si>
  <si>
    <t>\550,500</t>
    <phoneticPr fontId="3" type="noConversion"/>
  </si>
  <si>
    <t>㈜오픈프레스</t>
    <phoneticPr fontId="3" type="noConversion"/>
  </si>
  <si>
    <t>국내언론(뉴스캐스트) 홍보</t>
    <phoneticPr fontId="3" type="noConversion"/>
  </si>
  <si>
    <t>국내언론(뉴스캐스트) 홍보</t>
    <phoneticPr fontId="3" type="noConversion"/>
  </si>
  <si>
    <t>㈜오픈프레스</t>
    <phoneticPr fontId="3" type="noConversion"/>
  </si>
  <si>
    <t>2017년 홍콩추계전자전 참가 예약금(전호수B외 1)</t>
    <phoneticPr fontId="3" type="noConversion"/>
  </si>
  <si>
    <t>2017년 홍콩추계전자전 참가 예약금(전호수B외 1)</t>
    <phoneticPr fontId="3" type="noConversion"/>
  </si>
  <si>
    <t>\10,644,900</t>
    <phoneticPr fontId="3" type="noConversion"/>
  </si>
  <si>
    <t>8월 급여 지급(신만재외 5)</t>
    <phoneticPr fontId="3" type="noConversion"/>
  </si>
  <si>
    <t>2017-09-25</t>
    <phoneticPr fontId="3" type="noConversion"/>
  </si>
  <si>
    <t>MP2200용 모니터링 인터페이스</t>
    <phoneticPr fontId="3" type="noConversion"/>
  </si>
  <si>
    <t>연구시설 장비 재료비</t>
    <phoneticPr fontId="3" type="noConversion"/>
  </si>
  <si>
    <t>\</t>
    <phoneticPr fontId="3" type="noConversion"/>
  </si>
  <si>
    <t>연구활동비</t>
    <phoneticPr fontId="3" type="noConversion"/>
  </si>
  <si>
    <t>지급수수료</t>
    <phoneticPr fontId="3" type="noConversion"/>
  </si>
  <si>
    <t>이체수수료</t>
    <phoneticPr fontId="3" type="noConversion"/>
  </si>
  <si>
    <t>보통예금</t>
    <phoneticPr fontId="3" type="noConversion"/>
  </si>
  <si>
    <t>LS엠트론 인터페이스</t>
    <phoneticPr fontId="3" type="noConversion"/>
  </si>
  <si>
    <t>엘에스엠트론㈜</t>
    <phoneticPr fontId="3" type="noConversion"/>
  </si>
  <si>
    <t>201709-</t>
    <phoneticPr fontId="3" type="noConversion"/>
  </si>
  <si>
    <t>201709-</t>
    <phoneticPr fontId="3" type="noConversion"/>
  </si>
  <si>
    <t>홍콩 추계 박람회 참관</t>
    <phoneticPr fontId="3" type="noConversion"/>
  </si>
  <si>
    <t>201710-</t>
    <phoneticPr fontId="3" type="noConversion"/>
  </si>
  <si>
    <t>2017-10-11</t>
    <phoneticPr fontId="3" type="noConversion"/>
  </si>
  <si>
    <t>동경 국제플라스틱전시회 출장</t>
    <phoneticPr fontId="3" type="noConversion"/>
  </si>
  <si>
    <t>동경 국제플라스틱전시회 출장(장영훈B 외 1명)</t>
    <phoneticPr fontId="3" type="noConversion"/>
  </si>
  <si>
    <t>㈜비즈웨어</t>
    <phoneticPr fontId="3" type="noConversion"/>
  </si>
  <si>
    <t>2017-09-30</t>
    <phoneticPr fontId="3" type="noConversion"/>
  </si>
  <si>
    <t>2017-09-22</t>
    <phoneticPr fontId="3" type="noConversion"/>
  </si>
  <si>
    <t>니가타 사출기 모니터링 시스템 공사</t>
    <phoneticPr fontId="3" type="noConversion"/>
  </si>
  <si>
    <t>아이투정보기술</t>
    <phoneticPr fontId="3" type="noConversion"/>
  </si>
  <si>
    <t>니가타 사출기 금형온도 모니터링 시스템 공사</t>
    <phoneticPr fontId="3" type="noConversion"/>
  </si>
  <si>
    <t>니가타 사출기 금형온도 모니터링 시스템 공사</t>
    <phoneticPr fontId="3" type="noConversion"/>
  </si>
  <si>
    <t>니가타 사출기 금형온도 모니터링 시스템 공사</t>
    <phoneticPr fontId="3" type="noConversion"/>
  </si>
  <si>
    <t>니가타 사출기 모니터링 시스템 공사</t>
    <phoneticPr fontId="3" type="noConversion"/>
  </si>
  <si>
    <t>2017-10-31</t>
    <phoneticPr fontId="3" type="noConversion"/>
  </si>
  <si>
    <t>2017-09 급여 지급</t>
    <phoneticPr fontId="3" type="noConversion"/>
  </si>
  <si>
    <t>2017-10 급여 지급</t>
    <phoneticPr fontId="3" type="noConversion"/>
  </si>
  <si>
    <t>급여이체</t>
    <phoneticPr fontId="3" type="noConversion"/>
  </si>
  <si>
    <t>2017-11-30</t>
    <phoneticPr fontId="3" type="noConversion"/>
  </si>
  <si>
    <t>201711-</t>
    <phoneticPr fontId="3" type="noConversion"/>
  </si>
  <si>
    <t>2017-11 급여 지급</t>
    <phoneticPr fontId="3" type="noConversion"/>
  </si>
  <si>
    <t>2017-12-20</t>
    <phoneticPr fontId="3" type="noConversion"/>
  </si>
  <si>
    <t>201712-</t>
    <phoneticPr fontId="3" type="noConversion"/>
  </si>
  <si>
    <t>2017-12-21</t>
    <phoneticPr fontId="3" type="noConversion"/>
  </si>
  <si>
    <t>201712-</t>
    <phoneticPr fontId="3" type="noConversion"/>
  </si>
  <si>
    <t>2017-12 급여 지급</t>
    <phoneticPr fontId="3" type="noConversion"/>
  </si>
  <si>
    <t>홍콩출장비 정산</t>
    <phoneticPr fontId="3" type="noConversion"/>
  </si>
  <si>
    <t>최단영B 출장비</t>
    <phoneticPr fontId="3" type="noConversion"/>
  </si>
  <si>
    <t>신만재B 출장비</t>
    <phoneticPr fontId="3" type="noConversion"/>
  </si>
  <si>
    <t>홍콩 추계 박람회 출장비</t>
    <phoneticPr fontId="3" type="noConversion"/>
  </si>
  <si>
    <t>임직원 급여(8월분-신만재외 5)</t>
    <phoneticPr fontId="3" type="noConversion"/>
  </si>
  <si>
    <t>홍콩 추계 박람회 참관 잔금(신만재B 외 2명)</t>
    <phoneticPr fontId="3" type="noConversion"/>
  </si>
  <si>
    <t>2016~17년 지역 SW융합 제품 상용화 지원사업 2차년도 품질관리 잔금</t>
    <phoneticPr fontId="3" type="noConversion"/>
  </si>
  <si>
    <t>2016~17년 지역 SW융합 제품 상용화 지원사업 2차년도 품질관리</t>
    <phoneticPr fontId="3" type="noConversion"/>
  </si>
  <si>
    <t>2016~17년 지역 SW융합 제품 상용화 지원사업 2차년도 품질관리</t>
    <phoneticPr fontId="3" type="noConversion"/>
  </si>
  <si>
    <t>주식회사 에스티에이테스팅컨설팅</t>
    <phoneticPr fontId="3" type="noConversion"/>
  </si>
  <si>
    <t>&lt;증빙&gt;
신만재B(10/12~10/17) :: @1,132.5 * 6일 * $100 = 679,500원 =&gt; 예산부족으로 42,500원만 지급
최단영B(10/12~10/17) :: @1,132.5 * 6일 * $100 = 679,500원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</si>
</sst>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4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26"/>
      <name val="굴림"/>
      <family val="3"/>
      <charset val="129"/>
    </font>
    <font>
      <sz val="10"/>
      <name val="돋움"/>
      <family val="3"/>
      <charset val="129"/>
    </font>
    <font>
      <sz val="9"/>
      <name val="굴림"/>
      <family val="3"/>
      <charset val="129"/>
    </font>
    <font>
      <b/>
      <sz val="12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b/>
      <sz val="9"/>
      <name val="돋움"/>
      <family val="3"/>
      <charset val="129"/>
    </font>
    <font>
      <sz val="11"/>
      <name val="굴림"/>
      <family val="3"/>
      <charset val="129"/>
    </font>
    <font>
      <sz val="9"/>
      <name val="NanumGothic"/>
      <family val="3"/>
      <charset val="129"/>
    </font>
    <font>
      <sz val="9"/>
      <color rgb="FFFF0000"/>
      <name val="Nanum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E5E5E5"/>
      </right>
      <top/>
      <bottom style="thin">
        <color rgb="FFE5E5E5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8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Alignment="1">
      <alignment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0" fontId="5" fillId="0" borderId="0" xfId="0" applyFont="1" applyBorder="1">
      <alignment vertical="center"/>
    </xf>
    <xf numFmtId="0" fontId="5" fillId="0" borderId="5" xfId="0" applyFont="1" applyBorder="1">
      <alignment vertical="center"/>
    </xf>
    <xf numFmtId="49" fontId="5" fillId="0" borderId="0" xfId="0" applyNumberFormat="1" applyFont="1" applyBorder="1" applyAlignment="1">
      <alignment vertical="center" shrinkToFit="1"/>
    </xf>
    <xf numFmtId="49" fontId="5" fillId="0" borderId="5" xfId="0" applyNumberFormat="1" applyFont="1" applyBorder="1" applyAlignment="1">
      <alignment vertical="center" shrinkToFit="1"/>
    </xf>
    <xf numFmtId="49" fontId="7" fillId="0" borderId="0" xfId="0" applyNumberFormat="1" applyFont="1" applyAlignment="1">
      <alignment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0" fontId="5" fillId="0" borderId="0" xfId="0" applyFont="1" applyBorder="1">
      <alignment vertical="center"/>
    </xf>
    <xf numFmtId="49" fontId="5" fillId="0" borderId="0" xfId="0" applyNumberFormat="1" applyFont="1" applyBorder="1" applyAlignment="1">
      <alignment horizontal="center" vertical="center" shrinkToFit="1"/>
    </xf>
    <xf numFmtId="0" fontId="5" fillId="0" borderId="0" xfId="0" applyFont="1" applyBorder="1">
      <alignment vertical="center"/>
    </xf>
    <xf numFmtId="49" fontId="5" fillId="0" borderId="0" xfId="0" applyNumberFormat="1" applyFont="1" applyBorder="1" applyAlignment="1">
      <alignment horizontal="center" vertical="center" shrinkToFit="1"/>
    </xf>
    <xf numFmtId="0" fontId="5" fillId="0" borderId="0" xfId="0" applyFont="1" applyBorder="1">
      <alignment vertical="center"/>
    </xf>
    <xf numFmtId="49" fontId="5" fillId="0" borderId="0" xfId="0" applyNumberFormat="1" applyFont="1" applyBorder="1" applyAlignment="1">
      <alignment horizontal="center" vertical="center" shrinkToFit="1"/>
    </xf>
    <xf numFmtId="0" fontId="5" fillId="0" borderId="0" xfId="0" applyFont="1" applyBorder="1">
      <alignment vertical="center"/>
    </xf>
    <xf numFmtId="49" fontId="5" fillId="0" borderId="0" xfId="0" applyNumberFormat="1" applyFont="1" applyBorder="1" applyAlignment="1">
      <alignment horizontal="center" vertical="center" shrinkToFit="1"/>
    </xf>
    <xf numFmtId="0" fontId="5" fillId="0" borderId="0" xfId="0" applyFont="1" applyBorder="1">
      <alignment vertical="center"/>
    </xf>
    <xf numFmtId="3" fontId="12" fillId="0" borderId="14" xfId="0" applyNumberFormat="1" applyFont="1" applyBorder="1" applyAlignment="1">
      <alignment horizontal="right" vertical="center" wrapText="1"/>
    </xf>
    <xf numFmtId="49" fontId="5" fillId="0" borderId="0" xfId="0" applyNumberFormat="1" applyFont="1" applyBorder="1" applyAlignment="1">
      <alignment horizontal="center" vertical="center" shrinkToFit="1"/>
    </xf>
    <xf numFmtId="0" fontId="5" fillId="0" borderId="0" xfId="0" applyFont="1" applyBorder="1">
      <alignment vertical="center"/>
    </xf>
    <xf numFmtId="3" fontId="13" fillId="0" borderId="14" xfId="0" applyNumberFormat="1" applyFont="1" applyBorder="1" applyAlignment="1">
      <alignment horizontal="right" vertical="center" wrapText="1"/>
    </xf>
    <xf numFmtId="41" fontId="2" fillId="0" borderId="0" xfId="1" applyFont="1" applyAlignment="1">
      <alignment vertical="center" shrinkToFit="1"/>
    </xf>
    <xf numFmtId="41" fontId="13" fillId="0" borderId="14" xfId="1" applyFont="1" applyBorder="1" applyAlignment="1">
      <alignment horizontal="right" vertical="center" wrapText="1"/>
    </xf>
    <xf numFmtId="49" fontId="5" fillId="0" borderId="2" xfId="0" applyNumberFormat="1" applyFont="1" applyBorder="1" applyAlignment="1">
      <alignment horizontal="center" vertical="center" shrinkToFit="1"/>
    </xf>
    <xf numFmtId="49" fontId="5" fillId="0" borderId="3" xfId="0" applyNumberFormat="1" applyFont="1" applyBorder="1" applyAlignment="1">
      <alignment horizontal="center"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49" fontId="5" fillId="0" borderId="5" xfId="0" applyNumberFormat="1" applyFont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center" vertical="center" shrinkToFit="1"/>
    </xf>
    <xf numFmtId="49" fontId="2" fillId="0" borderId="6" xfId="0" applyNumberFormat="1" applyFont="1" applyBorder="1" applyAlignment="1">
      <alignment horizontal="center" vertical="center" shrinkToFit="1"/>
    </xf>
    <xf numFmtId="49" fontId="2" fillId="0" borderId="7" xfId="0" applyNumberFormat="1" applyFont="1" applyBorder="1" applyAlignment="1">
      <alignment horizontal="center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 textRotation="255" shrinkToFit="1"/>
    </xf>
    <xf numFmtId="0" fontId="5" fillId="0" borderId="2" xfId="0" applyFont="1" applyBorder="1">
      <alignment vertical="center"/>
    </xf>
    <xf numFmtId="49" fontId="5" fillId="0" borderId="0" xfId="0" applyNumberFormat="1" applyFont="1" applyBorder="1" applyAlignment="1">
      <alignment horizontal="center" vertical="center" textRotation="255" shrinkToFit="1"/>
    </xf>
    <xf numFmtId="0" fontId="5" fillId="0" borderId="0" xfId="0" applyFont="1" applyBorder="1">
      <alignment vertical="center"/>
    </xf>
    <xf numFmtId="0" fontId="5" fillId="0" borderId="7" xfId="0" applyFont="1" applyBorder="1">
      <alignment vertical="center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center" vertical="center" shrinkToFit="1"/>
    </xf>
    <xf numFmtId="49" fontId="5" fillId="0" borderId="8" xfId="0" applyNumberFormat="1" applyFont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left" vertical="center" shrinkToFit="1"/>
    </xf>
    <xf numFmtId="49" fontId="5" fillId="0" borderId="10" xfId="0" applyNumberFormat="1" applyFont="1" applyBorder="1" applyAlignment="1">
      <alignment horizontal="left" vertical="center" shrinkToFit="1"/>
    </xf>
    <xf numFmtId="49" fontId="5" fillId="0" borderId="11" xfId="0" applyNumberFormat="1" applyFont="1" applyBorder="1" applyAlignment="1">
      <alignment horizontal="left" vertical="center" shrinkToFit="1"/>
    </xf>
    <xf numFmtId="49" fontId="5" fillId="0" borderId="4" xfId="0" applyNumberFormat="1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2" xfId="0" applyNumberFormat="1" applyFont="1" applyBorder="1" applyAlignment="1">
      <alignment vertical="center" wrapText="1" shrinkToFit="1"/>
    </xf>
    <xf numFmtId="49" fontId="5" fillId="0" borderId="3" xfId="0" applyNumberFormat="1" applyFont="1" applyBorder="1" applyAlignment="1">
      <alignment vertical="center" wrapText="1" shrinkToFit="1"/>
    </xf>
    <xf numFmtId="49" fontId="5" fillId="0" borderId="6" xfId="0" applyNumberFormat="1" applyFont="1" applyBorder="1" applyAlignment="1">
      <alignment vertical="center" wrapText="1" shrinkToFit="1"/>
    </xf>
    <xf numFmtId="49" fontId="5" fillId="0" borderId="7" xfId="0" applyNumberFormat="1" applyFont="1" applyBorder="1" applyAlignment="1">
      <alignment vertical="center" wrapText="1" shrinkToFit="1"/>
    </xf>
    <xf numFmtId="49" fontId="5" fillId="0" borderId="8" xfId="0" applyNumberFormat="1" applyFont="1" applyBorder="1" applyAlignment="1">
      <alignment vertical="center" wrapText="1" shrinkToFit="1"/>
    </xf>
    <xf numFmtId="49" fontId="5" fillId="0" borderId="1" xfId="0" applyNumberFormat="1" applyFont="1" applyBorder="1" applyAlignment="1">
      <alignment horizontal="center" vertical="center" textRotation="255" shrinkToFit="1"/>
    </xf>
    <xf numFmtId="49" fontId="5" fillId="0" borderId="3" xfId="0" applyNumberFormat="1" applyFont="1" applyBorder="1" applyAlignment="1">
      <alignment horizontal="center" vertical="center" textRotation="255" shrinkToFit="1"/>
    </xf>
    <xf numFmtId="49" fontId="5" fillId="0" borderId="4" xfId="0" applyNumberFormat="1" applyFont="1" applyBorder="1" applyAlignment="1">
      <alignment horizontal="center" vertical="center" textRotation="255" shrinkToFit="1"/>
    </xf>
    <xf numFmtId="49" fontId="5" fillId="0" borderId="5" xfId="0" applyNumberFormat="1" applyFont="1" applyBorder="1" applyAlignment="1">
      <alignment horizontal="center" vertical="center" textRotation="255" shrinkToFit="1"/>
    </xf>
    <xf numFmtId="49" fontId="5" fillId="0" borderId="6" xfId="0" applyNumberFormat="1" applyFont="1" applyBorder="1" applyAlignment="1">
      <alignment horizontal="center" vertical="center" textRotation="255" shrinkToFit="1"/>
    </xf>
    <xf numFmtId="49" fontId="5" fillId="0" borderId="8" xfId="0" applyNumberFormat="1" applyFont="1" applyBorder="1" applyAlignment="1">
      <alignment horizontal="center" vertical="center" textRotation="255" shrinkToFit="1"/>
    </xf>
    <xf numFmtId="0" fontId="11" fillId="0" borderId="1" xfId="0" applyNumberFormat="1" applyFont="1" applyBorder="1" applyAlignment="1">
      <alignment horizontal="right" vertical="center" shrinkToFit="1"/>
    </xf>
    <xf numFmtId="0" fontId="11" fillId="0" borderId="2" xfId="0" applyNumberFormat="1" applyFont="1" applyBorder="1" applyAlignment="1">
      <alignment horizontal="right" vertical="center" shrinkToFit="1"/>
    </xf>
    <xf numFmtId="0" fontId="11" fillId="0" borderId="6" xfId="0" applyNumberFormat="1" applyFont="1" applyBorder="1" applyAlignment="1">
      <alignment horizontal="right" vertical="center" shrinkToFit="1"/>
    </xf>
    <xf numFmtId="0" fontId="11" fillId="0" borderId="7" xfId="0" applyNumberFormat="1" applyFont="1" applyBorder="1" applyAlignment="1">
      <alignment horizontal="right" vertical="center" shrinkToFit="1"/>
    </xf>
    <xf numFmtId="3" fontId="11" fillId="0" borderId="2" xfId="1" applyNumberFormat="1" applyFont="1" applyBorder="1" applyAlignment="1">
      <alignment horizontal="left" vertical="center" shrinkToFit="1"/>
    </xf>
    <xf numFmtId="3" fontId="11" fillId="0" borderId="3" xfId="1" applyNumberFormat="1" applyFont="1" applyBorder="1" applyAlignment="1">
      <alignment horizontal="left" vertical="center" shrinkToFit="1"/>
    </xf>
    <xf numFmtId="3" fontId="11" fillId="0" borderId="7" xfId="1" applyNumberFormat="1" applyFont="1" applyBorder="1" applyAlignment="1">
      <alignment horizontal="left" vertical="center" shrinkToFit="1"/>
    </xf>
    <xf numFmtId="3" fontId="11" fillId="0" borderId="8" xfId="1" applyNumberFormat="1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left" vertical="center" shrinkToFit="1"/>
    </xf>
    <xf numFmtId="49" fontId="5" fillId="0" borderId="2" xfId="0" applyNumberFormat="1" applyFont="1" applyBorder="1" applyAlignment="1">
      <alignment horizontal="left" vertical="center" shrinkToFit="1"/>
    </xf>
    <xf numFmtId="49" fontId="5" fillId="0" borderId="3" xfId="0" applyNumberFormat="1" applyFont="1" applyBorder="1" applyAlignment="1">
      <alignment horizontal="left" vertical="center" shrinkToFit="1"/>
    </xf>
    <xf numFmtId="49" fontId="5" fillId="0" borderId="6" xfId="0" applyNumberFormat="1" applyFont="1" applyBorder="1" applyAlignment="1">
      <alignment horizontal="left" vertical="center" shrinkToFit="1"/>
    </xf>
    <xf numFmtId="49" fontId="5" fillId="0" borderId="7" xfId="0" applyNumberFormat="1" applyFont="1" applyBorder="1" applyAlignment="1">
      <alignment horizontal="left" vertical="center" shrinkToFit="1"/>
    </xf>
    <xf numFmtId="49" fontId="5" fillId="0" borderId="8" xfId="0" applyNumberFormat="1" applyFont="1" applyBorder="1" applyAlignment="1">
      <alignment horizontal="left" vertical="center" shrinkToFit="1"/>
    </xf>
    <xf numFmtId="49" fontId="8" fillId="0" borderId="1" xfId="0" applyNumberFormat="1" applyFont="1" applyBorder="1" applyAlignment="1">
      <alignment horizontal="left" vertical="center" shrinkToFit="1"/>
    </xf>
    <xf numFmtId="49" fontId="8" fillId="0" borderId="2" xfId="0" applyNumberFormat="1" applyFont="1" applyBorder="1" applyAlignment="1">
      <alignment horizontal="left" vertical="center" shrinkToFit="1"/>
    </xf>
    <xf numFmtId="49" fontId="8" fillId="0" borderId="3" xfId="0" applyNumberFormat="1" applyFont="1" applyBorder="1" applyAlignment="1">
      <alignment horizontal="left" vertical="center" shrinkToFit="1"/>
    </xf>
    <xf numFmtId="41" fontId="8" fillId="0" borderId="1" xfId="1" applyFont="1" applyBorder="1" applyAlignment="1">
      <alignment horizontal="right" vertical="center" shrinkToFit="1"/>
    </xf>
    <xf numFmtId="41" fontId="8" fillId="0" borderId="2" xfId="1" applyFont="1" applyBorder="1" applyAlignment="1">
      <alignment horizontal="right" vertical="center" shrinkToFit="1"/>
    </xf>
    <xf numFmtId="41" fontId="8" fillId="0" borderId="3" xfId="1" applyFont="1" applyBorder="1" applyAlignment="1">
      <alignment horizontal="right" vertical="center" shrinkToFit="1"/>
    </xf>
    <xf numFmtId="41" fontId="8" fillId="0" borderId="4" xfId="1" applyFont="1" applyBorder="1" applyAlignment="1">
      <alignment horizontal="right" vertical="center" shrinkToFit="1"/>
    </xf>
    <xf numFmtId="41" fontId="8" fillId="0" borderId="0" xfId="1" applyFont="1" applyBorder="1" applyAlignment="1">
      <alignment horizontal="right" vertical="center" shrinkToFit="1"/>
    </xf>
    <xf numFmtId="41" fontId="8" fillId="0" borderId="5" xfId="1" applyFont="1" applyBorder="1" applyAlignment="1">
      <alignment horizontal="right" vertical="center" shrinkToFit="1"/>
    </xf>
    <xf numFmtId="41" fontId="8" fillId="0" borderId="6" xfId="1" applyFont="1" applyBorder="1" applyAlignment="1">
      <alignment horizontal="right" vertical="center" shrinkToFit="1"/>
    </xf>
    <xf numFmtId="41" fontId="8" fillId="0" borderId="7" xfId="1" applyFont="1" applyBorder="1" applyAlignment="1">
      <alignment horizontal="right" vertical="center" shrinkToFit="1"/>
    </xf>
    <xf numFmtId="41" fontId="8" fillId="0" borderId="8" xfId="1" applyFont="1" applyBorder="1" applyAlignment="1">
      <alignment horizontal="right" vertical="center" shrinkToFit="1"/>
    </xf>
    <xf numFmtId="49" fontId="8" fillId="0" borderId="1" xfId="0" applyNumberFormat="1" applyFont="1" applyBorder="1" applyAlignment="1">
      <alignment horizontal="left" vertical="center" wrapText="1" shrinkToFit="1"/>
    </xf>
    <xf numFmtId="49" fontId="8" fillId="0" borderId="2" xfId="0" applyNumberFormat="1" applyFont="1" applyBorder="1" applyAlignment="1">
      <alignment horizontal="left" vertical="center" wrapText="1" shrinkToFit="1"/>
    </xf>
    <xf numFmtId="49" fontId="8" fillId="0" borderId="3" xfId="0" applyNumberFormat="1" applyFont="1" applyBorder="1" applyAlignment="1">
      <alignment horizontal="left" vertical="center" wrapText="1" shrinkToFit="1"/>
    </xf>
    <xf numFmtId="49" fontId="8" fillId="0" borderId="4" xfId="0" applyNumberFormat="1" applyFont="1" applyBorder="1" applyAlignment="1">
      <alignment horizontal="left" vertical="center" wrapText="1" shrinkToFit="1"/>
    </xf>
    <xf numFmtId="49" fontId="8" fillId="0" borderId="0" xfId="0" applyNumberFormat="1" applyFont="1" applyBorder="1" applyAlignment="1">
      <alignment horizontal="left" vertical="center" wrapText="1" shrinkToFit="1"/>
    </xf>
    <xf numFmtId="49" fontId="8" fillId="0" borderId="5" xfId="0" applyNumberFormat="1" applyFont="1" applyBorder="1" applyAlignment="1">
      <alignment horizontal="left" vertical="center" wrapText="1" shrinkToFit="1"/>
    </xf>
    <xf numFmtId="49" fontId="8" fillId="0" borderId="4" xfId="0" applyNumberFormat="1" applyFont="1" applyFill="1" applyBorder="1" applyAlignment="1">
      <alignment horizontal="left" vertical="center" shrinkToFit="1"/>
    </xf>
    <xf numFmtId="49" fontId="8" fillId="0" borderId="0" xfId="0" applyNumberFormat="1" applyFont="1" applyFill="1" applyBorder="1" applyAlignment="1">
      <alignment horizontal="left" vertical="center" shrinkToFit="1"/>
    </xf>
    <xf numFmtId="49" fontId="8" fillId="0" borderId="5" xfId="0" applyNumberFormat="1" applyFont="1" applyFill="1" applyBorder="1" applyAlignment="1">
      <alignment horizontal="left" vertical="center" shrinkToFit="1"/>
    </xf>
    <xf numFmtId="49" fontId="8" fillId="0" borderId="6" xfId="0" applyNumberFormat="1" applyFont="1" applyFill="1" applyBorder="1" applyAlignment="1">
      <alignment horizontal="left" vertical="center" shrinkToFit="1"/>
    </xf>
    <xf numFmtId="49" fontId="8" fillId="0" borderId="7" xfId="0" applyNumberFormat="1" applyFont="1" applyFill="1" applyBorder="1" applyAlignment="1">
      <alignment horizontal="left" vertical="center" shrinkToFit="1"/>
    </xf>
    <xf numFmtId="49" fontId="8" fillId="0" borderId="8" xfId="0" applyNumberFormat="1" applyFont="1" applyFill="1" applyBorder="1" applyAlignment="1">
      <alignment horizontal="left" vertical="center" shrinkToFit="1"/>
    </xf>
    <xf numFmtId="0" fontId="6" fillId="0" borderId="4" xfId="0" applyNumberFormat="1" applyFont="1" applyBorder="1" applyAlignment="1">
      <alignment horizontal="left" vertical="top" wrapText="1" indent="2"/>
    </xf>
    <xf numFmtId="0" fontId="6" fillId="0" borderId="0" xfId="0" applyNumberFormat="1" applyFont="1" applyBorder="1" applyAlignment="1">
      <alignment horizontal="left" vertical="top" wrapText="1" indent="2"/>
    </xf>
    <xf numFmtId="0" fontId="6" fillId="0" borderId="5" xfId="0" applyNumberFormat="1" applyFont="1" applyBorder="1" applyAlignment="1">
      <alignment horizontal="left" vertical="top" wrapText="1" indent="2"/>
    </xf>
    <xf numFmtId="0" fontId="6" fillId="0" borderId="6" xfId="0" applyNumberFormat="1" applyFont="1" applyBorder="1" applyAlignment="1">
      <alignment horizontal="left" vertical="top" wrapText="1" indent="2"/>
    </xf>
    <xf numFmtId="0" fontId="6" fillId="0" borderId="7" xfId="0" applyNumberFormat="1" applyFont="1" applyBorder="1" applyAlignment="1">
      <alignment horizontal="left" vertical="top" wrapText="1" indent="2"/>
    </xf>
    <xf numFmtId="0" fontId="6" fillId="0" borderId="8" xfId="0" applyNumberFormat="1" applyFont="1" applyBorder="1" applyAlignment="1">
      <alignment horizontal="left" vertical="top" wrapText="1" indent="2"/>
    </xf>
    <xf numFmtId="49" fontId="6" fillId="2" borderId="12" xfId="0" applyNumberFormat="1" applyFont="1" applyFill="1" applyBorder="1" applyAlignment="1">
      <alignment horizontal="center" vertical="center" shrinkToFit="1"/>
    </xf>
    <xf numFmtId="49" fontId="6" fillId="2" borderId="13" xfId="0" applyNumberFormat="1" applyFont="1" applyFill="1" applyBorder="1" applyAlignment="1">
      <alignment horizontal="center" vertical="center" shrinkToFi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left" vertical="center" shrinkToFit="1"/>
    </xf>
    <xf numFmtId="49" fontId="8" fillId="0" borderId="7" xfId="0" applyNumberFormat="1" applyFont="1" applyBorder="1" applyAlignment="1">
      <alignment horizontal="left" vertical="center" shrinkToFit="1"/>
    </xf>
    <xf numFmtId="49" fontId="8" fillId="0" borderId="8" xfId="0" applyNumberFormat="1" applyFont="1" applyBorder="1" applyAlignment="1">
      <alignment horizontal="left" vertical="center" shrinkToFit="1"/>
    </xf>
    <xf numFmtId="49" fontId="9" fillId="0" borderId="1" xfId="0" applyNumberFormat="1" applyFont="1" applyBorder="1" applyAlignment="1">
      <alignment horizontal="center" vertical="center" textRotation="255" shrinkToFit="1"/>
    </xf>
    <xf numFmtId="49" fontId="9" fillId="0" borderId="2" xfId="0" applyNumberFormat="1" applyFont="1" applyBorder="1" applyAlignment="1">
      <alignment horizontal="center" vertical="center" textRotation="255" shrinkToFit="1"/>
    </xf>
    <xf numFmtId="49" fontId="9" fillId="0" borderId="6" xfId="0" applyNumberFormat="1" applyFont="1" applyBorder="1" applyAlignment="1">
      <alignment horizontal="center" vertical="center" textRotation="255" shrinkToFit="1"/>
    </xf>
    <xf numFmtId="49" fontId="9" fillId="0" borderId="7" xfId="0" applyNumberFormat="1" applyFont="1" applyBorder="1" applyAlignment="1">
      <alignment horizontal="center" vertical="center" textRotation="255" shrinkToFit="1"/>
    </xf>
    <xf numFmtId="41" fontId="10" fillId="0" borderId="12" xfId="1" applyFont="1" applyBorder="1" applyAlignment="1">
      <alignment horizontal="right" vertical="center" shrinkToFit="1"/>
    </xf>
    <xf numFmtId="41" fontId="10" fillId="0" borderId="13" xfId="1" applyFont="1" applyBorder="1" applyAlignment="1">
      <alignment horizontal="right" vertical="center" shrinkToFit="1"/>
    </xf>
    <xf numFmtId="176" fontId="10" fillId="0" borderId="2" xfId="1" applyNumberFormat="1" applyFont="1" applyBorder="1" applyAlignment="1">
      <alignment horizontal="left" vertical="center" shrinkToFit="1"/>
    </xf>
    <xf numFmtId="176" fontId="10" fillId="0" borderId="3" xfId="1" applyNumberFormat="1" applyFont="1" applyBorder="1" applyAlignment="1">
      <alignment horizontal="left" vertical="center" shrinkToFit="1"/>
    </xf>
    <xf numFmtId="176" fontId="10" fillId="0" borderId="7" xfId="1" applyNumberFormat="1" applyFont="1" applyBorder="1" applyAlignment="1">
      <alignment horizontal="left" vertical="center" shrinkToFit="1"/>
    </xf>
    <xf numFmtId="176" fontId="10" fillId="0" borderId="8" xfId="1" applyNumberFormat="1" applyFont="1" applyBorder="1" applyAlignment="1">
      <alignment horizontal="left" vertical="center" shrinkToFit="1"/>
    </xf>
    <xf numFmtId="49" fontId="11" fillId="0" borderId="1" xfId="0" applyNumberFormat="1" applyFont="1" applyBorder="1" applyAlignment="1">
      <alignment horizontal="left" vertical="center" indent="1" shrinkToFit="1"/>
    </xf>
    <xf numFmtId="49" fontId="11" fillId="0" borderId="2" xfId="0" applyNumberFormat="1" applyFont="1" applyBorder="1" applyAlignment="1">
      <alignment horizontal="left" vertical="center" indent="1" shrinkToFit="1"/>
    </xf>
    <xf numFmtId="49" fontId="11" fillId="0" borderId="3" xfId="0" applyNumberFormat="1" applyFont="1" applyBorder="1" applyAlignment="1">
      <alignment horizontal="left" vertical="center" indent="1" shrinkToFit="1"/>
    </xf>
    <xf numFmtId="49" fontId="11" fillId="0" borderId="6" xfId="0" applyNumberFormat="1" applyFont="1" applyBorder="1" applyAlignment="1">
      <alignment horizontal="left" vertical="center" indent="1" shrinkToFit="1"/>
    </xf>
    <xf numFmtId="49" fontId="11" fillId="0" borderId="7" xfId="0" applyNumberFormat="1" applyFont="1" applyBorder="1" applyAlignment="1">
      <alignment horizontal="left" vertical="center" indent="1" shrinkToFit="1"/>
    </xf>
    <xf numFmtId="49" fontId="11" fillId="0" borderId="8" xfId="0" applyNumberFormat="1" applyFont="1" applyBorder="1" applyAlignment="1">
      <alignment horizontal="left" vertical="center" indent="1" shrinkToFit="1"/>
    </xf>
    <xf numFmtId="41" fontId="10" fillId="0" borderId="2" xfId="0" applyNumberFormat="1" applyFont="1" applyBorder="1" applyAlignment="1">
      <alignment horizontal="left" vertical="center" shrinkToFit="1"/>
    </xf>
    <xf numFmtId="0" fontId="10" fillId="0" borderId="2" xfId="0" applyNumberFormat="1" applyFont="1" applyBorder="1" applyAlignment="1">
      <alignment horizontal="left" vertical="center" shrinkToFit="1"/>
    </xf>
    <xf numFmtId="0" fontId="10" fillId="0" borderId="3" xfId="0" applyNumberFormat="1" applyFont="1" applyBorder="1" applyAlignment="1">
      <alignment horizontal="left" vertical="center" shrinkToFit="1"/>
    </xf>
    <xf numFmtId="0" fontId="10" fillId="0" borderId="7" xfId="0" applyNumberFormat="1" applyFont="1" applyBorder="1" applyAlignment="1">
      <alignment horizontal="left" vertical="center" shrinkToFit="1"/>
    </xf>
    <xf numFmtId="0" fontId="10" fillId="0" borderId="8" xfId="0" applyNumberFormat="1" applyFont="1" applyBorder="1" applyAlignment="1">
      <alignment horizontal="left" vertical="center" shrinkToFit="1"/>
    </xf>
    <xf numFmtId="49" fontId="10" fillId="0" borderId="2" xfId="0" applyNumberFormat="1" applyFont="1" applyBorder="1" applyAlignment="1">
      <alignment horizontal="left" vertical="center" shrinkToFit="1"/>
    </xf>
    <xf numFmtId="49" fontId="10" fillId="0" borderId="3" xfId="0" applyNumberFormat="1" applyFont="1" applyBorder="1" applyAlignment="1">
      <alignment horizontal="left" vertical="center" shrinkToFit="1"/>
    </xf>
    <xf numFmtId="49" fontId="10" fillId="0" borderId="7" xfId="0" applyNumberFormat="1" applyFont="1" applyBorder="1" applyAlignment="1">
      <alignment horizontal="left" vertical="center" shrinkToFit="1"/>
    </xf>
    <xf numFmtId="49" fontId="10" fillId="0" borderId="8" xfId="0" applyNumberFormat="1" applyFont="1" applyBorder="1" applyAlignment="1">
      <alignment horizontal="left" vertical="center" shrinkToFit="1"/>
    </xf>
    <xf numFmtId="41" fontId="10" fillId="0" borderId="2" xfId="1" applyFont="1" applyBorder="1" applyAlignment="1">
      <alignment horizontal="left" vertical="center" shrinkToFit="1"/>
    </xf>
    <xf numFmtId="41" fontId="10" fillId="0" borderId="3" xfId="1" applyFont="1" applyBorder="1" applyAlignment="1">
      <alignment horizontal="left" vertical="center" shrinkToFit="1"/>
    </xf>
    <xf numFmtId="41" fontId="10" fillId="0" borderId="7" xfId="1" applyFont="1" applyBorder="1" applyAlignment="1">
      <alignment horizontal="left" vertical="center" shrinkToFit="1"/>
    </xf>
    <xf numFmtId="41" fontId="10" fillId="0" borderId="8" xfId="1" applyFont="1" applyBorder="1" applyAlignment="1">
      <alignment horizontal="left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Q31" sqref="BQ31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20"/>
      <c r="V3" s="20"/>
      <c r="W3" s="20"/>
      <c r="X3" s="20"/>
      <c r="Y3" s="20"/>
      <c r="Z3" s="20"/>
      <c r="AA3" s="21"/>
      <c r="AB3" s="21"/>
      <c r="AC3" s="21"/>
      <c r="AD3" s="21"/>
      <c r="AE3" s="20"/>
      <c r="AF3" s="21"/>
      <c r="AG3" s="21"/>
      <c r="AH3" s="21"/>
      <c r="AI3" s="21"/>
      <c r="AJ3" s="20"/>
      <c r="AK3" s="21"/>
      <c r="AL3" s="21"/>
      <c r="AM3" s="21"/>
      <c r="AN3" s="21"/>
      <c r="AO3" s="20"/>
      <c r="AP3" s="21"/>
      <c r="AQ3" s="21"/>
      <c r="AR3" s="21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20"/>
      <c r="V4" s="20"/>
      <c r="W4" s="20"/>
      <c r="X4" s="20"/>
      <c r="Y4" s="20"/>
      <c r="Z4" s="20"/>
      <c r="AA4" s="21"/>
      <c r="AB4" s="21"/>
      <c r="AC4" s="21"/>
      <c r="AD4" s="21"/>
      <c r="AE4" s="20"/>
      <c r="AF4" s="21"/>
      <c r="AG4" s="21"/>
      <c r="AH4" s="21"/>
      <c r="AI4" s="21"/>
      <c r="AJ4" s="20"/>
      <c r="AK4" s="21"/>
      <c r="AL4" s="21"/>
      <c r="AM4" s="21"/>
      <c r="AN4" s="21"/>
      <c r="AO4" s="20"/>
      <c r="AP4" s="21"/>
      <c r="AQ4" s="21"/>
      <c r="AR4" s="21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317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316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68" t="s">
        <v>284</v>
      </c>
      <c r="H17" s="69"/>
      <c r="I17" s="72">
        <f>N70</f>
        <v>722500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3"/>
    </row>
    <row r="18" spans="1:45" ht="9.9499999999999993" customHeight="1">
      <c r="A18" s="1"/>
      <c r="B18" s="50"/>
      <c r="C18" s="33"/>
      <c r="D18" s="33"/>
      <c r="E18" s="33"/>
      <c r="F18" s="51"/>
      <c r="G18" s="70"/>
      <c r="H18" s="71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5"/>
    </row>
    <row r="19" spans="1:45" ht="9.9499999999999993" customHeight="1">
      <c r="A19" s="1"/>
      <c r="B19" s="43" t="s">
        <v>319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329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679500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320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70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46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44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42500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 t="s">
        <v>321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70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>
        <v>692500</v>
      </c>
      <c r="U58" s="86"/>
      <c r="V58" s="86"/>
      <c r="W58" s="86"/>
      <c r="X58" s="86"/>
      <c r="Y58" s="87"/>
      <c r="Z58" s="94" t="s">
        <v>322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288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SUM(N49:S69)</f>
        <v>722500</v>
      </c>
      <c r="O70" s="123"/>
      <c r="P70" s="123"/>
      <c r="Q70" s="123"/>
      <c r="R70" s="123"/>
      <c r="S70" s="123"/>
      <c r="T70" s="123">
        <v>722500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8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23:AS4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H18"/>
    <mergeCell ref="I17:AS18"/>
    <mergeCell ref="B15:F16"/>
    <mergeCell ref="G15:W16"/>
    <mergeCell ref="Z15:AD16"/>
    <mergeCell ref="AE15:AI16"/>
    <mergeCell ref="B19:AS22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T58" sqref="T58:Y6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20"/>
      <c r="V3" s="20"/>
      <c r="W3" s="20"/>
      <c r="X3" s="20"/>
      <c r="Y3" s="20"/>
      <c r="Z3" s="20"/>
      <c r="AA3" s="21"/>
      <c r="AB3" s="21"/>
      <c r="AC3" s="21"/>
      <c r="AD3" s="21"/>
      <c r="AE3" s="20"/>
      <c r="AF3" s="21"/>
      <c r="AG3" s="21"/>
      <c r="AH3" s="21"/>
      <c r="AI3" s="21"/>
      <c r="AJ3" s="20"/>
      <c r="AK3" s="21"/>
      <c r="AL3" s="21"/>
      <c r="AM3" s="21"/>
      <c r="AN3" s="21"/>
      <c r="AO3" s="20"/>
      <c r="AP3" s="21"/>
      <c r="AQ3" s="21"/>
      <c r="AR3" s="21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20"/>
      <c r="V4" s="20"/>
      <c r="W4" s="20"/>
      <c r="X4" s="20"/>
      <c r="Y4" s="20"/>
      <c r="Z4" s="20"/>
      <c r="AA4" s="21"/>
      <c r="AB4" s="21"/>
      <c r="AC4" s="21"/>
      <c r="AD4" s="21"/>
      <c r="AE4" s="20"/>
      <c r="AF4" s="21"/>
      <c r="AG4" s="21"/>
      <c r="AH4" s="21"/>
      <c r="AI4" s="21"/>
      <c r="AJ4" s="20"/>
      <c r="AK4" s="21"/>
      <c r="AL4" s="21"/>
      <c r="AM4" s="21"/>
      <c r="AN4" s="21"/>
      <c r="AO4" s="20"/>
      <c r="AP4" s="21"/>
      <c r="AQ4" s="21"/>
      <c r="AR4" s="21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317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316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68" t="s">
        <v>284</v>
      </c>
      <c r="H17" s="69"/>
      <c r="I17" s="72">
        <f>N70</f>
        <v>8484837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3"/>
    </row>
    <row r="18" spans="1:45" ht="9.9499999999999993" customHeight="1">
      <c r="A18" s="1"/>
      <c r="B18" s="50"/>
      <c r="C18" s="33"/>
      <c r="D18" s="33"/>
      <c r="E18" s="33"/>
      <c r="F18" s="51"/>
      <c r="G18" s="70"/>
      <c r="H18" s="71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5"/>
    </row>
    <row r="19" spans="1:45" ht="9.9499999999999993" customHeight="1">
      <c r="A19" s="1"/>
      <c r="B19" s="43" t="s">
        <v>318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8484337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46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44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8484837</v>
      </c>
      <c r="U55" s="86"/>
      <c r="V55" s="86"/>
      <c r="W55" s="86"/>
      <c r="X55" s="86"/>
      <c r="Y55" s="87"/>
      <c r="Z55" s="94" t="s">
        <v>310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288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SUM(N49:S69)</f>
        <v>8484837</v>
      </c>
      <c r="O70" s="123"/>
      <c r="P70" s="123"/>
      <c r="Q70" s="123"/>
      <c r="R70" s="123"/>
      <c r="S70" s="123"/>
      <c r="T70" s="123">
        <f>SUM(T49:Y69)</f>
        <v>8484837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8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23:AS4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H18"/>
    <mergeCell ref="I17:AS18"/>
    <mergeCell ref="B15:F16"/>
    <mergeCell ref="G15:W16"/>
    <mergeCell ref="Z15:AD16"/>
    <mergeCell ref="AE15:AI16"/>
    <mergeCell ref="B19:AS22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zoomScaleNormal="100" workbookViewId="0">
      <selection activeCell="BI29" sqref="BI29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20"/>
      <c r="V3" s="20"/>
      <c r="W3" s="20"/>
      <c r="X3" s="20"/>
      <c r="Y3" s="20"/>
      <c r="Z3" s="20"/>
      <c r="AA3" s="21"/>
      <c r="AB3" s="21"/>
      <c r="AC3" s="21"/>
      <c r="AD3" s="21"/>
      <c r="AE3" s="20"/>
      <c r="AF3" s="21"/>
      <c r="AG3" s="21"/>
      <c r="AH3" s="21"/>
      <c r="AI3" s="21"/>
      <c r="AJ3" s="20"/>
      <c r="AK3" s="21"/>
      <c r="AL3" s="21"/>
      <c r="AM3" s="21"/>
      <c r="AN3" s="21"/>
      <c r="AO3" s="20"/>
      <c r="AP3" s="21"/>
      <c r="AQ3" s="21"/>
      <c r="AR3" s="21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20"/>
      <c r="V4" s="20"/>
      <c r="W4" s="20"/>
      <c r="X4" s="20"/>
      <c r="Y4" s="20"/>
      <c r="Z4" s="20"/>
      <c r="AA4" s="21"/>
      <c r="AB4" s="21"/>
      <c r="AC4" s="21"/>
      <c r="AD4" s="21"/>
      <c r="AE4" s="20"/>
      <c r="AF4" s="21"/>
      <c r="AG4" s="21"/>
      <c r="AH4" s="21"/>
      <c r="AI4" s="21"/>
      <c r="AJ4" s="20"/>
      <c r="AK4" s="21"/>
      <c r="AL4" s="21"/>
      <c r="AM4" s="21"/>
      <c r="AN4" s="21"/>
      <c r="AO4" s="20"/>
      <c r="AP4" s="21"/>
      <c r="AQ4" s="21"/>
      <c r="AR4" s="21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315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314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68" t="s">
        <v>284</v>
      </c>
      <c r="H17" s="69"/>
      <c r="I17" s="72">
        <f>N70</f>
        <v>4562100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3"/>
    </row>
    <row r="18" spans="1:45" ht="9.9499999999999993" customHeight="1">
      <c r="A18" s="1"/>
      <c r="B18" s="50"/>
      <c r="C18" s="33"/>
      <c r="D18" s="33"/>
      <c r="E18" s="33"/>
      <c r="F18" s="51"/>
      <c r="G18" s="70"/>
      <c r="H18" s="71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5"/>
    </row>
    <row r="19" spans="1:45" ht="9.9499999999999993" customHeight="1">
      <c r="A19" s="1"/>
      <c r="B19" s="43" t="s">
        <v>325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4147363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326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70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328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414737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327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69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328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4562100</v>
      </c>
      <c r="U55" s="86"/>
      <c r="V55" s="86"/>
      <c r="W55" s="86"/>
      <c r="X55" s="86"/>
      <c r="Y55" s="87"/>
      <c r="Z55" s="94" t="s">
        <v>327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288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SUM(N49:S69)</f>
        <v>4562100</v>
      </c>
      <c r="O70" s="123"/>
      <c r="P70" s="123"/>
      <c r="Q70" s="123"/>
      <c r="R70" s="123"/>
      <c r="S70" s="123"/>
      <c r="T70" s="123">
        <f>SUM(T49:Y69)</f>
        <v>4562100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8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23:AS4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H18"/>
    <mergeCell ref="I17:AS18"/>
    <mergeCell ref="B15:F16"/>
    <mergeCell ref="G15:W16"/>
    <mergeCell ref="Z15:AD16"/>
    <mergeCell ref="AE15:AI16"/>
    <mergeCell ref="B19:AS22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T55" sqref="T55:Y57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20"/>
      <c r="V3" s="20"/>
      <c r="W3" s="20"/>
      <c r="X3" s="20"/>
      <c r="Y3" s="20"/>
      <c r="Z3" s="20"/>
      <c r="AA3" s="21"/>
      <c r="AB3" s="21"/>
      <c r="AC3" s="21"/>
      <c r="AD3" s="21"/>
      <c r="AE3" s="20"/>
      <c r="AF3" s="21"/>
      <c r="AG3" s="21"/>
      <c r="AH3" s="21"/>
      <c r="AI3" s="21"/>
      <c r="AJ3" s="20"/>
      <c r="AK3" s="21"/>
      <c r="AL3" s="21"/>
      <c r="AM3" s="21"/>
      <c r="AN3" s="21"/>
      <c r="AO3" s="20"/>
      <c r="AP3" s="21"/>
      <c r="AQ3" s="21"/>
      <c r="AR3" s="21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20"/>
      <c r="V4" s="20"/>
      <c r="W4" s="20"/>
      <c r="X4" s="20"/>
      <c r="Y4" s="20"/>
      <c r="Z4" s="20"/>
      <c r="AA4" s="21"/>
      <c r="AB4" s="21"/>
      <c r="AC4" s="21"/>
      <c r="AD4" s="21"/>
      <c r="AE4" s="20"/>
      <c r="AF4" s="21"/>
      <c r="AG4" s="21"/>
      <c r="AH4" s="21"/>
      <c r="AI4" s="21"/>
      <c r="AJ4" s="20"/>
      <c r="AK4" s="21"/>
      <c r="AL4" s="21"/>
      <c r="AM4" s="21"/>
      <c r="AN4" s="21"/>
      <c r="AO4" s="20"/>
      <c r="AP4" s="21"/>
      <c r="AQ4" s="21"/>
      <c r="AR4" s="21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312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311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68" t="s">
        <v>284</v>
      </c>
      <c r="H17" s="69"/>
      <c r="I17" s="72">
        <f>N70</f>
        <v>8314583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3"/>
    </row>
    <row r="18" spans="1:45" ht="9.9499999999999993" customHeight="1">
      <c r="A18" s="1"/>
      <c r="B18" s="50"/>
      <c r="C18" s="33"/>
      <c r="D18" s="33"/>
      <c r="E18" s="33"/>
      <c r="F18" s="51"/>
      <c r="G18" s="70"/>
      <c r="H18" s="71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5"/>
    </row>
    <row r="19" spans="1:45" ht="9.9499999999999993" customHeight="1">
      <c r="A19" s="1"/>
      <c r="B19" s="43" t="s">
        <v>313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8314583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8314583</v>
      </c>
      <c r="U52" s="86"/>
      <c r="V52" s="86"/>
      <c r="W52" s="86"/>
      <c r="X52" s="86"/>
      <c r="Y52" s="87"/>
      <c r="Z52" s="94" t="s">
        <v>310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288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SUM(N49:S69)</f>
        <v>8314583</v>
      </c>
      <c r="O70" s="123"/>
      <c r="P70" s="123"/>
      <c r="Q70" s="123"/>
      <c r="R70" s="123"/>
      <c r="S70" s="123"/>
      <c r="T70" s="123">
        <f>SUM(T49:Y69)</f>
        <v>8314583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8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23:AS4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H18"/>
    <mergeCell ref="I17:AS18"/>
    <mergeCell ref="B15:F16"/>
    <mergeCell ref="G15:W16"/>
    <mergeCell ref="Z15:AD16"/>
    <mergeCell ref="AE15:AI16"/>
    <mergeCell ref="B19:AS22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T55" sqref="T55:Y57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20"/>
      <c r="V3" s="20"/>
      <c r="W3" s="20"/>
      <c r="X3" s="20"/>
      <c r="Y3" s="20"/>
      <c r="Z3" s="20"/>
      <c r="AA3" s="21"/>
      <c r="AB3" s="21"/>
      <c r="AC3" s="21"/>
      <c r="AD3" s="21"/>
      <c r="AE3" s="20"/>
      <c r="AF3" s="21"/>
      <c r="AG3" s="21"/>
      <c r="AH3" s="21"/>
      <c r="AI3" s="21"/>
      <c r="AJ3" s="20"/>
      <c r="AK3" s="21"/>
      <c r="AL3" s="21"/>
      <c r="AM3" s="21"/>
      <c r="AN3" s="21"/>
      <c r="AO3" s="20"/>
      <c r="AP3" s="21"/>
      <c r="AQ3" s="21"/>
      <c r="AR3" s="21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20"/>
      <c r="V4" s="20"/>
      <c r="W4" s="20"/>
      <c r="X4" s="20"/>
      <c r="Y4" s="20"/>
      <c r="Z4" s="20"/>
      <c r="AA4" s="21"/>
      <c r="AB4" s="21"/>
      <c r="AC4" s="21"/>
      <c r="AD4" s="21"/>
      <c r="AE4" s="20"/>
      <c r="AF4" s="21"/>
      <c r="AG4" s="21"/>
      <c r="AH4" s="21"/>
      <c r="AI4" s="21"/>
      <c r="AJ4" s="20"/>
      <c r="AK4" s="21"/>
      <c r="AL4" s="21"/>
      <c r="AM4" s="21"/>
      <c r="AN4" s="21"/>
      <c r="AO4" s="20"/>
      <c r="AP4" s="21"/>
      <c r="AQ4" s="21"/>
      <c r="AR4" s="21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294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307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68" t="s">
        <v>284</v>
      </c>
      <c r="H17" s="69"/>
      <c r="I17" s="72">
        <f>N70</f>
        <v>8314583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3"/>
    </row>
    <row r="18" spans="1:45" ht="9.9499999999999993" customHeight="1">
      <c r="A18" s="1"/>
      <c r="B18" s="50"/>
      <c r="C18" s="33"/>
      <c r="D18" s="33"/>
      <c r="E18" s="33"/>
      <c r="F18" s="51"/>
      <c r="G18" s="70"/>
      <c r="H18" s="71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5"/>
    </row>
    <row r="19" spans="1:45" ht="9.9499999999999993" customHeight="1">
      <c r="A19" s="1"/>
      <c r="B19" s="43" t="s">
        <v>309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8314583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8314583</v>
      </c>
      <c r="U52" s="86"/>
      <c r="V52" s="86"/>
      <c r="W52" s="86"/>
      <c r="X52" s="86"/>
      <c r="Y52" s="87"/>
      <c r="Z52" s="94" t="s">
        <v>310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288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SUM(N49:S69)</f>
        <v>8314583</v>
      </c>
      <c r="O70" s="123"/>
      <c r="P70" s="123"/>
      <c r="Q70" s="123"/>
      <c r="R70" s="123"/>
      <c r="S70" s="123"/>
      <c r="T70" s="123">
        <f>SUM(T49:Y69)</f>
        <v>8314583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8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23:AS4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H18"/>
    <mergeCell ref="I17:AS18"/>
    <mergeCell ref="B15:F16"/>
    <mergeCell ref="G15:W16"/>
    <mergeCell ref="Z15:AD16"/>
    <mergeCell ref="AE15:AI16"/>
    <mergeCell ref="B19:AS22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22" zoomScaleNormal="100" workbookViewId="0">
      <selection activeCell="BN56" sqref="BN5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20"/>
      <c r="V3" s="20"/>
      <c r="W3" s="20"/>
      <c r="X3" s="20"/>
      <c r="Y3" s="20"/>
      <c r="Z3" s="20"/>
      <c r="AA3" s="21"/>
      <c r="AB3" s="21"/>
      <c r="AC3" s="21"/>
      <c r="AD3" s="21"/>
      <c r="AE3" s="20"/>
      <c r="AF3" s="21"/>
      <c r="AG3" s="21"/>
      <c r="AH3" s="21"/>
      <c r="AI3" s="21"/>
      <c r="AJ3" s="20"/>
      <c r="AK3" s="21"/>
      <c r="AL3" s="21"/>
      <c r="AM3" s="21"/>
      <c r="AN3" s="21"/>
      <c r="AO3" s="20"/>
      <c r="AP3" s="21"/>
      <c r="AQ3" s="21"/>
      <c r="AR3" s="21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20"/>
      <c r="V4" s="20"/>
      <c r="W4" s="20"/>
      <c r="X4" s="20"/>
      <c r="Y4" s="20"/>
      <c r="Z4" s="20"/>
      <c r="AA4" s="21"/>
      <c r="AB4" s="21"/>
      <c r="AC4" s="21"/>
      <c r="AD4" s="21"/>
      <c r="AE4" s="20"/>
      <c r="AF4" s="21"/>
      <c r="AG4" s="21"/>
      <c r="AH4" s="21"/>
      <c r="AI4" s="21"/>
      <c r="AJ4" s="20"/>
      <c r="AK4" s="21"/>
      <c r="AL4" s="21"/>
      <c r="AM4" s="21"/>
      <c r="AN4" s="21"/>
      <c r="AO4" s="20"/>
      <c r="AP4" s="21"/>
      <c r="AQ4" s="21"/>
      <c r="AR4" s="21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291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300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68" t="s">
        <v>284</v>
      </c>
      <c r="H17" s="69"/>
      <c r="I17" s="72">
        <f>N70</f>
        <v>11550500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3"/>
    </row>
    <row r="18" spans="1:45" ht="9.9499999999999993" customHeight="1">
      <c r="A18" s="1"/>
      <c r="B18" s="50"/>
      <c r="C18" s="33"/>
      <c r="D18" s="33"/>
      <c r="E18" s="33"/>
      <c r="F18" s="51"/>
      <c r="G18" s="70"/>
      <c r="H18" s="71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5"/>
    </row>
    <row r="19" spans="1:45" ht="9.9499999999999993" customHeight="1">
      <c r="A19" s="1"/>
      <c r="B19" s="43" t="s">
        <v>303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10500000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303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283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302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1050000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304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69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302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500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 t="s">
        <v>287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286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>
        <v>11550500</v>
      </c>
      <c r="U58" s="86"/>
      <c r="V58" s="86"/>
      <c r="W58" s="86"/>
      <c r="X58" s="86"/>
      <c r="Y58" s="87"/>
      <c r="Z58" s="94" t="s">
        <v>305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288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SUM(N49:S69)</f>
        <v>11550500</v>
      </c>
      <c r="O70" s="123"/>
      <c r="P70" s="123"/>
      <c r="Q70" s="123"/>
      <c r="R70" s="123"/>
      <c r="S70" s="123"/>
      <c r="T70" s="123">
        <f>SUM(T49:Y69)</f>
        <v>11550500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8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23:AS4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H18"/>
    <mergeCell ref="I17:AS18"/>
    <mergeCell ref="B15:F16"/>
    <mergeCell ref="G15:W16"/>
    <mergeCell ref="Z15:AD16"/>
    <mergeCell ref="AE15:AI16"/>
    <mergeCell ref="B19:AS22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0" zoomScaleNormal="100" workbookViewId="0">
      <selection activeCell="BQ46" sqref="BQ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20"/>
      <c r="V3" s="20"/>
      <c r="W3" s="20"/>
      <c r="X3" s="20"/>
      <c r="Y3" s="20"/>
      <c r="Z3" s="20"/>
      <c r="AA3" s="21"/>
      <c r="AB3" s="21"/>
      <c r="AC3" s="21"/>
      <c r="AD3" s="21"/>
      <c r="AE3" s="20"/>
      <c r="AF3" s="21"/>
      <c r="AG3" s="21"/>
      <c r="AH3" s="21"/>
      <c r="AI3" s="21"/>
      <c r="AJ3" s="20"/>
      <c r="AK3" s="21"/>
      <c r="AL3" s="21"/>
      <c r="AM3" s="21"/>
      <c r="AN3" s="21"/>
      <c r="AO3" s="20"/>
      <c r="AP3" s="21"/>
      <c r="AQ3" s="21"/>
      <c r="AR3" s="21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20"/>
      <c r="V4" s="20"/>
      <c r="W4" s="20"/>
      <c r="X4" s="20"/>
      <c r="Y4" s="20"/>
      <c r="Z4" s="20"/>
      <c r="AA4" s="21"/>
      <c r="AB4" s="21"/>
      <c r="AC4" s="21"/>
      <c r="AD4" s="21"/>
      <c r="AE4" s="20"/>
      <c r="AF4" s="21"/>
      <c r="AG4" s="21"/>
      <c r="AH4" s="21"/>
      <c r="AI4" s="21"/>
      <c r="AJ4" s="20"/>
      <c r="AK4" s="21"/>
      <c r="AL4" s="21"/>
      <c r="AM4" s="21"/>
      <c r="AN4" s="21"/>
      <c r="AO4" s="20"/>
      <c r="AP4" s="21"/>
      <c r="AQ4" s="21"/>
      <c r="AR4" s="21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291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300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68" t="s">
        <v>284</v>
      </c>
      <c r="H17" s="69"/>
      <c r="I17" s="72">
        <f>N70</f>
        <v>15906500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3"/>
    </row>
    <row r="18" spans="1:45" ht="9.9499999999999993" customHeight="1">
      <c r="A18" s="1"/>
      <c r="B18" s="50"/>
      <c r="C18" s="33"/>
      <c r="D18" s="33"/>
      <c r="E18" s="33"/>
      <c r="F18" s="51"/>
      <c r="G18" s="70"/>
      <c r="H18" s="71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5"/>
    </row>
    <row r="19" spans="1:45" ht="9.9499999999999993" customHeight="1">
      <c r="A19" s="1"/>
      <c r="B19" s="43" t="s">
        <v>301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14460000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306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283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302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1446000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306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69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302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500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 t="s">
        <v>287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286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>
        <v>15906500</v>
      </c>
      <c r="U58" s="86"/>
      <c r="V58" s="86"/>
      <c r="W58" s="86"/>
      <c r="X58" s="86"/>
      <c r="Y58" s="87"/>
      <c r="Z58" s="94" t="s">
        <v>306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288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SUM(N49:S69)</f>
        <v>15906500</v>
      </c>
      <c r="O70" s="123"/>
      <c r="P70" s="123"/>
      <c r="Q70" s="123"/>
      <c r="R70" s="123"/>
      <c r="S70" s="123"/>
      <c r="T70" s="123">
        <f>SUM(T49:Y69)</f>
        <v>15906500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8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23:AS4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H18"/>
    <mergeCell ref="I17:AS18"/>
    <mergeCell ref="B15:F16"/>
    <mergeCell ref="G15:W16"/>
    <mergeCell ref="Z15:AD16"/>
    <mergeCell ref="AE15:AI16"/>
    <mergeCell ref="B19:AS22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0" zoomScaleNormal="100"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20"/>
      <c r="V3" s="20"/>
      <c r="W3" s="20"/>
      <c r="X3" s="20"/>
      <c r="Y3" s="20"/>
      <c r="Z3" s="20"/>
      <c r="AA3" s="21"/>
      <c r="AB3" s="21"/>
      <c r="AC3" s="21"/>
      <c r="AD3" s="21"/>
      <c r="AE3" s="20"/>
      <c r="AF3" s="21"/>
      <c r="AG3" s="21"/>
      <c r="AH3" s="21"/>
      <c r="AI3" s="21"/>
      <c r="AJ3" s="20"/>
      <c r="AK3" s="21"/>
      <c r="AL3" s="21"/>
      <c r="AM3" s="21"/>
      <c r="AN3" s="21"/>
      <c r="AO3" s="20"/>
      <c r="AP3" s="21"/>
      <c r="AQ3" s="21"/>
      <c r="AR3" s="21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20"/>
      <c r="V4" s="20"/>
      <c r="W4" s="20"/>
      <c r="X4" s="20"/>
      <c r="Y4" s="20"/>
      <c r="Z4" s="20"/>
      <c r="AA4" s="21"/>
      <c r="AB4" s="21"/>
      <c r="AC4" s="21"/>
      <c r="AD4" s="21"/>
      <c r="AE4" s="20"/>
      <c r="AF4" s="21"/>
      <c r="AG4" s="21"/>
      <c r="AH4" s="21"/>
      <c r="AI4" s="21"/>
      <c r="AJ4" s="20"/>
      <c r="AK4" s="21"/>
      <c r="AL4" s="21"/>
      <c r="AM4" s="21"/>
      <c r="AN4" s="21"/>
      <c r="AO4" s="20"/>
      <c r="AP4" s="21"/>
      <c r="AQ4" s="21"/>
      <c r="AR4" s="21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294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295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68" t="s">
        <v>284</v>
      </c>
      <c r="H17" s="69"/>
      <c r="I17" s="72">
        <f>N70</f>
        <v>3356500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3"/>
    </row>
    <row r="18" spans="1:45" ht="9.9499999999999993" customHeight="1">
      <c r="A18" s="1"/>
      <c r="B18" s="50"/>
      <c r="C18" s="33"/>
      <c r="D18" s="33"/>
      <c r="E18" s="33"/>
      <c r="F18" s="51"/>
      <c r="G18" s="70"/>
      <c r="H18" s="71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5"/>
    </row>
    <row r="19" spans="1:45" ht="9.9499999999999993" customHeight="1">
      <c r="A19" s="1"/>
      <c r="B19" s="43" t="s">
        <v>297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3356000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296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285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298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287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286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3356500</v>
      </c>
      <c r="U55" s="86"/>
      <c r="V55" s="86"/>
      <c r="W55" s="86"/>
      <c r="X55" s="86"/>
      <c r="Y55" s="87"/>
      <c r="Z55" s="94" t="s">
        <v>296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288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SUM(N49:S69)</f>
        <v>3356500</v>
      </c>
      <c r="O70" s="123"/>
      <c r="P70" s="123"/>
      <c r="Q70" s="123"/>
      <c r="R70" s="123"/>
      <c r="S70" s="123"/>
      <c r="T70" s="123">
        <f>SUM(T49:Y69)</f>
        <v>3356500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8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23:AS4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H18"/>
    <mergeCell ref="I17:AS18"/>
    <mergeCell ref="B15:F16"/>
    <mergeCell ref="G15:W16"/>
    <mergeCell ref="Z15:AD16"/>
    <mergeCell ref="AE15:AI16"/>
    <mergeCell ref="B19:AS22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workbookViewId="0">
      <selection activeCell="Z70" sqref="Z70:AS71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20"/>
      <c r="V3" s="20"/>
      <c r="W3" s="20"/>
      <c r="X3" s="20"/>
      <c r="Y3" s="20"/>
      <c r="Z3" s="20"/>
      <c r="AA3" s="21"/>
      <c r="AB3" s="21"/>
      <c r="AC3" s="21"/>
      <c r="AD3" s="21"/>
      <c r="AE3" s="20"/>
      <c r="AF3" s="21"/>
      <c r="AG3" s="21"/>
      <c r="AH3" s="21"/>
      <c r="AI3" s="21"/>
      <c r="AJ3" s="20"/>
      <c r="AK3" s="21"/>
      <c r="AL3" s="21"/>
      <c r="AM3" s="21"/>
      <c r="AN3" s="21"/>
      <c r="AO3" s="20"/>
      <c r="AP3" s="21"/>
      <c r="AQ3" s="21"/>
      <c r="AR3" s="21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20"/>
      <c r="V4" s="20"/>
      <c r="W4" s="20"/>
      <c r="X4" s="20"/>
      <c r="Y4" s="20"/>
      <c r="Z4" s="20"/>
      <c r="AA4" s="21"/>
      <c r="AB4" s="21"/>
      <c r="AC4" s="21"/>
      <c r="AD4" s="21"/>
      <c r="AE4" s="20"/>
      <c r="AF4" s="21"/>
      <c r="AG4" s="21"/>
      <c r="AH4" s="21"/>
      <c r="AI4" s="21"/>
      <c r="AJ4" s="20"/>
      <c r="AK4" s="21"/>
      <c r="AL4" s="21"/>
      <c r="AM4" s="21"/>
      <c r="AN4" s="21"/>
      <c r="AO4" s="20"/>
      <c r="AP4" s="21"/>
      <c r="AQ4" s="21"/>
      <c r="AR4" s="21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291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299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230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308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8314583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8314583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8314583</v>
      </c>
      <c r="O70" s="123"/>
      <c r="P70" s="123"/>
      <c r="Q70" s="123"/>
      <c r="R70" s="123"/>
      <c r="S70" s="123"/>
      <c r="T70" s="123">
        <f>IF(SUM(T49:Y69)=0, "", SUM(T49:Y69))</f>
        <v>8314583</v>
      </c>
      <c r="U70" s="123"/>
      <c r="V70" s="123"/>
      <c r="W70" s="123"/>
      <c r="X70" s="123"/>
      <c r="Y70" s="123"/>
      <c r="Z70" s="135" t="str">
        <f>IF(N70-T70=0, "", N70-T70)</f>
        <v/>
      </c>
      <c r="AA70" s="136"/>
      <c r="AB70" s="136"/>
      <c r="AC70" s="136"/>
      <c r="AD70" s="136"/>
      <c r="AE70" s="136"/>
      <c r="AF70" s="136"/>
      <c r="AG70" s="136"/>
      <c r="AH70" s="136"/>
      <c r="AI70" s="136"/>
      <c r="AJ70" s="136"/>
      <c r="AK70" s="136"/>
      <c r="AL70" s="136"/>
      <c r="AM70" s="136"/>
      <c r="AN70" s="136"/>
      <c r="AO70" s="136"/>
      <c r="AP70" s="136"/>
      <c r="AQ70" s="136"/>
      <c r="AR70" s="136"/>
      <c r="AS70" s="137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9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abSelected="1" zoomScaleNormal="100"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20"/>
      <c r="V3" s="20"/>
      <c r="W3" s="20"/>
      <c r="X3" s="20"/>
      <c r="Y3" s="20"/>
      <c r="Z3" s="20"/>
      <c r="AA3" s="21"/>
      <c r="AB3" s="21"/>
      <c r="AC3" s="21"/>
      <c r="AD3" s="21"/>
      <c r="AE3" s="20"/>
      <c r="AF3" s="21"/>
      <c r="AG3" s="21"/>
      <c r="AH3" s="21"/>
      <c r="AI3" s="21"/>
      <c r="AJ3" s="20"/>
      <c r="AK3" s="21"/>
      <c r="AL3" s="21"/>
      <c r="AM3" s="21"/>
      <c r="AN3" s="21"/>
      <c r="AO3" s="20"/>
      <c r="AP3" s="21"/>
      <c r="AQ3" s="21"/>
      <c r="AR3" s="21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20"/>
      <c r="V4" s="20"/>
      <c r="W4" s="20"/>
      <c r="X4" s="20"/>
      <c r="Y4" s="20"/>
      <c r="Z4" s="20"/>
      <c r="AA4" s="21"/>
      <c r="AB4" s="21"/>
      <c r="AC4" s="21"/>
      <c r="AD4" s="21"/>
      <c r="AE4" s="20"/>
      <c r="AF4" s="21"/>
      <c r="AG4" s="21"/>
      <c r="AH4" s="21"/>
      <c r="AI4" s="21"/>
      <c r="AJ4" s="20"/>
      <c r="AK4" s="21"/>
      <c r="AL4" s="21"/>
      <c r="AM4" s="21"/>
      <c r="AN4" s="21"/>
      <c r="AO4" s="20"/>
      <c r="AP4" s="21"/>
      <c r="AQ4" s="21"/>
      <c r="AR4" s="21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292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281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68" t="s">
        <v>284</v>
      </c>
      <c r="H17" s="69"/>
      <c r="I17" s="72">
        <f>N70</f>
        <v>2220500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3"/>
    </row>
    <row r="18" spans="1:45" ht="9.9499999999999993" customHeight="1">
      <c r="A18" s="1"/>
      <c r="B18" s="50"/>
      <c r="C18" s="33"/>
      <c r="D18" s="33"/>
      <c r="E18" s="33"/>
      <c r="F18" s="51"/>
      <c r="G18" s="70"/>
      <c r="H18" s="71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5"/>
    </row>
    <row r="19" spans="1:45" ht="9.9499999999999993" customHeight="1">
      <c r="A19" s="1"/>
      <c r="B19" s="43" t="s">
        <v>324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2220000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293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285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265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287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286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2220500</v>
      </c>
      <c r="U55" s="86"/>
      <c r="V55" s="86"/>
      <c r="W55" s="86"/>
      <c r="X55" s="86"/>
      <c r="Y55" s="87"/>
      <c r="Z55" s="94" t="s">
        <v>293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288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SUM(N49:S69)</f>
        <v>2220500</v>
      </c>
      <c r="O70" s="123"/>
      <c r="P70" s="123"/>
      <c r="Q70" s="123"/>
      <c r="R70" s="123"/>
      <c r="S70" s="123"/>
      <c r="T70" s="123">
        <f>SUM(T49:Y69)</f>
        <v>2220500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8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23:AS4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H18"/>
    <mergeCell ref="I17:AS18"/>
    <mergeCell ref="B15:F16"/>
    <mergeCell ref="G15:W16"/>
    <mergeCell ref="Z15:AD16"/>
    <mergeCell ref="AE15:AI16"/>
    <mergeCell ref="B19:AS22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52" sqref="B52:AS54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20"/>
      <c r="V3" s="20"/>
      <c r="W3" s="20"/>
      <c r="X3" s="20"/>
      <c r="Y3" s="20"/>
      <c r="Z3" s="20"/>
      <c r="AA3" s="21"/>
      <c r="AB3" s="21"/>
      <c r="AC3" s="21"/>
      <c r="AD3" s="21"/>
      <c r="AE3" s="20"/>
      <c r="AF3" s="21"/>
      <c r="AG3" s="21"/>
      <c r="AH3" s="21"/>
      <c r="AI3" s="21"/>
      <c r="AJ3" s="20"/>
      <c r="AK3" s="21"/>
      <c r="AL3" s="21"/>
      <c r="AM3" s="21"/>
      <c r="AN3" s="21"/>
      <c r="AO3" s="20"/>
      <c r="AP3" s="21"/>
      <c r="AQ3" s="21"/>
      <c r="AR3" s="21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20"/>
      <c r="V4" s="20"/>
      <c r="W4" s="20"/>
      <c r="X4" s="20"/>
      <c r="Y4" s="20"/>
      <c r="Z4" s="20"/>
      <c r="AA4" s="21"/>
      <c r="AB4" s="21"/>
      <c r="AC4" s="21"/>
      <c r="AD4" s="21"/>
      <c r="AE4" s="20"/>
      <c r="AF4" s="21"/>
      <c r="AG4" s="21"/>
      <c r="AH4" s="21"/>
      <c r="AI4" s="21"/>
      <c r="AJ4" s="20"/>
      <c r="AK4" s="21"/>
      <c r="AL4" s="21"/>
      <c r="AM4" s="21"/>
      <c r="AN4" s="21"/>
      <c r="AO4" s="20"/>
      <c r="AP4" s="21"/>
      <c r="AQ4" s="21"/>
      <c r="AR4" s="21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291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281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68" t="s">
        <v>284</v>
      </c>
      <c r="H17" s="69"/>
      <c r="I17" s="72">
        <v>11825500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3"/>
    </row>
    <row r="18" spans="1:45" ht="9.9499999999999993" customHeight="1">
      <c r="A18" s="1"/>
      <c r="B18" s="50"/>
      <c r="C18" s="33"/>
      <c r="D18" s="33"/>
      <c r="E18" s="33"/>
      <c r="F18" s="51"/>
      <c r="G18" s="70"/>
      <c r="H18" s="71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5"/>
    </row>
    <row r="19" spans="1:45" ht="9.9499999999999993" customHeight="1">
      <c r="A19" s="1"/>
      <c r="B19" s="43" t="s">
        <v>282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10750000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289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283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290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1075000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289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69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290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500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 t="s">
        <v>43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44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>
        <v>11825500</v>
      </c>
      <c r="U58" s="86"/>
      <c r="V58" s="86"/>
      <c r="W58" s="86"/>
      <c r="X58" s="86"/>
      <c r="Y58" s="87"/>
      <c r="Z58" s="94" t="s">
        <v>289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19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SUM(N49:S69)</f>
        <v>11825500</v>
      </c>
      <c r="O70" s="123"/>
      <c r="P70" s="123"/>
      <c r="Q70" s="123"/>
      <c r="R70" s="123"/>
      <c r="S70" s="123"/>
      <c r="T70" s="123">
        <f>SUM(T49:Y69)</f>
        <v>11825500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8">
    <mergeCell ref="B70:M71"/>
    <mergeCell ref="N70:S71"/>
    <mergeCell ref="T70:Y71"/>
    <mergeCell ref="Z70:AS71"/>
    <mergeCell ref="G17:H18"/>
    <mergeCell ref="I17:AS18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B19:AS22"/>
    <mergeCell ref="B23:AS46"/>
    <mergeCell ref="G15:W16"/>
    <mergeCell ref="Z15:AD16"/>
    <mergeCell ref="AE15:AI1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B15:F16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Z51" sqref="Z51:AS51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20"/>
      <c r="V3" s="20"/>
      <c r="W3" s="20"/>
      <c r="X3" s="20"/>
      <c r="Y3" s="20"/>
      <c r="Z3" s="20"/>
      <c r="AA3" s="21"/>
      <c r="AB3" s="21"/>
      <c r="AC3" s="21"/>
      <c r="AD3" s="21"/>
      <c r="AE3" s="20"/>
      <c r="AF3" s="21"/>
      <c r="AG3" s="21"/>
      <c r="AH3" s="21"/>
      <c r="AI3" s="21"/>
      <c r="AJ3" s="20"/>
      <c r="AK3" s="21"/>
      <c r="AL3" s="21"/>
      <c r="AM3" s="21"/>
      <c r="AN3" s="21"/>
      <c r="AO3" s="20"/>
      <c r="AP3" s="21"/>
      <c r="AQ3" s="21"/>
      <c r="AR3" s="21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20"/>
      <c r="V4" s="20"/>
      <c r="W4" s="20"/>
      <c r="X4" s="20"/>
      <c r="Y4" s="20"/>
      <c r="Z4" s="20"/>
      <c r="AA4" s="21"/>
      <c r="AB4" s="21"/>
      <c r="AC4" s="21"/>
      <c r="AD4" s="21"/>
      <c r="AE4" s="20"/>
      <c r="AF4" s="21"/>
      <c r="AG4" s="21"/>
      <c r="AH4" s="21"/>
      <c r="AI4" s="21"/>
      <c r="AJ4" s="20"/>
      <c r="AK4" s="21"/>
      <c r="AL4" s="21"/>
      <c r="AM4" s="21"/>
      <c r="AN4" s="21"/>
      <c r="AO4" s="20"/>
      <c r="AP4" s="21"/>
      <c r="AQ4" s="21"/>
      <c r="AR4" s="21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242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267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230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280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8314583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323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8314583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8314583</v>
      </c>
      <c r="O70" s="123"/>
      <c r="P70" s="123"/>
      <c r="Q70" s="123"/>
      <c r="R70" s="123"/>
      <c r="S70" s="123"/>
      <c r="T70" s="123">
        <f>IF(SUM(T49:Y69)=0, "", SUM(T49:Y69))</f>
        <v>8314583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171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199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201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1556440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90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1556440</v>
      </c>
      <c r="U52" s="86"/>
      <c r="V52" s="86"/>
      <c r="W52" s="86"/>
      <c r="X52" s="86"/>
      <c r="Y52" s="87"/>
      <c r="Z52" s="94" t="s">
        <v>200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1556440</v>
      </c>
      <c r="O70" s="123"/>
      <c r="P70" s="123"/>
      <c r="Q70" s="123"/>
      <c r="R70" s="123"/>
      <c r="S70" s="123"/>
      <c r="T70" s="123">
        <f>IF(SUM(T49:Y69)=0, "", SUM(T49:Y69))</f>
        <v>1556440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R40" sqref="BR4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171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179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92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1267430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90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1267430</v>
      </c>
      <c r="U52" s="86"/>
      <c r="V52" s="86"/>
      <c r="W52" s="86"/>
      <c r="X52" s="86"/>
      <c r="Y52" s="87"/>
      <c r="Z52" s="94" t="s">
        <v>180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1267430</v>
      </c>
      <c r="O70" s="123"/>
      <c r="P70" s="123"/>
      <c r="Q70" s="123"/>
      <c r="R70" s="123"/>
      <c r="S70" s="123"/>
      <c r="T70" s="123">
        <f>IF(SUM(T49:Y69)=0, "", SUM(T49:Y69))</f>
        <v>1267430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T52" sqref="T52:Y54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191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197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198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148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1374440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150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1374440</v>
      </c>
      <c r="U52" s="86"/>
      <c r="V52" s="86"/>
      <c r="W52" s="86"/>
      <c r="X52" s="86"/>
      <c r="Y52" s="87"/>
      <c r="Z52" s="94" t="s">
        <v>150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1374440</v>
      </c>
      <c r="O70" s="123"/>
      <c r="P70" s="123"/>
      <c r="Q70" s="123"/>
      <c r="R70" s="123"/>
      <c r="S70" s="123"/>
      <c r="T70" s="123">
        <f>IF(SUM(T49:Y69)=0, "", SUM(T49:Y69))</f>
        <v>1374440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D50" sqref="BD5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171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188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190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404400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189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181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404400</v>
      </c>
      <c r="U52" s="86"/>
      <c r="V52" s="86"/>
      <c r="W52" s="86"/>
      <c r="X52" s="86"/>
      <c r="Y52" s="87"/>
      <c r="Z52" s="94" t="s">
        <v>189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404400</v>
      </c>
      <c r="O70" s="123"/>
      <c r="P70" s="123"/>
      <c r="Q70" s="123"/>
      <c r="R70" s="123"/>
      <c r="S70" s="123"/>
      <c r="T70" s="123">
        <f>IF(SUM(T49:Y69)=0, "", SUM(T49:Y69))</f>
        <v>404400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3" workbookViewId="0">
      <selection activeCell="G17" sqref="G17:AS18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171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186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187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280000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182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181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230000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183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181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60000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 t="s">
        <v>184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181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>
        <v>169000</v>
      </c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 t="s">
        <v>185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181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>
        <v>739000</v>
      </c>
      <c r="U61" s="86"/>
      <c r="V61" s="86"/>
      <c r="W61" s="86"/>
      <c r="X61" s="86"/>
      <c r="Y61" s="87"/>
      <c r="Z61" s="94" t="s">
        <v>187</v>
      </c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 t="s">
        <v>19</v>
      </c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 t="s">
        <v>20</v>
      </c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739000</v>
      </c>
      <c r="O70" s="123"/>
      <c r="P70" s="123"/>
      <c r="Q70" s="123"/>
      <c r="R70" s="123"/>
      <c r="S70" s="123"/>
      <c r="T70" s="123">
        <f>IF(SUM(T49:Y69)=0, "", SUM(T49:Y69))</f>
        <v>739000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R40" sqref="BR4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171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179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92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1267430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90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1267430</v>
      </c>
      <c r="U52" s="86"/>
      <c r="V52" s="86"/>
      <c r="W52" s="86"/>
      <c r="X52" s="86"/>
      <c r="Y52" s="87"/>
      <c r="Z52" s="94" t="s">
        <v>180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1267430</v>
      </c>
      <c r="O70" s="123"/>
      <c r="P70" s="123"/>
      <c r="Q70" s="123"/>
      <c r="R70" s="123"/>
      <c r="S70" s="123"/>
      <c r="T70" s="123">
        <f>IF(SUM(T49:Y69)=0, "", SUM(T49:Y69))</f>
        <v>1267430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9" sqref="B9:F1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171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172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173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182000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173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182000</v>
      </c>
      <c r="U52" s="86"/>
      <c r="V52" s="86"/>
      <c r="W52" s="86"/>
      <c r="X52" s="86"/>
      <c r="Y52" s="87"/>
      <c r="Z52" s="94" t="s">
        <v>173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182000</v>
      </c>
      <c r="O70" s="123"/>
      <c r="P70" s="123"/>
      <c r="Q70" s="123"/>
      <c r="R70" s="123"/>
      <c r="S70" s="123"/>
      <c r="T70" s="123">
        <f>IF(SUM(T49:Y69)=0, "", SUM(T49:Y69))</f>
        <v>182000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167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176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109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76000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109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76000</v>
      </c>
      <c r="U52" s="86"/>
      <c r="V52" s="86"/>
      <c r="W52" s="86"/>
      <c r="X52" s="86"/>
      <c r="Y52" s="87"/>
      <c r="Z52" s="94" t="s">
        <v>109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76000</v>
      </c>
      <c r="O70" s="123"/>
      <c r="P70" s="123"/>
      <c r="Q70" s="123"/>
      <c r="R70" s="123"/>
      <c r="S70" s="123"/>
      <c r="T70" s="123">
        <f>IF(SUM(T49:Y69)=0, "", SUM(T49:Y69))</f>
        <v>76000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174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175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151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144000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151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144000</v>
      </c>
      <c r="U52" s="86"/>
      <c r="V52" s="86"/>
      <c r="W52" s="86"/>
      <c r="X52" s="86"/>
      <c r="Y52" s="87"/>
      <c r="Z52" s="94" t="s">
        <v>151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144000</v>
      </c>
      <c r="O70" s="123"/>
      <c r="P70" s="123"/>
      <c r="Q70" s="123"/>
      <c r="R70" s="123"/>
      <c r="S70" s="123"/>
      <c r="T70" s="123">
        <f>IF(SUM(T49:Y69)=0, "", SUM(T49:Y69))</f>
        <v>144000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T55" sqref="T55:Y57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167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168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169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15126000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15126000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15126000</v>
      </c>
      <c r="O70" s="123"/>
      <c r="P70" s="123"/>
      <c r="Q70" s="123"/>
      <c r="R70" s="123"/>
      <c r="S70" s="123"/>
      <c r="T70" s="123">
        <f>IF(SUM(T49:Y69)=0, "", SUM(T49:Y69))</f>
        <v>15126000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191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192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193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148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809430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150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809430</v>
      </c>
      <c r="U52" s="86"/>
      <c r="V52" s="86"/>
      <c r="W52" s="86"/>
      <c r="X52" s="86"/>
      <c r="Y52" s="87"/>
      <c r="Z52" s="94" t="s">
        <v>150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809430</v>
      </c>
      <c r="O70" s="123"/>
      <c r="P70" s="123"/>
      <c r="Q70" s="123"/>
      <c r="R70" s="123"/>
      <c r="S70" s="123"/>
      <c r="T70" s="123">
        <f>IF(SUM(T49:Y69)=0, "", SUM(T49:Y69))</f>
        <v>809430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Z54" sqref="Z54:AS54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162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166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75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417273</v>
      </c>
      <c r="U49" s="86"/>
      <c r="V49" s="86"/>
      <c r="W49" s="86"/>
      <c r="X49" s="86"/>
      <c r="Y49" s="87"/>
      <c r="Z49" s="94" t="s">
        <v>75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105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417273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75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417273</v>
      </c>
      <c r="O70" s="123"/>
      <c r="P70" s="123"/>
      <c r="Q70" s="123"/>
      <c r="R70" s="123"/>
      <c r="S70" s="123"/>
      <c r="T70" s="123">
        <f>IF(SUM(T49:Y69)=0, "", SUM(T49:Y69))</f>
        <v>417273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T58" sqref="T58:Y6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162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163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164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4172727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164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63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165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417273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164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105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165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4590000</v>
      </c>
      <c r="U55" s="86"/>
      <c r="V55" s="86"/>
      <c r="W55" s="86"/>
      <c r="X55" s="86"/>
      <c r="Y55" s="87"/>
      <c r="Z55" s="94" t="s">
        <v>164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104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4590000</v>
      </c>
      <c r="O70" s="123"/>
      <c r="P70" s="123"/>
      <c r="Q70" s="123"/>
      <c r="R70" s="123"/>
      <c r="S70" s="123"/>
      <c r="T70" s="123">
        <f>IF(SUM(T49:Y69)=0, "", SUM(T49:Y69))</f>
        <v>4590000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4" workbookViewId="0">
      <selection activeCell="B19" sqref="B19:AS22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145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147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146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14084</v>
      </c>
      <c r="U49" s="86"/>
      <c r="V49" s="86"/>
      <c r="W49" s="86"/>
      <c r="X49" s="86"/>
      <c r="Y49" s="87"/>
      <c r="Z49" s="94" t="s">
        <v>146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27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20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14084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146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14084</v>
      </c>
      <c r="O70" s="123"/>
      <c r="P70" s="123"/>
      <c r="Q70" s="123"/>
      <c r="R70" s="123"/>
      <c r="S70" s="123"/>
      <c r="T70" s="123">
        <f>IF(SUM(T49:Y69)=0, "", SUM(T49:Y69))</f>
        <v>14084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19" sqref="B19:AS22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177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178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151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126000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151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126000</v>
      </c>
      <c r="U52" s="86"/>
      <c r="V52" s="86"/>
      <c r="W52" s="86"/>
      <c r="X52" s="86"/>
      <c r="Y52" s="87"/>
      <c r="Z52" s="94" t="s">
        <v>151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126000</v>
      </c>
      <c r="O70" s="123"/>
      <c r="P70" s="123"/>
      <c r="Q70" s="123"/>
      <c r="R70" s="123"/>
      <c r="S70" s="123"/>
      <c r="T70" s="123">
        <f>IF(SUM(T49:Y69)=0, "", SUM(T49:Y69))</f>
        <v>126000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6" workbookViewId="0">
      <selection activeCell="B9" sqref="B9:F1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154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152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151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112000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151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112000</v>
      </c>
      <c r="U52" s="86"/>
      <c r="V52" s="86"/>
      <c r="W52" s="86"/>
      <c r="X52" s="86"/>
      <c r="Y52" s="87"/>
      <c r="Z52" s="94" t="s">
        <v>151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112000</v>
      </c>
      <c r="O70" s="123"/>
      <c r="P70" s="123"/>
      <c r="Q70" s="123"/>
      <c r="R70" s="123"/>
      <c r="S70" s="123"/>
      <c r="T70" s="123">
        <f>IF(SUM(T49:Y69)=0, "", SUM(T49:Y69))</f>
        <v>112000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4" workbookViewId="0">
      <selection activeCell="B49" sqref="B49:AS54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142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160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92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1493053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90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1493053</v>
      </c>
      <c r="U52" s="86"/>
      <c r="V52" s="86"/>
      <c r="W52" s="86"/>
      <c r="X52" s="86"/>
      <c r="Y52" s="87"/>
      <c r="Z52" s="94" t="s">
        <v>161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1493053</v>
      </c>
      <c r="O70" s="123"/>
      <c r="P70" s="123"/>
      <c r="Q70" s="123"/>
      <c r="R70" s="123"/>
      <c r="S70" s="123"/>
      <c r="T70" s="123">
        <f>IF(SUM(T49:Y69)=0, "", SUM(T49:Y69))</f>
        <v>1493053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143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142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40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144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12126000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12126000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12126000</v>
      </c>
      <c r="O70" s="123"/>
      <c r="P70" s="123"/>
      <c r="Q70" s="123"/>
      <c r="R70" s="123"/>
      <c r="S70" s="123"/>
      <c r="T70" s="123">
        <f>IF(SUM(T49:Y69)=0, "", SUM(T49:Y69))</f>
        <v>12126000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102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194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195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196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112000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88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112000</v>
      </c>
      <c r="U52" s="86"/>
      <c r="V52" s="86"/>
      <c r="W52" s="86"/>
      <c r="X52" s="86"/>
      <c r="Y52" s="87"/>
      <c r="Z52" s="94" t="s">
        <v>88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112000</v>
      </c>
      <c r="O70" s="123"/>
      <c r="P70" s="123"/>
      <c r="Q70" s="123"/>
      <c r="R70" s="123"/>
      <c r="S70" s="123"/>
      <c r="T70" s="123">
        <f>IF(SUM(T49:Y69)=0, "", SUM(T49:Y69))</f>
        <v>112000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19" sqref="B19:AS22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102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153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155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88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95800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88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95800</v>
      </c>
      <c r="U52" s="86"/>
      <c r="V52" s="86"/>
      <c r="W52" s="86"/>
      <c r="X52" s="86"/>
      <c r="Y52" s="87"/>
      <c r="Z52" s="94" t="s">
        <v>88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95800</v>
      </c>
      <c r="O70" s="123"/>
      <c r="P70" s="123"/>
      <c r="Q70" s="123"/>
      <c r="R70" s="123"/>
      <c r="S70" s="123"/>
      <c r="T70" s="123">
        <f>IF(SUM(T49:Y69)=0, "", SUM(T49:Y69))</f>
        <v>95800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4" workbookViewId="0">
      <selection activeCell="G9" sqref="G9:W1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102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122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149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148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685550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150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685550</v>
      </c>
      <c r="U52" s="86"/>
      <c r="V52" s="86"/>
      <c r="W52" s="86"/>
      <c r="X52" s="86"/>
      <c r="Y52" s="87"/>
      <c r="Z52" s="94" t="s">
        <v>150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685550</v>
      </c>
      <c r="O70" s="123"/>
      <c r="P70" s="123"/>
      <c r="Q70" s="123"/>
      <c r="R70" s="123"/>
      <c r="S70" s="123"/>
      <c r="T70" s="123">
        <f>IF(SUM(T49:Y69)=0, "", SUM(T49:Y69))</f>
        <v>685550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6"/>
  <sheetViews>
    <sheetView zoomScaleNormal="100"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102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122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132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133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656100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135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70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134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524880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136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70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18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500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43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>
        <v>470800</v>
      </c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 t="s">
        <v>137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70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134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>
        <v>376640</v>
      </c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 t="s">
        <v>138</v>
      </c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 t="s">
        <v>70</v>
      </c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 t="s">
        <v>18</v>
      </c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>
        <v>500</v>
      </c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 t="s">
        <v>43</v>
      </c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>
        <v>376640</v>
      </c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 t="s">
        <v>139</v>
      </c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 t="s">
        <v>70</v>
      </c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 t="s">
        <v>140</v>
      </c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82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4"/>
      <c r="N70" s="85"/>
      <c r="O70" s="86"/>
      <c r="P70" s="86"/>
      <c r="Q70" s="86"/>
      <c r="R70" s="86"/>
      <c r="S70" s="87"/>
      <c r="T70" s="85">
        <v>2406060</v>
      </c>
      <c r="U70" s="86"/>
      <c r="V70" s="86"/>
      <c r="W70" s="86"/>
      <c r="X70" s="86"/>
      <c r="Y70" s="87"/>
      <c r="Z70" s="94" t="s">
        <v>141</v>
      </c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6"/>
    </row>
    <row r="71" spans="1:45" ht="9.9499999999999993" customHeight="1">
      <c r="A71" s="1"/>
      <c r="B71" s="100" t="s">
        <v>104</v>
      </c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2"/>
      <c r="N71" s="88"/>
      <c r="O71" s="89"/>
      <c r="P71" s="89"/>
      <c r="Q71" s="89"/>
      <c r="R71" s="89"/>
      <c r="S71" s="90"/>
      <c r="T71" s="88"/>
      <c r="U71" s="89"/>
      <c r="V71" s="89"/>
      <c r="W71" s="89"/>
      <c r="X71" s="89"/>
      <c r="Y71" s="90"/>
      <c r="Z71" s="97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9"/>
    </row>
    <row r="72" spans="1:45" ht="9.9499999999999993" customHeight="1">
      <c r="A72" s="1"/>
      <c r="B72" s="103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5"/>
      <c r="N72" s="91"/>
      <c r="O72" s="92"/>
      <c r="P72" s="92"/>
      <c r="Q72" s="92"/>
      <c r="R72" s="92"/>
      <c r="S72" s="93"/>
      <c r="T72" s="91"/>
      <c r="U72" s="92"/>
      <c r="V72" s="92"/>
      <c r="W72" s="92"/>
      <c r="X72" s="92"/>
      <c r="Y72" s="93"/>
      <c r="Z72" s="116" t="s">
        <v>20</v>
      </c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8"/>
    </row>
    <row r="73" spans="1:45" ht="9.9499999999999993" customHeight="1">
      <c r="A73" s="1"/>
      <c r="B73" s="119" t="s">
        <v>17</v>
      </c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3">
        <f>IF(SUM(N49:S72)=0, "", SUM(N49:S72))</f>
        <v>2406060</v>
      </c>
      <c r="O73" s="123"/>
      <c r="P73" s="123"/>
      <c r="Q73" s="123"/>
      <c r="R73" s="123"/>
      <c r="S73" s="123"/>
      <c r="T73" s="123">
        <f>IF(SUM(T49:Y72)=0, "", SUM(T49:Y72))</f>
        <v>2406060</v>
      </c>
      <c r="U73" s="123"/>
      <c r="V73" s="123"/>
      <c r="W73" s="123"/>
      <c r="X73" s="123"/>
      <c r="Y73" s="123"/>
      <c r="Z73" s="125" t="str">
        <f>IF(N73-T73=0, "", N73-T73)</f>
        <v/>
      </c>
      <c r="AA73" s="125"/>
      <c r="AB73" s="125"/>
      <c r="AC73" s="125"/>
      <c r="AD73" s="125"/>
      <c r="AE73" s="125"/>
      <c r="AF73" s="125"/>
      <c r="AG73" s="125"/>
      <c r="AH73" s="125"/>
      <c r="AI73" s="125"/>
      <c r="AJ73" s="125"/>
      <c r="AK73" s="125"/>
      <c r="AL73" s="125"/>
      <c r="AM73" s="125"/>
      <c r="AN73" s="125"/>
      <c r="AO73" s="125"/>
      <c r="AP73" s="125"/>
      <c r="AQ73" s="125"/>
      <c r="AR73" s="125"/>
      <c r="AS73" s="126"/>
    </row>
    <row r="74" spans="1:45" ht="9.9499999999999993" customHeight="1">
      <c r="A74" s="1"/>
      <c r="B74" s="121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8"/>
    </row>
    <row r="75" spans="1:45" ht="9.9499999999999993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ht="9.9499999999999993" customHeight="1">
      <c r="A76" s="1"/>
    </row>
  </sheetData>
  <mergeCells count="93">
    <mergeCell ref="B73:M74"/>
    <mergeCell ref="N73:S74"/>
    <mergeCell ref="T73:Y74"/>
    <mergeCell ref="Z73:AS74"/>
    <mergeCell ref="B67:M67"/>
    <mergeCell ref="N67:S69"/>
    <mergeCell ref="T67:Y69"/>
    <mergeCell ref="Z67:AS68"/>
    <mergeCell ref="B68:M69"/>
    <mergeCell ref="Z69:AS69"/>
    <mergeCell ref="B70:M70"/>
    <mergeCell ref="N70:S72"/>
    <mergeCell ref="T70:Y72"/>
    <mergeCell ref="Z70:AS71"/>
    <mergeCell ref="B71:M72"/>
    <mergeCell ref="Z72:AS72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25" zoomScaleNormal="100" workbookViewId="0">
      <selection activeCell="B19" sqref="B19:AS22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102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122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131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75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900000</v>
      </c>
      <c r="U49" s="86"/>
      <c r="V49" s="86"/>
      <c r="W49" s="86"/>
      <c r="X49" s="86"/>
      <c r="Y49" s="87"/>
      <c r="Z49" s="94" t="s">
        <v>124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105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125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500</v>
      </c>
      <c r="U52" s="86"/>
      <c r="V52" s="86"/>
      <c r="W52" s="86"/>
      <c r="X52" s="86"/>
      <c r="Y52" s="87"/>
      <c r="Z52" s="94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43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125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500000</v>
      </c>
      <c r="U55" s="86"/>
      <c r="V55" s="86"/>
      <c r="W55" s="86"/>
      <c r="X55" s="86"/>
      <c r="Y55" s="87"/>
      <c r="Z55" s="94" t="s">
        <v>124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105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125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>
        <v>500</v>
      </c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43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125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>
        <v>1401000</v>
      </c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 t="s">
        <v>124</v>
      </c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 t="s">
        <v>104</v>
      </c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 t="s">
        <v>20</v>
      </c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1401000</v>
      </c>
      <c r="O70" s="123"/>
      <c r="P70" s="123"/>
      <c r="Q70" s="123"/>
      <c r="R70" s="123"/>
      <c r="S70" s="123"/>
      <c r="T70" s="123">
        <f>IF(SUM(T49:Y69)=0, "", SUM(T49:Y69))</f>
        <v>1401000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Z63" sqref="Z63:AS63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102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122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129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126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5000000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130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63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64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500000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130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105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64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500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43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>
        <v>5500500</v>
      </c>
      <c r="U58" s="86"/>
      <c r="V58" s="86"/>
      <c r="W58" s="86"/>
      <c r="X58" s="86"/>
      <c r="Y58" s="87"/>
      <c r="Z58" s="94" t="s">
        <v>130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104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5500500</v>
      </c>
      <c r="O70" s="123"/>
      <c r="P70" s="123"/>
      <c r="Q70" s="123"/>
      <c r="R70" s="123"/>
      <c r="S70" s="123"/>
      <c r="T70" s="123">
        <f>IF(SUM(T49:Y69)=0, "", SUM(T49:Y69))</f>
        <v>5500500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zoomScaleNormal="100" workbookViewId="0">
      <selection activeCell="T61" sqref="T61:Y63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102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122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127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126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9000000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126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63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128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900000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126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105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128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500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43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>
        <v>9900500</v>
      </c>
      <c r="U58" s="86"/>
      <c r="V58" s="86"/>
      <c r="W58" s="86"/>
      <c r="X58" s="86"/>
      <c r="Y58" s="87"/>
      <c r="Z58" s="94" t="s">
        <v>126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104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9900500</v>
      </c>
      <c r="O70" s="123"/>
      <c r="P70" s="123"/>
      <c r="Q70" s="123"/>
      <c r="R70" s="123"/>
      <c r="S70" s="123"/>
      <c r="T70" s="123">
        <f>IF(SUM(T49:Y69)=0, "", SUM(T49:Y69))</f>
        <v>9900500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zoomScaleNormal="100" workbookViewId="0">
      <selection activeCell="N49" sqref="N49:S51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102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122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123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75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1250000</v>
      </c>
      <c r="U49" s="86"/>
      <c r="V49" s="86"/>
      <c r="W49" s="86"/>
      <c r="X49" s="86"/>
      <c r="Y49" s="87"/>
      <c r="Z49" s="94" t="s">
        <v>124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105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125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500</v>
      </c>
      <c r="U52" s="86"/>
      <c r="V52" s="86"/>
      <c r="W52" s="86"/>
      <c r="X52" s="86"/>
      <c r="Y52" s="87"/>
      <c r="Z52" s="94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43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125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500</v>
      </c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43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125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>
        <v>1251000</v>
      </c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 t="s">
        <v>124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104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1251000</v>
      </c>
      <c r="O70" s="123"/>
      <c r="P70" s="123"/>
      <c r="Q70" s="123"/>
      <c r="R70" s="123"/>
      <c r="S70" s="123"/>
      <c r="T70" s="123">
        <f>IF(SUM(T49:Y69)=0, "", SUM(T49:Y69))</f>
        <v>1251000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102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116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117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118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822500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120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119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121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822500</v>
      </c>
      <c r="U52" s="86"/>
      <c r="V52" s="86"/>
      <c r="W52" s="86"/>
      <c r="X52" s="86"/>
      <c r="Y52" s="87"/>
      <c r="Z52" s="94" t="s">
        <v>120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104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822500</v>
      </c>
      <c r="O70" s="123"/>
      <c r="P70" s="123"/>
      <c r="Q70" s="123"/>
      <c r="R70" s="123"/>
      <c r="S70" s="123"/>
      <c r="T70" s="123">
        <f>IF(SUM(T49:Y69)=0, "", SUM(T49:Y69))</f>
        <v>822500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102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156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157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158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599703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159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599703</v>
      </c>
      <c r="U52" s="86"/>
      <c r="V52" s="86"/>
      <c r="W52" s="86"/>
      <c r="X52" s="86"/>
      <c r="Y52" s="87"/>
      <c r="Z52" s="94" t="s">
        <v>159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599703</v>
      </c>
      <c r="O70" s="123"/>
      <c r="P70" s="123"/>
      <c r="Q70" s="123"/>
      <c r="R70" s="123"/>
      <c r="S70" s="123"/>
      <c r="T70" s="123">
        <f>IF(SUM(T49:Y69)=0, "", SUM(T49:Y69))</f>
        <v>599703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Z70" sqref="Z70:AS71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102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107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114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92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68400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90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68400</v>
      </c>
      <c r="U52" s="86"/>
      <c r="V52" s="86"/>
      <c r="W52" s="86"/>
      <c r="X52" s="86"/>
      <c r="Y52" s="87"/>
      <c r="Z52" s="94" t="s">
        <v>115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68400</v>
      </c>
      <c r="O70" s="123"/>
      <c r="P70" s="123"/>
      <c r="Q70" s="123"/>
      <c r="R70" s="123"/>
      <c r="S70" s="123"/>
      <c r="T70" s="123">
        <f>IF(SUM(T49:Y69)=0, "", SUM(T49:Y69))</f>
        <v>68400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71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110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111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112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13600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112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113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13600</v>
      </c>
      <c r="U52" s="86"/>
      <c r="V52" s="86"/>
      <c r="W52" s="86"/>
      <c r="X52" s="86"/>
      <c r="Y52" s="87"/>
      <c r="Z52" s="94" t="s">
        <v>112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13600</v>
      </c>
      <c r="O70" s="123"/>
      <c r="P70" s="123"/>
      <c r="Q70" s="123"/>
      <c r="R70" s="123"/>
      <c r="S70" s="123"/>
      <c r="T70" s="123">
        <f>IF(SUM(T49:Y69)=0, "", SUM(T49:Y69))</f>
        <v>13600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Z54" sqref="Z54:AS54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71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98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108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109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54800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109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91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54800</v>
      </c>
      <c r="U52" s="86"/>
      <c r="V52" s="86"/>
      <c r="W52" s="86"/>
      <c r="X52" s="86"/>
      <c r="Y52" s="87"/>
      <c r="Z52" s="94" t="s">
        <v>109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54800</v>
      </c>
      <c r="O70" s="123"/>
      <c r="P70" s="123"/>
      <c r="Q70" s="123"/>
      <c r="R70" s="123"/>
      <c r="S70" s="123"/>
      <c r="T70" s="123">
        <f>IF(SUM(T49:Y69)=0, "", SUM(T49:Y69))</f>
        <v>54800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9" sqref="B9:F1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102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107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40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106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12126000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12126000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12126000</v>
      </c>
      <c r="O70" s="123"/>
      <c r="P70" s="123"/>
      <c r="Q70" s="123"/>
      <c r="R70" s="123"/>
      <c r="S70" s="123"/>
      <c r="T70" s="123">
        <f>IF(SUM(T49:Y69)=0, "", SUM(T49:Y69))</f>
        <v>12126000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102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101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170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103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12500000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103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70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64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1250000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103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105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500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43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>
        <v>13750500</v>
      </c>
      <c r="U58" s="86"/>
      <c r="V58" s="86"/>
      <c r="W58" s="86"/>
      <c r="X58" s="86"/>
      <c r="Y58" s="87"/>
      <c r="Z58" s="94" t="s">
        <v>103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104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13750500</v>
      </c>
      <c r="O70" s="123"/>
      <c r="P70" s="123"/>
      <c r="Q70" s="123"/>
      <c r="R70" s="123"/>
      <c r="S70" s="123"/>
      <c r="T70" s="123">
        <f>IF(SUM(T49:Y69)=0, "", SUM(T49:Y69))</f>
        <v>13750500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71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98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99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100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1342760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100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70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96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43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1343260</v>
      </c>
      <c r="U55" s="86"/>
      <c r="V55" s="86"/>
      <c r="W55" s="86"/>
      <c r="X55" s="86"/>
      <c r="Y55" s="87"/>
      <c r="Z55" s="94" t="s">
        <v>100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19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1343260</v>
      </c>
      <c r="O70" s="123"/>
      <c r="P70" s="123"/>
      <c r="Q70" s="123"/>
      <c r="R70" s="123"/>
      <c r="S70" s="123"/>
      <c r="T70" s="123">
        <f>IF(SUM(T49:Y69)=0, "", SUM(T49:Y69))</f>
        <v>1343260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B53" sqref="BB53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71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94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97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95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3696000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95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70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96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43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3696500</v>
      </c>
      <c r="U55" s="86"/>
      <c r="V55" s="86"/>
      <c r="W55" s="86"/>
      <c r="X55" s="86"/>
      <c r="Y55" s="87"/>
      <c r="Z55" s="94" t="s">
        <v>95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19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3696500</v>
      </c>
      <c r="O70" s="123"/>
      <c r="P70" s="123"/>
      <c r="Q70" s="123"/>
      <c r="R70" s="123"/>
      <c r="S70" s="123"/>
      <c r="T70" s="123">
        <f>IF(SUM(T49:Y69)=0, "", SUM(T49:Y69))</f>
        <v>3696500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Z49" sqref="Z49:AS5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71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81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87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92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69300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90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69300</v>
      </c>
      <c r="U52" s="86"/>
      <c r="V52" s="86"/>
      <c r="W52" s="86"/>
      <c r="X52" s="86"/>
      <c r="Y52" s="87"/>
      <c r="Z52" s="94" t="s">
        <v>93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69300</v>
      </c>
      <c r="O70" s="123"/>
      <c r="P70" s="123"/>
      <c r="Q70" s="123"/>
      <c r="R70" s="123"/>
      <c r="S70" s="123"/>
      <c r="T70" s="123">
        <f>IF(SUM(T49:Y69)=0, "", SUM(T49:Y69))</f>
        <v>69300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workbookViewId="0">
      <selection activeCell="BD20" sqref="BD2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54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86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87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88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69300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88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89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91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69300</v>
      </c>
      <c r="U52" s="86"/>
      <c r="V52" s="86"/>
      <c r="W52" s="86"/>
      <c r="X52" s="86"/>
      <c r="Y52" s="87"/>
      <c r="Z52" s="94" t="s">
        <v>88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90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69300</v>
      </c>
      <c r="O70" s="123"/>
      <c r="P70" s="123"/>
      <c r="Q70" s="123"/>
      <c r="R70" s="123"/>
      <c r="S70" s="123"/>
      <c r="T70" s="123">
        <f>IF(SUM(T49:Y69)=0, "", SUM(T49:Y69))</f>
        <v>69300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49" sqref="B49:AS51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71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81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82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83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68800500</v>
      </c>
      <c r="U49" s="86"/>
      <c r="V49" s="86"/>
      <c r="W49" s="86"/>
      <c r="X49" s="86"/>
      <c r="Y49" s="87"/>
      <c r="Z49" s="94" t="s">
        <v>84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19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20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6500000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85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37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38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62300000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 t="s">
        <v>85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37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39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>
        <v>500</v>
      </c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 t="s">
        <v>46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43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68800500</v>
      </c>
      <c r="O70" s="123"/>
      <c r="P70" s="123"/>
      <c r="Q70" s="123"/>
      <c r="R70" s="123"/>
      <c r="S70" s="123"/>
      <c r="T70" s="123">
        <f>IF(SUM(T49:Y69)=0, "", SUM(T49:Y69))</f>
        <v>68800500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71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79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40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80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12126000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12126000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12126000</v>
      </c>
      <c r="O70" s="123"/>
      <c r="P70" s="123"/>
      <c r="Q70" s="123"/>
      <c r="R70" s="123"/>
      <c r="S70" s="123"/>
      <c r="T70" s="123">
        <f>IF(SUM(T49:Y69)=0, "", SUM(T49:Y69))</f>
        <v>12126000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A50" sqref="BA5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71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76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77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78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123200000</v>
      </c>
      <c r="U49" s="86"/>
      <c r="V49" s="86"/>
      <c r="W49" s="86"/>
      <c r="X49" s="86"/>
      <c r="Y49" s="87"/>
      <c r="Z49" s="94" t="s">
        <v>33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32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123200000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33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123200000</v>
      </c>
      <c r="O70" s="123"/>
      <c r="P70" s="123"/>
      <c r="Q70" s="123"/>
      <c r="R70" s="123"/>
      <c r="S70" s="123"/>
      <c r="T70" s="123">
        <f>IF(SUM(T49:Y69)=0, "", SUM(T49:Y69))</f>
        <v>123200000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71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72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73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74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973636</v>
      </c>
      <c r="U49" s="86"/>
      <c r="V49" s="86"/>
      <c r="W49" s="86"/>
      <c r="X49" s="86"/>
      <c r="Y49" s="87"/>
      <c r="Z49" s="94" t="s">
        <v>74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69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973636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75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973636</v>
      </c>
      <c r="O70" s="123"/>
      <c r="P70" s="123"/>
      <c r="Q70" s="123"/>
      <c r="R70" s="123"/>
      <c r="S70" s="123"/>
      <c r="T70" s="123">
        <f>IF(SUM(T49:Y69)=0, "", SUM(T49:Y69))</f>
        <v>973636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Z51" sqref="Z51:AS51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54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67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62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66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7500000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65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63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64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43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7500500</v>
      </c>
      <c r="U55" s="86"/>
      <c r="V55" s="86"/>
      <c r="W55" s="86"/>
      <c r="X55" s="86"/>
      <c r="Y55" s="87"/>
      <c r="Z55" s="94" t="s">
        <v>65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19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7500500</v>
      </c>
      <c r="O70" s="123"/>
      <c r="P70" s="123"/>
      <c r="Q70" s="123"/>
      <c r="R70" s="123"/>
      <c r="S70" s="123"/>
      <c r="T70" s="123">
        <f>IF(SUM(T49:Y69)=0, "", SUM(T49:Y69))</f>
        <v>7500500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C55" sqref="BC55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54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202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40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58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12126000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12126000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12126000</v>
      </c>
      <c r="O70" s="123"/>
      <c r="P70" s="123"/>
      <c r="Q70" s="123"/>
      <c r="R70" s="123"/>
      <c r="S70" s="123"/>
      <c r="T70" s="123">
        <f>IF(SUM(T49:Y69)=0, "", SUM(T49:Y69))</f>
        <v>12126000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4" workbookViewId="0">
      <selection activeCell="Z51" sqref="Z51:AS51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54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55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56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60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15196</v>
      </c>
      <c r="U49" s="86"/>
      <c r="V49" s="86"/>
      <c r="W49" s="86"/>
      <c r="X49" s="86"/>
      <c r="Y49" s="87"/>
      <c r="Z49" s="94" t="s">
        <v>60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27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20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15196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60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15196</v>
      </c>
      <c r="O70" s="123"/>
      <c r="P70" s="123"/>
      <c r="Q70" s="123"/>
      <c r="R70" s="123"/>
      <c r="S70" s="123"/>
      <c r="T70" s="123">
        <f>IF(SUM(T49:Y69)=0, "", SUM(T49:Y69))</f>
        <v>15196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0" workbookViewId="0">
      <selection activeCell="N52" sqref="N52:S54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53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52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40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58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12126000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12126000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12126000</v>
      </c>
      <c r="O70" s="123"/>
      <c r="P70" s="123"/>
      <c r="Q70" s="123"/>
      <c r="R70" s="123"/>
      <c r="S70" s="123"/>
      <c r="T70" s="123">
        <f>IF(SUM(T49:Y69)=0, "", SUM(T49:Y69))</f>
        <v>12126000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53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203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40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58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12126000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12126000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12126000</v>
      </c>
      <c r="O70" s="123"/>
      <c r="P70" s="123"/>
      <c r="Q70" s="123"/>
      <c r="R70" s="123"/>
      <c r="S70" s="123"/>
      <c r="T70" s="123">
        <f>IF(SUM(T49:Y69)=0, "", SUM(T49:Y69))</f>
        <v>12126000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N52" sqref="N52:S54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34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51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40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57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12126000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12126000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12126000</v>
      </c>
      <c r="O70" s="123"/>
      <c r="P70" s="123"/>
      <c r="Q70" s="123"/>
      <c r="R70" s="123"/>
      <c r="S70" s="123"/>
      <c r="T70" s="123">
        <f>IF(SUM(T49:Y69)=0, "", SUM(T49:Y69))</f>
        <v>12126000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workbookViewId="0">
      <selection activeCell="BF56" sqref="BF5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34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41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50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42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1750000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45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44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46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43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1750500</v>
      </c>
      <c r="U55" s="86"/>
      <c r="V55" s="86"/>
      <c r="W55" s="86"/>
      <c r="X55" s="86"/>
      <c r="Y55" s="87"/>
      <c r="Z55" s="94" t="s">
        <v>48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19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49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>
        <v>1750000</v>
      </c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 t="s">
        <v>47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44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>
        <v>500</v>
      </c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 t="s">
        <v>46</v>
      </c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 t="s">
        <v>43</v>
      </c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 t="s">
        <v>20</v>
      </c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>
        <v>1750500</v>
      </c>
      <c r="U64" s="86"/>
      <c r="V64" s="86"/>
      <c r="W64" s="86"/>
      <c r="X64" s="86"/>
      <c r="Y64" s="87"/>
      <c r="Z64" s="94" t="s">
        <v>48</v>
      </c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 t="s">
        <v>19</v>
      </c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 t="s">
        <v>49</v>
      </c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3501000</v>
      </c>
      <c r="O70" s="123"/>
      <c r="P70" s="123"/>
      <c r="Q70" s="123"/>
      <c r="R70" s="123"/>
      <c r="S70" s="123"/>
      <c r="T70" s="123">
        <f>IF(SUM(T49:Y69)=0, "", SUM(T49:Y69))</f>
        <v>3501000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workbookViewId="0">
      <selection activeCell="B49" sqref="B49:AS54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29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40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61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12126000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12126000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12126000</v>
      </c>
      <c r="O70" s="123"/>
      <c r="P70" s="123"/>
      <c r="Q70" s="123"/>
      <c r="R70" s="123"/>
      <c r="S70" s="123"/>
      <c r="T70" s="123">
        <f>IF(SUM(T49:Y69)=0, "", SUM(T49:Y69))</f>
        <v>12126000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50" sqref="B49:AS51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29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30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31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216800000</v>
      </c>
      <c r="U49" s="86"/>
      <c r="V49" s="86"/>
      <c r="W49" s="86"/>
      <c r="X49" s="86"/>
      <c r="Y49" s="87"/>
      <c r="Z49" s="94" t="s">
        <v>33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32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216800000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33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216800000</v>
      </c>
      <c r="O70" s="123"/>
      <c r="P70" s="123"/>
      <c r="Q70" s="123"/>
      <c r="R70" s="123"/>
      <c r="S70" s="123"/>
      <c r="T70" s="123">
        <f>IF(SUM(T49:Y69)=0, "", SUM(T49:Y69))</f>
        <v>216800000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T52" sqref="T52:Y54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25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26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59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2297</v>
      </c>
      <c r="U49" s="86"/>
      <c r="V49" s="86"/>
      <c r="W49" s="86"/>
      <c r="X49" s="86"/>
      <c r="Y49" s="87"/>
      <c r="Z49" s="94" t="s">
        <v>59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27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20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2297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59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2297</v>
      </c>
      <c r="O70" s="123"/>
      <c r="P70" s="123"/>
      <c r="Q70" s="123"/>
      <c r="R70" s="123"/>
      <c r="S70" s="123"/>
      <c r="T70" s="123">
        <f>IF(SUM(T49:Y69)=0, "", SUM(T49:Y69))</f>
        <v>2297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3"/>
  <sheetViews>
    <sheetView workbookViewId="0">
      <selection activeCell="G9" sqref="G9:W1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59" width="1.88671875" style="2"/>
    <col min="60" max="60" width="9" style="2" bestFit="1" customWidth="1"/>
    <col min="61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5"/>
      <c r="V3" s="15"/>
      <c r="W3" s="15"/>
      <c r="X3" s="15"/>
      <c r="Y3" s="15"/>
      <c r="Z3" s="15"/>
      <c r="AA3" s="16"/>
      <c r="AB3" s="16"/>
      <c r="AC3" s="16"/>
      <c r="AD3" s="16"/>
      <c r="AE3" s="15"/>
      <c r="AF3" s="16"/>
      <c r="AG3" s="16"/>
      <c r="AH3" s="16"/>
      <c r="AI3" s="16"/>
      <c r="AJ3" s="15"/>
      <c r="AK3" s="16"/>
      <c r="AL3" s="16"/>
      <c r="AM3" s="16"/>
      <c r="AN3" s="16"/>
      <c r="AO3" s="15"/>
      <c r="AP3" s="16"/>
      <c r="AQ3" s="16"/>
      <c r="AR3" s="16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5"/>
      <c r="V4" s="15"/>
      <c r="W4" s="15"/>
      <c r="X4" s="15"/>
      <c r="Y4" s="15"/>
      <c r="Z4" s="15"/>
      <c r="AA4" s="16"/>
      <c r="AB4" s="16"/>
      <c r="AC4" s="16"/>
      <c r="AD4" s="16"/>
      <c r="AE4" s="15"/>
      <c r="AF4" s="16"/>
      <c r="AG4" s="16"/>
      <c r="AH4" s="16"/>
      <c r="AI4" s="16"/>
      <c r="AJ4" s="15"/>
      <c r="AK4" s="16"/>
      <c r="AL4" s="16"/>
      <c r="AM4" s="16"/>
      <c r="AN4" s="16"/>
      <c r="AO4" s="15"/>
      <c r="AP4" s="16"/>
      <c r="AQ4" s="16"/>
      <c r="AR4" s="16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204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226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224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225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60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60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  <c r="BH34" s="19">
        <v>500</v>
      </c>
    </row>
    <row r="35" spans="1:60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  <c r="BH35" s="19">
        <v>118776000</v>
      </c>
    </row>
    <row r="36" spans="1:60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  <c r="BH36" s="19">
        <v>12600000</v>
      </c>
    </row>
    <row r="37" spans="1:60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60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60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60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60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60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60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60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60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60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60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60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236376000</v>
      </c>
      <c r="U49" s="86"/>
      <c r="V49" s="86"/>
      <c r="W49" s="86"/>
      <c r="X49" s="86"/>
      <c r="Y49" s="87"/>
      <c r="Z49" s="94" t="s">
        <v>212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37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236376000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211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236376000</v>
      </c>
      <c r="O70" s="123"/>
      <c r="P70" s="123"/>
      <c r="Q70" s="123"/>
      <c r="R70" s="123"/>
      <c r="S70" s="123"/>
      <c r="T70" s="123">
        <f>IF(SUM(T49:Y69)=0, "", SUM(T49:Y69))</f>
        <v>236376000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K73"/>
  <sheetViews>
    <sheetView workbookViewId="0">
      <selection activeCell="AW56" sqref="AW5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62" width="1.88671875" style="2"/>
    <col min="63" max="63" width="12.77734375" style="23" bestFit="1" customWidth="1"/>
    <col min="64" max="16384" width="1.88671875" style="2"/>
  </cols>
  <sheetData>
    <row r="1" spans="1:63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63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  <c r="BK2" s="22">
        <v>18750</v>
      </c>
    </row>
    <row r="3" spans="1:63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7"/>
      <c r="V3" s="17"/>
      <c r="W3" s="17"/>
      <c r="X3" s="17"/>
      <c r="Y3" s="17"/>
      <c r="Z3" s="17"/>
      <c r="AA3" s="18"/>
      <c r="AB3" s="18"/>
      <c r="AC3" s="18"/>
      <c r="AD3" s="18"/>
      <c r="AE3" s="17"/>
      <c r="AF3" s="18"/>
      <c r="AG3" s="18"/>
      <c r="AH3" s="18"/>
      <c r="AI3" s="18"/>
      <c r="AJ3" s="17"/>
      <c r="AK3" s="18"/>
      <c r="AL3" s="18"/>
      <c r="AM3" s="18"/>
      <c r="AN3" s="18"/>
      <c r="AO3" s="17"/>
      <c r="AP3" s="18"/>
      <c r="AQ3" s="18"/>
      <c r="AR3" s="18"/>
      <c r="AS3" s="5"/>
      <c r="BK3" s="22">
        <v>1965000</v>
      </c>
    </row>
    <row r="4" spans="1:63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7"/>
      <c r="V4" s="17"/>
      <c r="W4" s="17"/>
      <c r="X4" s="17"/>
      <c r="Y4" s="17"/>
      <c r="Z4" s="17"/>
      <c r="AA4" s="18"/>
      <c r="AB4" s="18"/>
      <c r="AC4" s="18"/>
      <c r="AD4" s="18"/>
      <c r="AE4" s="17"/>
      <c r="AF4" s="18"/>
      <c r="AG4" s="18"/>
      <c r="AH4" s="18"/>
      <c r="AI4" s="18"/>
      <c r="AJ4" s="17"/>
      <c r="AK4" s="18"/>
      <c r="AL4" s="18"/>
      <c r="AM4" s="18"/>
      <c r="AN4" s="18"/>
      <c r="AO4" s="17"/>
      <c r="AP4" s="18"/>
      <c r="AQ4" s="18"/>
      <c r="AR4" s="18"/>
      <c r="AS4" s="5"/>
      <c r="BK4" s="22">
        <v>1620000</v>
      </c>
    </row>
    <row r="5" spans="1:63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  <c r="BK5" s="22">
        <v>1015833</v>
      </c>
    </row>
    <row r="6" spans="1:63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  <c r="BK6" s="22">
        <v>1480000</v>
      </c>
    </row>
    <row r="7" spans="1:63" ht="9.9499999999999993" customHeight="1">
      <c r="A7" s="1"/>
      <c r="B7" s="29" t="s">
        <v>242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  <c r="BK7" s="22">
        <v>2215000</v>
      </c>
    </row>
    <row r="8" spans="1:63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  <c r="BK8" s="23">
        <f>SUM(BK2:BK7)</f>
        <v>8314583</v>
      </c>
    </row>
    <row r="9" spans="1:63" ht="9.9499999999999993" customHeight="1">
      <c r="A9" s="1"/>
      <c r="B9" s="49" t="s">
        <v>1</v>
      </c>
      <c r="C9" s="25"/>
      <c r="D9" s="25"/>
      <c r="E9" s="25"/>
      <c r="F9" s="26"/>
      <c r="G9" s="56" t="s">
        <v>267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63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63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63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63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63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  <c r="BK14" s="22">
        <v>18750</v>
      </c>
    </row>
    <row r="15" spans="1:63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  <c r="BK15" s="22">
        <v>1965000</v>
      </c>
    </row>
    <row r="16" spans="1:63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  <c r="BK16" s="22">
        <v>1620000</v>
      </c>
    </row>
    <row r="17" spans="1:63" ht="9.9499999999999993" customHeight="1">
      <c r="A17" s="1"/>
      <c r="B17" s="49" t="s">
        <v>11</v>
      </c>
      <c r="C17" s="25"/>
      <c r="D17" s="25"/>
      <c r="E17" s="25"/>
      <c r="F17" s="26"/>
      <c r="G17" s="129" t="s">
        <v>268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  <c r="BK17" s="22">
        <v>1015833</v>
      </c>
    </row>
    <row r="18" spans="1:63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  <c r="BK18" s="22">
        <v>1480000</v>
      </c>
    </row>
    <row r="19" spans="1:63" ht="9.9499999999999993" customHeight="1">
      <c r="A19" s="1"/>
      <c r="B19" s="43" t="s">
        <v>269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  <c r="BK19" s="22">
        <v>2215000</v>
      </c>
    </row>
    <row r="20" spans="1:63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  <c r="BK20" s="23">
        <f>SUM(BK14:BK19)</f>
        <v>8314583</v>
      </c>
    </row>
    <row r="21" spans="1:63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63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63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63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63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63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63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63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63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63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63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63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600000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277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263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265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266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44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600500</v>
      </c>
      <c r="U55" s="86"/>
      <c r="V55" s="86"/>
      <c r="W55" s="86"/>
      <c r="X55" s="86"/>
      <c r="Y55" s="87"/>
      <c r="Z55" s="94" t="s">
        <v>278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19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600500</v>
      </c>
      <c r="O70" s="123"/>
      <c r="P70" s="123"/>
      <c r="Q70" s="123"/>
      <c r="R70" s="123"/>
      <c r="S70" s="123"/>
      <c r="T70" s="123">
        <f>IF(SUM(T49:Y69)=0, "", SUM(T49:Y69))</f>
        <v>600500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zoomScaleNormal="100" workbookViewId="0">
      <selection activeCell="BJ60" sqref="BJ6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270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271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272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274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500000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274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119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273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50000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275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69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276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500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 t="s">
        <v>43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44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>
        <v>2221886</v>
      </c>
      <c r="U58" s="86"/>
      <c r="V58" s="86"/>
      <c r="W58" s="86"/>
      <c r="X58" s="86"/>
      <c r="Y58" s="87"/>
      <c r="Z58" s="94" t="s">
        <v>274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19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550500</v>
      </c>
      <c r="O70" s="123"/>
      <c r="P70" s="123"/>
      <c r="Q70" s="123"/>
      <c r="R70" s="123"/>
      <c r="S70" s="123"/>
      <c r="T70" s="123">
        <v>550500</v>
      </c>
      <c r="U70" s="123"/>
      <c r="V70" s="123"/>
      <c r="W70" s="123"/>
      <c r="X70" s="123"/>
      <c r="Y70" s="123"/>
      <c r="Z70" s="125" t="str">
        <f>IF(N70-T70=0, "", N70-T70)</f>
        <v/>
      </c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6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8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3"/>
  <sheetViews>
    <sheetView workbookViewId="0">
      <selection activeCell="BE46" sqref="BE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62" width="1.88671875" style="2"/>
    <col min="63" max="63" width="12.77734375" style="23" bestFit="1" customWidth="1"/>
    <col min="64" max="16384" width="1.88671875" style="2"/>
  </cols>
  <sheetData>
    <row r="1" spans="1:63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63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  <c r="BK2" s="22">
        <v>18750</v>
      </c>
    </row>
    <row r="3" spans="1:63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7"/>
      <c r="V3" s="17"/>
      <c r="W3" s="17"/>
      <c r="X3" s="17"/>
      <c r="Y3" s="17"/>
      <c r="Z3" s="17"/>
      <c r="AA3" s="18"/>
      <c r="AB3" s="18"/>
      <c r="AC3" s="18"/>
      <c r="AD3" s="18"/>
      <c r="AE3" s="17"/>
      <c r="AF3" s="18"/>
      <c r="AG3" s="18"/>
      <c r="AH3" s="18"/>
      <c r="AI3" s="18"/>
      <c r="AJ3" s="17"/>
      <c r="AK3" s="18"/>
      <c r="AL3" s="18"/>
      <c r="AM3" s="18"/>
      <c r="AN3" s="18"/>
      <c r="AO3" s="17"/>
      <c r="AP3" s="18"/>
      <c r="AQ3" s="18"/>
      <c r="AR3" s="18"/>
      <c r="AS3" s="5"/>
      <c r="BK3" s="22">
        <v>1965000</v>
      </c>
    </row>
    <row r="4" spans="1:63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7"/>
      <c r="V4" s="17"/>
      <c r="W4" s="17"/>
      <c r="X4" s="17"/>
      <c r="Y4" s="17"/>
      <c r="Z4" s="17"/>
      <c r="AA4" s="18"/>
      <c r="AB4" s="18"/>
      <c r="AC4" s="18"/>
      <c r="AD4" s="18"/>
      <c r="AE4" s="17"/>
      <c r="AF4" s="18"/>
      <c r="AG4" s="18"/>
      <c r="AH4" s="18"/>
      <c r="AI4" s="18"/>
      <c r="AJ4" s="17"/>
      <c r="AK4" s="18"/>
      <c r="AL4" s="18"/>
      <c r="AM4" s="18"/>
      <c r="AN4" s="18"/>
      <c r="AO4" s="17"/>
      <c r="AP4" s="18"/>
      <c r="AQ4" s="18"/>
      <c r="AR4" s="18"/>
      <c r="AS4" s="5"/>
      <c r="BK4" s="22">
        <v>1620000</v>
      </c>
    </row>
    <row r="5" spans="1:63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  <c r="BK5" s="22">
        <v>1015833</v>
      </c>
    </row>
    <row r="6" spans="1:63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  <c r="BK6" s="22">
        <v>1480000</v>
      </c>
    </row>
    <row r="7" spans="1:63" ht="9.9499999999999993" customHeight="1">
      <c r="A7" s="1"/>
      <c r="B7" s="29" t="s">
        <v>242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  <c r="BK7" s="22">
        <v>2215000</v>
      </c>
    </row>
    <row r="8" spans="1:63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  <c r="BK8" s="23">
        <f>SUM(BK2:BK7)</f>
        <v>8314583</v>
      </c>
    </row>
    <row r="9" spans="1:63" ht="9.9499999999999993" customHeight="1">
      <c r="A9" s="1"/>
      <c r="B9" s="49" t="s">
        <v>1</v>
      </c>
      <c r="C9" s="25"/>
      <c r="D9" s="25"/>
      <c r="E9" s="25"/>
      <c r="F9" s="26"/>
      <c r="G9" s="56" t="s">
        <v>260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63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63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63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63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63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  <c r="BK14" s="22">
        <v>18750</v>
      </c>
    </row>
    <row r="15" spans="1:63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  <c r="BK15" s="22">
        <v>1965000</v>
      </c>
    </row>
    <row r="16" spans="1:63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  <c r="BK16" s="22">
        <v>1620000</v>
      </c>
    </row>
    <row r="17" spans="1:63" ht="9.9499999999999993" customHeight="1">
      <c r="A17" s="1"/>
      <c r="B17" s="49" t="s">
        <v>11</v>
      </c>
      <c r="C17" s="25"/>
      <c r="D17" s="25"/>
      <c r="E17" s="25"/>
      <c r="F17" s="26"/>
      <c r="G17" s="129" t="s">
        <v>261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  <c r="BK17" s="22">
        <v>1015833</v>
      </c>
    </row>
    <row r="18" spans="1:63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  <c r="BK18" s="22">
        <v>1480000</v>
      </c>
    </row>
    <row r="19" spans="1:63" ht="9.9499999999999993" customHeight="1">
      <c r="A19" s="1"/>
      <c r="B19" s="43" t="s">
        <v>264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  <c r="BK19" s="22">
        <v>2215000</v>
      </c>
    </row>
    <row r="20" spans="1:63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  <c r="BK20" s="23">
        <f>SUM(BK14:BK19)</f>
        <v>8314583</v>
      </c>
    </row>
    <row r="21" spans="1:63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63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63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63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63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63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63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63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63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63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63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63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300000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264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263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265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266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44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300500</v>
      </c>
      <c r="U55" s="86"/>
      <c r="V55" s="86"/>
      <c r="W55" s="86"/>
      <c r="X55" s="86"/>
      <c r="Y55" s="87"/>
      <c r="Z55" s="94" t="s">
        <v>262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19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300500</v>
      </c>
      <c r="O70" s="123"/>
      <c r="P70" s="123"/>
      <c r="Q70" s="123"/>
      <c r="R70" s="123"/>
      <c r="S70" s="123"/>
      <c r="T70" s="123">
        <f>IF(SUM(T49:Y69)=0, "", SUM(T49:Y69))</f>
        <v>300500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3"/>
  <sheetViews>
    <sheetView workbookViewId="0">
      <selection activeCell="B19" sqref="B19:AS22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62" width="1.88671875" style="2"/>
    <col min="63" max="63" width="12.77734375" style="23" bestFit="1" customWidth="1"/>
    <col min="64" max="16384" width="1.88671875" style="2"/>
  </cols>
  <sheetData>
    <row r="1" spans="1:63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63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  <c r="BK2" s="22">
        <v>18750</v>
      </c>
    </row>
    <row r="3" spans="1:63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7"/>
      <c r="V3" s="17"/>
      <c r="W3" s="17"/>
      <c r="X3" s="17"/>
      <c r="Y3" s="17"/>
      <c r="Z3" s="17"/>
      <c r="AA3" s="18"/>
      <c r="AB3" s="18"/>
      <c r="AC3" s="18"/>
      <c r="AD3" s="18"/>
      <c r="AE3" s="17"/>
      <c r="AF3" s="18"/>
      <c r="AG3" s="18"/>
      <c r="AH3" s="18"/>
      <c r="AI3" s="18"/>
      <c r="AJ3" s="17"/>
      <c r="AK3" s="18"/>
      <c r="AL3" s="18"/>
      <c r="AM3" s="18"/>
      <c r="AN3" s="18"/>
      <c r="AO3" s="17"/>
      <c r="AP3" s="18"/>
      <c r="AQ3" s="18"/>
      <c r="AR3" s="18"/>
      <c r="AS3" s="5"/>
      <c r="BK3" s="22">
        <v>1965000</v>
      </c>
    </row>
    <row r="4" spans="1:63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7"/>
      <c r="V4" s="17"/>
      <c r="W4" s="17"/>
      <c r="X4" s="17"/>
      <c r="Y4" s="17"/>
      <c r="Z4" s="17"/>
      <c r="AA4" s="18"/>
      <c r="AB4" s="18"/>
      <c r="AC4" s="18"/>
      <c r="AD4" s="18"/>
      <c r="AE4" s="17"/>
      <c r="AF4" s="18"/>
      <c r="AG4" s="18"/>
      <c r="AH4" s="18"/>
      <c r="AI4" s="18"/>
      <c r="AJ4" s="17"/>
      <c r="AK4" s="18"/>
      <c r="AL4" s="18"/>
      <c r="AM4" s="18"/>
      <c r="AN4" s="18"/>
      <c r="AO4" s="17"/>
      <c r="AP4" s="18"/>
      <c r="AQ4" s="18"/>
      <c r="AR4" s="18"/>
      <c r="AS4" s="5"/>
      <c r="BK4" s="22">
        <v>1620000</v>
      </c>
    </row>
    <row r="5" spans="1:63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  <c r="BK5" s="22">
        <v>1015833</v>
      </c>
    </row>
    <row r="6" spans="1:63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  <c r="BK6" s="22">
        <v>1480000</v>
      </c>
    </row>
    <row r="7" spans="1:63" ht="9.9499999999999993" customHeight="1">
      <c r="A7" s="1"/>
      <c r="B7" s="29" t="s">
        <v>255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  <c r="BK7" s="22">
        <v>2215000</v>
      </c>
    </row>
    <row r="8" spans="1:63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  <c r="BK8" s="23">
        <f>SUM(BK2:BK7)</f>
        <v>8314583</v>
      </c>
    </row>
    <row r="9" spans="1:63" ht="9.9499999999999993" customHeight="1">
      <c r="A9" s="1"/>
      <c r="B9" s="49" t="s">
        <v>1</v>
      </c>
      <c r="C9" s="25"/>
      <c r="D9" s="25"/>
      <c r="E9" s="25"/>
      <c r="F9" s="26"/>
      <c r="G9" s="56" t="s">
        <v>256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63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63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63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63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63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  <c r="BK14" s="22">
        <v>18750</v>
      </c>
    </row>
    <row r="15" spans="1:63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  <c r="BK15" s="22">
        <v>1965000</v>
      </c>
    </row>
    <row r="16" spans="1:63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  <c r="BK16" s="22">
        <v>1620000</v>
      </c>
    </row>
    <row r="17" spans="1:63" ht="9.9499999999999993" customHeight="1">
      <c r="A17" s="1"/>
      <c r="B17" s="49" t="s">
        <v>11</v>
      </c>
      <c r="C17" s="25"/>
      <c r="D17" s="25"/>
      <c r="E17" s="25"/>
      <c r="F17" s="26"/>
      <c r="G17" s="129" t="s">
        <v>230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  <c r="BK17" s="22">
        <v>1015833</v>
      </c>
    </row>
    <row r="18" spans="1:63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  <c r="BK18" s="22">
        <v>1480000</v>
      </c>
    </row>
    <row r="19" spans="1:63" ht="9.9499999999999993" customHeight="1">
      <c r="A19" s="1"/>
      <c r="B19" s="43" t="s">
        <v>258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  <c r="BK19" s="22">
        <v>2215000</v>
      </c>
    </row>
    <row r="20" spans="1:63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  <c r="BK20" s="23">
        <f>SUM(BK14:BK19)</f>
        <v>8314583</v>
      </c>
    </row>
    <row r="21" spans="1:63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63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63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63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63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63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63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63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63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63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63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63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8314583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257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8314583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8314583</v>
      </c>
      <c r="O70" s="123"/>
      <c r="P70" s="123"/>
      <c r="Q70" s="123"/>
      <c r="R70" s="123"/>
      <c r="S70" s="123"/>
      <c r="T70" s="123">
        <f>IF(SUM(T49:Y69)=0, "", SUM(T49:Y69))</f>
        <v>8314583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3" workbookViewId="0">
      <selection activeCell="Z57" sqref="Z57:AS57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7"/>
      <c r="V3" s="17"/>
      <c r="W3" s="17"/>
      <c r="X3" s="17"/>
      <c r="Y3" s="17"/>
      <c r="Z3" s="17"/>
      <c r="AA3" s="18"/>
      <c r="AB3" s="18"/>
      <c r="AC3" s="18"/>
      <c r="AD3" s="18"/>
      <c r="AE3" s="17"/>
      <c r="AF3" s="18"/>
      <c r="AG3" s="18"/>
      <c r="AH3" s="18"/>
      <c r="AI3" s="18"/>
      <c r="AJ3" s="17"/>
      <c r="AK3" s="18"/>
      <c r="AL3" s="18"/>
      <c r="AM3" s="18"/>
      <c r="AN3" s="18"/>
      <c r="AO3" s="17"/>
      <c r="AP3" s="18"/>
      <c r="AQ3" s="18"/>
      <c r="AR3" s="18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7"/>
      <c r="V4" s="17"/>
      <c r="W4" s="17"/>
      <c r="X4" s="17"/>
      <c r="Y4" s="17"/>
      <c r="Z4" s="17"/>
      <c r="AA4" s="18"/>
      <c r="AB4" s="18"/>
      <c r="AC4" s="18"/>
      <c r="AD4" s="18"/>
      <c r="AE4" s="17"/>
      <c r="AF4" s="18"/>
      <c r="AG4" s="18"/>
      <c r="AH4" s="18"/>
      <c r="AI4" s="18"/>
      <c r="AJ4" s="17"/>
      <c r="AK4" s="18"/>
      <c r="AL4" s="18"/>
      <c r="AM4" s="18"/>
      <c r="AN4" s="18"/>
      <c r="AO4" s="17"/>
      <c r="AP4" s="18"/>
      <c r="AQ4" s="18"/>
      <c r="AR4" s="18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53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246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254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219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2300000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230000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222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221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247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500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 t="s">
        <v>43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253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>
        <v>2530500</v>
      </c>
      <c r="U58" s="86"/>
      <c r="V58" s="86"/>
      <c r="W58" s="86"/>
      <c r="X58" s="86"/>
      <c r="Y58" s="87"/>
      <c r="Z58" s="94" t="s">
        <v>222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19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2530500</v>
      </c>
      <c r="O70" s="123"/>
      <c r="P70" s="123"/>
      <c r="Q70" s="123"/>
      <c r="R70" s="123"/>
      <c r="S70" s="123"/>
      <c r="T70" s="123">
        <f>IF(SUM(T49:Y69)=0, "", SUM(T49:Y69))</f>
        <v>2530500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3"/>
  <sheetViews>
    <sheetView workbookViewId="0">
      <selection activeCell="AZ65" sqref="AZ65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61" width="1.88671875" style="2"/>
    <col min="62" max="62" width="8.21875" style="23" bestFit="1" customWidth="1"/>
    <col min="63" max="16384" width="1.88671875" style="2"/>
  </cols>
  <sheetData>
    <row r="1" spans="1:62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  <c r="BJ1" s="19">
        <v>5400000</v>
      </c>
    </row>
    <row r="2" spans="1:62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  <c r="BJ2" s="19">
        <v>500</v>
      </c>
    </row>
    <row r="3" spans="1:62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7"/>
      <c r="V3" s="17"/>
      <c r="W3" s="17"/>
      <c r="X3" s="17"/>
      <c r="Y3" s="17"/>
      <c r="Z3" s="17"/>
      <c r="AA3" s="18"/>
      <c r="AB3" s="18"/>
      <c r="AC3" s="18"/>
      <c r="AD3" s="18"/>
      <c r="AE3" s="17"/>
      <c r="AF3" s="18"/>
      <c r="AG3" s="18"/>
      <c r="AH3" s="18"/>
      <c r="AI3" s="18"/>
      <c r="AJ3" s="17"/>
      <c r="AK3" s="18"/>
      <c r="AL3" s="18"/>
      <c r="AM3" s="18"/>
      <c r="AN3" s="18"/>
      <c r="AO3" s="17"/>
      <c r="AP3" s="18"/>
      <c r="AQ3" s="18"/>
      <c r="AR3" s="18"/>
      <c r="AS3" s="5"/>
      <c r="BJ3" s="19">
        <v>50904000</v>
      </c>
    </row>
    <row r="4" spans="1:62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7"/>
      <c r="V4" s="17"/>
      <c r="W4" s="17"/>
      <c r="X4" s="17"/>
      <c r="Y4" s="17"/>
      <c r="Z4" s="17"/>
      <c r="AA4" s="18"/>
      <c r="AB4" s="18"/>
      <c r="AC4" s="18"/>
      <c r="AD4" s="18"/>
      <c r="AE4" s="17"/>
      <c r="AF4" s="18"/>
      <c r="AG4" s="18"/>
      <c r="AH4" s="18"/>
      <c r="AI4" s="18"/>
      <c r="AJ4" s="17"/>
      <c r="AK4" s="18"/>
      <c r="AL4" s="18"/>
      <c r="AM4" s="18"/>
      <c r="AN4" s="18"/>
      <c r="AO4" s="17"/>
      <c r="AP4" s="18"/>
      <c r="AQ4" s="18"/>
      <c r="AR4" s="18"/>
      <c r="AS4" s="5"/>
      <c r="BJ4" s="23">
        <f>SUM(BJ1:BJ3)</f>
        <v>56304500</v>
      </c>
    </row>
    <row r="5" spans="1:62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62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62" ht="9.9499999999999993" customHeight="1">
      <c r="A7" s="1"/>
      <c r="B7" s="29" t="s">
        <v>242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62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62" ht="9.9499999999999993" customHeight="1">
      <c r="A9" s="1"/>
      <c r="B9" s="49" t="s">
        <v>1</v>
      </c>
      <c r="C9" s="25"/>
      <c r="D9" s="25"/>
      <c r="E9" s="25"/>
      <c r="F9" s="26"/>
      <c r="G9" s="56" t="s">
        <v>243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62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62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62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62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62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62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62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244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245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56304500</v>
      </c>
      <c r="U49" s="86"/>
      <c r="V49" s="86"/>
      <c r="W49" s="86"/>
      <c r="X49" s="86"/>
      <c r="Y49" s="87"/>
      <c r="Z49" s="94" t="s">
        <v>36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19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20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5400000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33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37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213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50904000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 t="s">
        <v>33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37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39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>
        <v>500</v>
      </c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 t="s">
        <v>46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43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56304500</v>
      </c>
      <c r="O70" s="123"/>
      <c r="P70" s="123"/>
      <c r="Q70" s="123"/>
      <c r="R70" s="123"/>
      <c r="S70" s="123"/>
      <c r="T70" s="123">
        <f>IF(SUM(T49:Y69)=0, "", SUM(T49:Y69))</f>
        <v>56304500</v>
      </c>
      <c r="U70" s="123"/>
      <c r="V70" s="123"/>
      <c r="W70" s="123"/>
      <c r="X70" s="123"/>
      <c r="Y70" s="123"/>
      <c r="Z70" s="144" t="str">
        <f>IF(N70-T70=0, "", N70-T70)</f>
        <v/>
      </c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5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7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3"/>
  <sheetViews>
    <sheetView workbookViewId="0">
      <selection activeCell="Z51" sqref="Z51:AS51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62" width="1.88671875" style="2"/>
    <col min="63" max="63" width="12.77734375" style="23" bestFit="1" customWidth="1"/>
    <col min="64" max="16384" width="1.88671875" style="2"/>
  </cols>
  <sheetData>
    <row r="1" spans="1:63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63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63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7"/>
      <c r="V3" s="17"/>
      <c r="W3" s="17"/>
      <c r="X3" s="17"/>
      <c r="Y3" s="17"/>
      <c r="Z3" s="17"/>
      <c r="AA3" s="18"/>
      <c r="AB3" s="18"/>
      <c r="AC3" s="18"/>
      <c r="AD3" s="18"/>
      <c r="AE3" s="17"/>
      <c r="AF3" s="18"/>
      <c r="AG3" s="18"/>
      <c r="AH3" s="18"/>
      <c r="AI3" s="18"/>
      <c r="AJ3" s="17"/>
      <c r="AK3" s="18"/>
      <c r="AL3" s="18"/>
      <c r="AM3" s="18"/>
      <c r="AN3" s="18"/>
      <c r="AO3" s="17"/>
      <c r="AP3" s="18"/>
      <c r="AQ3" s="18"/>
      <c r="AR3" s="18"/>
      <c r="AS3" s="5"/>
    </row>
    <row r="4" spans="1:63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7"/>
      <c r="V4" s="17"/>
      <c r="W4" s="17"/>
      <c r="X4" s="17"/>
      <c r="Y4" s="17"/>
      <c r="Z4" s="17"/>
      <c r="AA4" s="18"/>
      <c r="AB4" s="18"/>
      <c r="AC4" s="18"/>
      <c r="AD4" s="18"/>
      <c r="AE4" s="17"/>
      <c r="AF4" s="18"/>
      <c r="AG4" s="18"/>
      <c r="AH4" s="18"/>
      <c r="AI4" s="18"/>
      <c r="AJ4" s="17"/>
      <c r="AK4" s="18"/>
      <c r="AL4" s="18"/>
      <c r="AM4" s="18"/>
      <c r="AN4" s="18"/>
      <c r="AO4" s="17"/>
      <c r="AP4" s="18"/>
      <c r="AQ4" s="18"/>
      <c r="AR4" s="18"/>
      <c r="AS4" s="5"/>
    </row>
    <row r="5" spans="1:63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63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63" ht="9.9499999999999993" customHeight="1">
      <c r="A7" s="1"/>
      <c r="B7" s="29" t="s">
        <v>237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63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63" ht="9.9499999999999993" customHeight="1">
      <c r="A9" s="1"/>
      <c r="B9" s="49" t="s">
        <v>1</v>
      </c>
      <c r="C9" s="25"/>
      <c r="D9" s="25"/>
      <c r="E9" s="25"/>
      <c r="F9" s="26"/>
      <c r="G9" s="56" t="s">
        <v>239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63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63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63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63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63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  <c r="BK14" s="24">
        <v>18750</v>
      </c>
    </row>
    <row r="15" spans="1:63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  <c r="BK15" s="24">
        <v>1965000</v>
      </c>
    </row>
    <row r="16" spans="1:63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  <c r="BK16" s="24">
        <v>1620000</v>
      </c>
    </row>
    <row r="17" spans="1:63" ht="9.9499999999999993" customHeight="1">
      <c r="A17" s="1"/>
      <c r="B17" s="49" t="s">
        <v>11</v>
      </c>
      <c r="C17" s="25"/>
      <c r="D17" s="25"/>
      <c r="E17" s="25"/>
      <c r="F17" s="26"/>
      <c r="G17" s="129" t="s">
        <v>230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  <c r="BK17" s="24">
        <v>1015833</v>
      </c>
    </row>
    <row r="18" spans="1:63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  <c r="BK18" s="24">
        <v>1480000</v>
      </c>
    </row>
    <row r="19" spans="1:63" ht="9.9499999999999993" customHeight="1">
      <c r="A19" s="1"/>
      <c r="B19" s="43" t="s">
        <v>238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  <c r="BK19" s="24">
        <v>2215000</v>
      </c>
    </row>
    <row r="20" spans="1:63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  <c r="BK20" s="23">
        <f>SUM(BK14:BK19)</f>
        <v>8314583</v>
      </c>
    </row>
    <row r="21" spans="1:63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63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63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63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63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63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63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63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63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63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63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63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8314583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259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8314583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8314583</v>
      </c>
      <c r="O70" s="123"/>
      <c r="P70" s="123"/>
      <c r="Q70" s="123"/>
      <c r="R70" s="123"/>
      <c r="S70" s="123"/>
      <c r="T70" s="123">
        <f>IF(SUM(T49:Y69)=0, "", SUM(T49:Y69))</f>
        <v>8314583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3"/>
  <sheetViews>
    <sheetView topLeftCell="A7" workbookViewId="0">
      <selection activeCell="G9" sqref="G9:W1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62" width="1.88671875" style="2"/>
    <col min="63" max="63" width="12.77734375" style="23" bestFit="1" customWidth="1"/>
    <col min="64" max="16384" width="1.88671875" style="2"/>
  </cols>
  <sheetData>
    <row r="1" spans="1:63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63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63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7"/>
      <c r="V3" s="17"/>
      <c r="W3" s="17"/>
      <c r="X3" s="17"/>
      <c r="Y3" s="17"/>
      <c r="Z3" s="17"/>
      <c r="AA3" s="18"/>
      <c r="AB3" s="18"/>
      <c r="AC3" s="18"/>
      <c r="AD3" s="18"/>
      <c r="AE3" s="17"/>
      <c r="AF3" s="18"/>
      <c r="AG3" s="18"/>
      <c r="AH3" s="18"/>
      <c r="AI3" s="18"/>
      <c r="AJ3" s="17"/>
      <c r="AK3" s="18"/>
      <c r="AL3" s="18"/>
      <c r="AM3" s="18"/>
      <c r="AN3" s="18"/>
      <c r="AO3" s="17"/>
      <c r="AP3" s="18"/>
      <c r="AQ3" s="18"/>
      <c r="AR3" s="18"/>
      <c r="AS3" s="5"/>
    </row>
    <row r="4" spans="1:63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7"/>
      <c r="V4" s="17"/>
      <c r="W4" s="17"/>
      <c r="X4" s="17"/>
      <c r="Y4" s="17"/>
      <c r="Z4" s="17"/>
      <c r="AA4" s="18"/>
      <c r="AB4" s="18"/>
      <c r="AC4" s="18"/>
      <c r="AD4" s="18"/>
      <c r="AE4" s="17"/>
      <c r="AF4" s="18"/>
      <c r="AG4" s="18"/>
      <c r="AH4" s="18"/>
      <c r="AI4" s="18"/>
      <c r="AJ4" s="17"/>
      <c r="AK4" s="18"/>
      <c r="AL4" s="18"/>
      <c r="AM4" s="18"/>
      <c r="AN4" s="18"/>
      <c r="AO4" s="17"/>
      <c r="AP4" s="18"/>
      <c r="AQ4" s="18"/>
      <c r="AR4" s="18"/>
      <c r="AS4" s="5"/>
    </row>
    <row r="5" spans="1:63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63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63" ht="9.9499999999999993" customHeight="1">
      <c r="A7" s="1"/>
      <c r="B7" s="29" t="s">
        <v>234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63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63" ht="9.9499999999999993" customHeight="1">
      <c r="A9" s="1"/>
      <c r="B9" s="49" t="s">
        <v>1</v>
      </c>
      <c r="C9" s="25"/>
      <c r="D9" s="25"/>
      <c r="E9" s="25"/>
      <c r="F9" s="26"/>
      <c r="G9" s="56" t="s">
        <v>240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63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63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63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63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  <c r="BK13" s="19">
        <v>500</v>
      </c>
    </row>
    <row r="14" spans="1:63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  <c r="BK14" s="22">
        <v>18750</v>
      </c>
    </row>
    <row r="15" spans="1:63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  <c r="BK15" s="22">
        <v>1965000</v>
      </c>
    </row>
    <row r="16" spans="1:63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  <c r="BK16" s="22">
        <v>1620000</v>
      </c>
    </row>
    <row r="17" spans="1:63" ht="9.9499999999999993" customHeight="1">
      <c r="A17" s="1"/>
      <c r="B17" s="49" t="s">
        <v>11</v>
      </c>
      <c r="C17" s="25"/>
      <c r="D17" s="25"/>
      <c r="E17" s="25"/>
      <c r="F17" s="26"/>
      <c r="G17" s="129" t="s">
        <v>235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  <c r="BK17" s="22">
        <v>1015833</v>
      </c>
    </row>
    <row r="18" spans="1:63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  <c r="BK18" s="22">
        <v>1480000</v>
      </c>
    </row>
    <row r="19" spans="1:63" ht="9.9499999999999993" customHeight="1">
      <c r="A19" s="1"/>
      <c r="B19" s="43" t="s">
        <v>236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  <c r="BK19" s="22">
        <v>2215000</v>
      </c>
    </row>
    <row r="20" spans="1:63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  <c r="BK20" s="23">
        <f>SUM(BK1:BK19)</f>
        <v>8315083</v>
      </c>
    </row>
    <row r="21" spans="1:63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63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63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63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63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63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63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63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63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63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63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63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8314583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232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500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43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8315083</v>
      </c>
      <c r="U55" s="86"/>
      <c r="V55" s="86"/>
      <c r="W55" s="86"/>
      <c r="X55" s="86"/>
      <c r="Y55" s="87"/>
      <c r="Z55" s="94" t="s">
        <v>28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19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8315083</v>
      </c>
      <c r="O70" s="123"/>
      <c r="P70" s="123"/>
      <c r="Q70" s="123"/>
      <c r="R70" s="123"/>
      <c r="S70" s="123"/>
      <c r="T70" s="123">
        <f>IF(SUM(T49:Y69)=0, "", SUM(T49:Y69))</f>
        <v>8315083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3"/>
  <sheetViews>
    <sheetView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62" width="1.88671875" style="2"/>
    <col min="63" max="63" width="12.77734375" style="23" bestFit="1" customWidth="1"/>
    <col min="64" max="16384" width="1.88671875" style="2"/>
  </cols>
  <sheetData>
    <row r="1" spans="1:63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63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63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7"/>
      <c r="V3" s="17"/>
      <c r="W3" s="17"/>
      <c r="X3" s="17"/>
      <c r="Y3" s="17"/>
      <c r="Z3" s="17"/>
      <c r="AA3" s="18"/>
      <c r="AB3" s="18"/>
      <c r="AC3" s="18"/>
      <c r="AD3" s="18"/>
      <c r="AE3" s="17"/>
      <c r="AF3" s="18"/>
      <c r="AG3" s="18"/>
      <c r="AH3" s="18"/>
      <c r="AI3" s="18"/>
      <c r="AJ3" s="17"/>
      <c r="AK3" s="18"/>
      <c r="AL3" s="18"/>
      <c r="AM3" s="18"/>
      <c r="AN3" s="18"/>
      <c r="AO3" s="17"/>
      <c r="AP3" s="18"/>
      <c r="AQ3" s="18"/>
      <c r="AR3" s="18"/>
      <c r="AS3" s="5"/>
    </row>
    <row r="4" spans="1:63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7"/>
      <c r="V4" s="17"/>
      <c r="W4" s="17"/>
      <c r="X4" s="17"/>
      <c r="Y4" s="17"/>
      <c r="Z4" s="17"/>
      <c r="AA4" s="18"/>
      <c r="AB4" s="18"/>
      <c r="AC4" s="18"/>
      <c r="AD4" s="18"/>
      <c r="AE4" s="17"/>
      <c r="AF4" s="18"/>
      <c r="AG4" s="18"/>
      <c r="AH4" s="18"/>
      <c r="AI4" s="18"/>
      <c r="AJ4" s="17"/>
      <c r="AK4" s="18"/>
      <c r="AL4" s="18"/>
      <c r="AM4" s="18"/>
      <c r="AN4" s="18"/>
      <c r="AO4" s="17"/>
      <c r="AP4" s="18"/>
      <c r="AQ4" s="18"/>
      <c r="AR4" s="18"/>
      <c r="AS4" s="5"/>
    </row>
    <row r="5" spans="1:63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63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63" ht="9.9499999999999993" customHeight="1">
      <c r="A7" s="1"/>
      <c r="B7" s="29" t="s">
        <v>204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63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63" ht="9.9499999999999993" customHeight="1">
      <c r="A9" s="1"/>
      <c r="B9" s="49" t="s">
        <v>1</v>
      </c>
      <c r="C9" s="25"/>
      <c r="D9" s="25"/>
      <c r="E9" s="25"/>
      <c r="F9" s="26"/>
      <c r="G9" s="56" t="s">
        <v>241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63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63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63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63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63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  <c r="BK14" s="24">
        <v>18750</v>
      </c>
    </row>
    <row r="15" spans="1:63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  <c r="BK15" s="24">
        <v>1965000</v>
      </c>
    </row>
    <row r="16" spans="1:63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  <c r="BK16" s="24">
        <v>1620000</v>
      </c>
    </row>
    <row r="17" spans="1:63" ht="9.9499999999999993" customHeight="1">
      <c r="A17" s="1"/>
      <c r="B17" s="49" t="s">
        <v>11</v>
      </c>
      <c r="C17" s="25"/>
      <c r="D17" s="25"/>
      <c r="E17" s="25"/>
      <c r="F17" s="26"/>
      <c r="G17" s="129" t="s">
        <v>230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  <c r="BK17" s="24">
        <v>1015833</v>
      </c>
    </row>
    <row r="18" spans="1:63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  <c r="BK18" s="24">
        <v>1480000</v>
      </c>
    </row>
    <row r="19" spans="1:63" ht="9.9499999999999993" customHeight="1">
      <c r="A19" s="1"/>
      <c r="B19" s="43" t="s">
        <v>231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  <c r="BK19" s="24">
        <v>2215000</v>
      </c>
    </row>
    <row r="20" spans="1:63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  <c r="BK20" s="23">
        <f>SUM(BK14:BK19)</f>
        <v>8314583</v>
      </c>
    </row>
    <row r="21" spans="1:63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63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63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63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63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63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63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63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63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63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63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63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8314583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232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8314583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8314583</v>
      </c>
      <c r="O70" s="123"/>
      <c r="P70" s="123"/>
      <c r="Q70" s="123"/>
      <c r="R70" s="123"/>
      <c r="S70" s="123"/>
      <c r="T70" s="123">
        <f>IF(SUM(T49:Y69)=0, "", SUM(T49:Y69))</f>
        <v>8314583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6" zoomScaleNormal="100" workbookViewId="0">
      <selection activeCell="Z60" sqref="Z60:AS60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227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226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279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252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9677182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252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70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68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967718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228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69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68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10644900</v>
      </c>
      <c r="U55" s="86"/>
      <c r="V55" s="86"/>
      <c r="W55" s="86"/>
      <c r="X55" s="86"/>
      <c r="Y55" s="87"/>
      <c r="Z55" s="94" t="s">
        <v>229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19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10644900</v>
      </c>
      <c r="O70" s="123"/>
      <c r="P70" s="123"/>
      <c r="Q70" s="123"/>
      <c r="R70" s="123"/>
      <c r="S70" s="123"/>
      <c r="T70" s="123">
        <f>IF(SUM(T49:Y69)=0, "", SUM(T49:Y69))</f>
        <v>10644900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0" workbookViewId="0">
      <selection activeCell="Z57" sqref="Z57:AS57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251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218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219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2245455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222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220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224545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222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221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223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500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 t="s">
        <v>222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44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223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>
        <v>2470000</v>
      </c>
      <c r="U58" s="86"/>
      <c r="V58" s="86"/>
      <c r="W58" s="86"/>
      <c r="X58" s="86"/>
      <c r="Y58" s="87"/>
      <c r="Z58" s="94" t="s">
        <v>222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19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2470500</v>
      </c>
      <c r="O70" s="123"/>
      <c r="P70" s="123"/>
      <c r="Q70" s="123"/>
      <c r="R70" s="123"/>
      <c r="S70" s="123"/>
      <c r="T70" s="123">
        <f>IF(SUM(T49:Y69)=0, "", SUM(T49:Y69))</f>
        <v>2470000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N49" sqref="N49:S51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5"/>
      <c r="V3" s="15"/>
      <c r="W3" s="15"/>
      <c r="X3" s="15"/>
      <c r="Y3" s="15"/>
      <c r="Z3" s="15"/>
      <c r="AA3" s="16"/>
      <c r="AB3" s="16"/>
      <c r="AC3" s="16"/>
      <c r="AD3" s="16"/>
      <c r="AE3" s="15"/>
      <c r="AF3" s="16"/>
      <c r="AG3" s="16"/>
      <c r="AH3" s="16"/>
      <c r="AI3" s="16"/>
      <c r="AJ3" s="15"/>
      <c r="AK3" s="16"/>
      <c r="AL3" s="16"/>
      <c r="AM3" s="16"/>
      <c r="AN3" s="16"/>
      <c r="AO3" s="15"/>
      <c r="AP3" s="16"/>
      <c r="AQ3" s="16"/>
      <c r="AR3" s="16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5"/>
      <c r="V4" s="15"/>
      <c r="W4" s="15"/>
      <c r="X4" s="15"/>
      <c r="Y4" s="15"/>
      <c r="Z4" s="15"/>
      <c r="AA4" s="16"/>
      <c r="AB4" s="16"/>
      <c r="AC4" s="16"/>
      <c r="AD4" s="16"/>
      <c r="AE4" s="15"/>
      <c r="AF4" s="16"/>
      <c r="AG4" s="16"/>
      <c r="AH4" s="16"/>
      <c r="AI4" s="16"/>
      <c r="AJ4" s="15"/>
      <c r="AK4" s="16"/>
      <c r="AL4" s="16"/>
      <c r="AM4" s="16"/>
      <c r="AN4" s="16"/>
      <c r="AO4" s="15"/>
      <c r="AP4" s="16"/>
      <c r="AQ4" s="16"/>
      <c r="AR4" s="16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233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248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215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217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8333333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216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1000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43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44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>
        <v>8334333</v>
      </c>
      <c r="U55" s="86"/>
      <c r="V55" s="86"/>
      <c r="W55" s="86"/>
      <c r="X55" s="86"/>
      <c r="Y55" s="87"/>
      <c r="Z55" s="94" t="s">
        <v>28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19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20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8334333</v>
      </c>
      <c r="O70" s="123"/>
      <c r="P70" s="123"/>
      <c r="Q70" s="123"/>
      <c r="R70" s="123"/>
      <c r="S70" s="123"/>
      <c r="T70" s="123">
        <f>IF(SUM(T49:Y69)=0, "", SUM(T49:Y69))</f>
        <v>8334333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workbookViewId="0">
      <selection activeCell="G11" sqref="G11:W12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204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249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214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35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131376500</v>
      </c>
      <c r="U49" s="86"/>
      <c r="V49" s="86"/>
      <c r="W49" s="86"/>
      <c r="X49" s="86"/>
      <c r="Y49" s="87"/>
      <c r="Z49" s="94" t="s">
        <v>36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19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 t="s">
        <v>20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12600000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33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37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213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>
        <v>118776000</v>
      </c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 t="s">
        <v>33</v>
      </c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 t="s">
        <v>37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 t="s">
        <v>39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>
        <v>500</v>
      </c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 t="s">
        <v>46</v>
      </c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 t="s">
        <v>43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 t="s">
        <v>20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131376500</v>
      </c>
      <c r="O70" s="123"/>
      <c r="P70" s="123"/>
      <c r="Q70" s="123"/>
      <c r="R70" s="123"/>
      <c r="S70" s="123"/>
      <c r="T70" s="123">
        <f>IF(SUM(T49:Y69)=0, "", SUM(T49:Y69))</f>
        <v>131376500</v>
      </c>
      <c r="U70" s="123"/>
      <c r="V70" s="123"/>
      <c r="W70" s="123"/>
      <c r="X70" s="123"/>
      <c r="Y70" s="123"/>
      <c r="Z70" s="144" t="str">
        <f>IF(N70-T70=0, "", N70-T70)</f>
        <v/>
      </c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5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7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3" workbookViewId="0">
      <selection activeCell="B23" sqref="B23:AS46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204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250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205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206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>
        <v>16666666</v>
      </c>
      <c r="O49" s="86"/>
      <c r="P49" s="86"/>
      <c r="Q49" s="86"/>
      <c r="R49" s="86"/>
      <c r="S49" s="87"/>
      <c r="T49" s="85"/>
      <c r="U49" s="86"/>
      <c r="V49" s="86"/>
      <c r="W49" s="86"/>
      <c r="X49" s="86"/>
      <c r="Y49" s="87"/>
      <c r="Z49" s="94" t="s">
        <v>207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22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/>
      <c r="O52" s="86"/>
      <c r="P52" s="86"/>
      <c r="Q52" s="86"/>
      <c r="R52" s="86"/>
      <c r="S52" s="87"/>
      <c r="T52" s="85">
        <v>16666666</v>
      </c>
      <c r="U52" s="86"/>
      <c r="V52" s="86"/>
      <c r="W52" s="86"/>
      <c r="X52" s="86"/>
      <c r="Y52" s="87"/>
      <c r="Z52" s="94" t="s">
        <v>28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16666666</v>
      </c>
      <c r="O70" s="123"/>
      <c r="P70" s="123"/>
      <c r="Q70" s="123"/>
      <c r="R70" s="123"/>
      <c r="S70" s="123"/>
      <c r="T70" s="123">
        <f>IF(SUM(T49:Y69)=0, "", SUM(T49:Y69))</f>
        <v>16666666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workbookViewId="0">
      <selection activeCell="BB47" sqref="BB47"/>
    </sheetView>
  </sheetViews>
  <sheetFormatPr defaultColWidth="1.88671875" defaultRowHeight="9.9499999999999993" customHeight="1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8"/>
      <c r="T1" s="39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6"/>
    </row>
    <row r="2" spans="1:45" ht="9.9499999999999993" customHeight="1">
      <c r="A2" s="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  <c r="T2" s="4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9.9499999999999993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40"/>
      <c r="T3" s="41"/>
      <c r="U3" s="15"/>
      <c r="V3" s="15"/>
      <c r="W3" s="15"/>
      <c r="X3" s="15"/>
      <c r="Y3" s="15"/>
      <c r="Z3" s="15"/>
      <c r="AA3" s="16"/>
      <c r="AB3" s="16"/>
      <c r="AC3" s="16"/>
      <c r="AD3" s="16"/>
      <c r="AE3" s="15"/>
      <c r="AF3" s="16"/>
      <c r="AG3" s="16"/>
      <c r="AH3" s="16"/>
      <c r="AI3" s="16"/>
      <c r="AJ3" s="15"/>
      <c r="AK3" s="16"/>
      <c r="AL3" s="16"/>
      <c r="AM3" s="16"/>
      <c r="AN3" s="16"/>
      <c r="AO3" s="15"/>
      <c r="AP3" s="16"/>
      <c r="AQ3" s="16"/>
      <c r="AR3" s="16"/>
      <c r="AS3" s="5"/>
    </row>
    <row r="4" spans="1:45" ht="9.9499999999999993" customHeight="1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40"/>
      <c r="T4" s="41"/>
      <c r="U4" s="15"/>
      <c r="V4" s="15"/>
      <c r="W4" s="15"/>
      <c r="X4" s="15"/>
      <c r="Y4" s="15"/>
      <c r="Z4" s="15"/>
      <c r="AA4" s="16"/>
      <c r="AB4" s="16"/>
      <c r="AC4" s="16"/>
      <c r="AD4" s="16"/>
      <c r="AE4" s="15"/>
      <c r="AF4" s="16"/>
      <c r="AG4" s="16"/>
      <c r="AH4" s="16"/>
      <c r="AI4" s="16"/>
      <c r="AJ4" s="15"/>
      <c r="AK4" s="16"/>
      <c r="AL4" s="16"/>
      <c r="AM4" s="16"/>
      <c r="AN4" s="16"/>
      <c r="AO4" s="15"/>
      <c r="AP4" s="16"/>
      <c r="AQ4" s="16"/>
      <c r="AR4" s="16"/>
      <c r="AS4" s="5"/>
    </row>
    <row r="5" spans="1:45" ht="9.9499999999999993" customHeight="1">
      <c r="A5" s="1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41"/>
      <c r="T5" s="4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>
      <c r="A6" s="1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1"/>
      <c r="T6" s="4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>
      <c r="A7" s="1"/>
      <c r="B7" s="29" t="s">
        <v>204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41"/>
      <c r="T7" s="4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6"/>
      <c r="AP7" s="6"/>
      <c r="AQ7" s="6"/>
      <c r="AR7" s="6"/>
      <c r="AS7" s="7"/>
    </row>
    <row r="8" spans="1:45" ht="9.9499999999999993" customHeight="1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2"/>
      <c r="T8" s="42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"/>
      <c r="AP8" s="6"/>
      <c r="AQ8" s="6"/>
      <c r="AR8" s="6"/>
      <c r="AS8" s="7"/>
    </row>
    <row r="9" spans="1:45" ht="9.9499999999999993" customHeight="1">
      <c r="A9" s="1"/>
      <c r="B9" s="49" t="s">
        <v>1</v>
      </c>
      <c r="C9" s="25"/>
      <c r="D9" s="25"/>
      <c r="E9" s="25"/>
      <c r="F9" s="26"/>
      <c r="G9" s="56" t="s">
        <v>208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62" t="s">
        <v>2</v>
      </c>
      <c r="Y9" s="63"/>
      <c r="Z9" s="49" t="s">
        <v>3</v>
      </c>
      <c r="AA9" s="25"/>
      <c r="AB9" s="25"/>
      <c r="AC9" s="25"/>
      <c r="AD9" s="25"/>
      <c r="AE9" s="49" t="s">
        <v>4</v>
      </c>
      <c r="AF9" s="25"/>
      <c r="AG9" s="25"/>
      <c r="AH9" s="25"/>
      <c r="AI9" s="25"/>
      <c r="AJ9" s="49" t="s">
        <v>5</v>
      </c>
      <c r="AK9" s="25"/>
      <c r="AL9" s="25"/>
      <c r="AM9" s="25"/>
      <c r="AN9" s="25"/>
      <c r="AO9" s="49" t="s">
        <v>6</v>
      </c>
      <c r="AP9" s="25"/>
      <c r="AQ9" s="25"/>
      <c r="AR9" s="25"/>
      <c r="AS9" s="26"/>
    </row>
    <row r="10" spans="1:45" ht="9.9499999999999993" customHeight="1">
      <c r="A10" s="1"/>
      <c r="B10" s="50"/>
      <c r="C10" s="33"/>
      <c r="D10" s="33"/>
      <c r="E10" s="33"/>
      <c r="F10" s="51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  <c r="X10" s="64"/>
      <c r="Y10" s="65"/>
      <c r="Z10" s="50"/>
      <c r="AA10" s="33"/>
      <c r="AB10" s="33"/>
      <c r="AC10" s="33"/>
      <c r="AD10" s="33"/>
      <c r="AE10" s="50"/>
      <c r="AF10" s="33"/>
      <c r="AG10" s="33"/>
      <c r="AH10" s="33"/>
      <c r="AI10" s="33"/>
      <c r="AJ10" s="50"/>
      <c r="AK10" s="33"/>
      <c r="AL10" s="33"/>
      <c r="AM10" s="33"/>
      <c r="AN10" s="33"/>
      <c r="AO10" s="50"/>
      <c r="AP10" s="33"/>
      <c r="AQ10" s="33"/>
      <c r="AR10" s="33"/>
      <c r="AS10" s="51"/>
    </row>
    <row r="11" spans="1:45" ht="9.9499999999999993" customHeight="1">
      <c r="A11" s="1"/>
      <c r="B11" s="49" t="s">
        <v>7</v>
      </c>
      <c r="C11" s="25"/>
      <c r="D11" s="25"/>
      <c r="E11" s="25"/>
      <c r="F11" s="26"/>
      <c r="G11" s="52" t="s">
        <v>21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64"/>
      <c r="Y11" s="65"/>
      <c r="Z11" s="49" t="s">
        <v>18</v>
      </c>
      <c r="AA11" s="25"/>
      <c r="AB11" s="25"/>
      <c r="AC11" s="25"/>
      <c r="AD11" s="25"/>
      <c r="AE11" s="49"/>
      <c r="AF11" s="25"/>
      <c r="AG11" s="25"/>
      <c r="AH11" s="25"/>
      <c r="AI11" s="25"/>
      <c r="AJ11" s="49"/>
      <c r="AK11" s="25"/>
      <c r="AL11" s="25"/>
      <c r="AM11" s="25"/>
      <c r="AN11" s="25"/>
      <c r="AO11" s="49"/>
      <c r="AP11" s="25"/>
      <c r="AQ11" s="25"/>
      <c r="AR11" s="25"/>
      <c r="AS11" s="26"/>
    </row>
    <row r="12" spans="1:45" ht="9.9499999999999993" customHeight="1">
      <c r="A12" s="1"/>
      <c r="B12" s="50"/>
      <c r="C12" s="33"/>
      <c r="D12" s="33"/>
      <c r="E12" s="33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64"/>
      <c r="Y12" s="65"/>
      <c r="Z12" s="55"/>
      <c r="AA12" s="27"/>
      <c r="AB12" s="27"/>
      <c r="AC12" s="27"/>
      <c r="AD12" s="27"/>
      <c r="AE12" s="55"/>
      <c r="AF12" s="27"/>
      <c r="AG12" s="27"/>
      <c r="AH12" s="27"/>
      <c r="AI12" s="27"/>
      <c r="AJ12" s="55"/>
      <c r="AK12" s="27"/>
      <c r="AL12" s="27"/>
      <c r="AM12" s="27"/>
      <c r="AN12" s="27"/>
      <c r="AO12" s="55"/>
      <c r="AP12" s="27"/>
      <c r="AQ12" s="27"/>
      <c r="AR12" s="27"/>
      <c r="AS12" s="28"/>
    </row>
    <row r="13" spans="1:45" ht="9.9499999999999993" customHeight="1">
      <c r="A13" s="1"/>
      <c r="B13" s="49" t="s">
        <v>8</v>
      </c>
      <c r="C13" s="25"/>
      <c r="D13" s="25"/>
      <c r="E13" s="25"/>
      <c r="F13" s="26"/>
      <c r="G13" s="52" t="s">
        <v>18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64"/>
      <c r="Y13" s="65"/>
      <c r="Z13" s="55"/>
      <c r="AA13" s="27"/>
      <c r="AB13" s="27"/>
      <c r="AC13" s="27"/>
      <c r="AD13" s="27"/>
      <c r="AE13" s="55"/>
      <c r="AF13" s="27"/>
      <c r="AG13" s="27"/>
      <c r="AH13" s="27"/>
      <c r="AI13" s="27"/>
      <c r="AJ13" s="55"/>
      <c r="AK13" s="27"/>
      <c r="AL13" s="27"/>
      <c r="AM13" s="27"/>
      <c r="AN13" s="27"/>
      <c r="AO13" s="55"/>
      <c r="AP13" s="27"/>
      <c r="AQ13" s="27"/>
      <c r="AR13" s="27"/>
      <c r="AS13" s="28"/>
    </row>
    <row r="14" spans="1:45" ht="9.9499999999999993" customHeight="1">
      <c r="A14" s="1"/>
      <c r="B14" s="50"/>
      <c r="C14" s="33"/>
      <c r="D14" s="33"/>
      <c r="E14" s="33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64"/>
      <c r="Y14" s="65"/>
      <c r="Z14" s="50"/>
      <c r="AA14" s="33"/>
      <c r="AB14" s="33"/>
      <c r="AC14" s="33"/>
      <c r="AD14" s="33"/>
      <c r="AE14" s="50"/>
      <c r="AF14" s="33"/>
      <c r="AG14" s="33"/>
      <c r="AH14" s="33"/>
      <c r="AI14" s="33"/>
      <c r="AJ14" s="50"/>
      <c r="AK14" s="33"/>
      <c r="AL14" s="33"/>
      <c r="AM14" s="33"/>
      <c r="AN14" s="33"/>
      <c r="AO14" s="50"/>
      <c r="AP14" s="33"/>
      <c r="AQ14" s="33"/>
      <c r="AR14" s="33"/>
      <c r="AS14" s="51"/>
    </row>
    <row r="15" spans="1:45" ht="9.9499999999999993" customHeight="1">
      <c r="A15" s="1"/>
      <c r="B15" s="49" t="s">
        <v>9</v>
      </c>
      <c r="C15" s="25"/>
      <c r="D15" s="25"/>
      <c r="E15" s="25"/>
      <c r="F15" s="26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8"/>
      <c r="X15" s="64"/>
      <c r="Y15" s="65"/>
      <c r="Z15" s="49" t="s">
        <v>10</v>
      </c>
      <c r="AA15" s="25"/>
      <c r="AB15" s="25"/>
      <c r="AC15" s="25"/>
      <c r="AD15" s="26"/>
      <c r="AE15" s="49" t="s">
        <v>10</v>
      </c>
      <c r="AF15" s="25"/>
      <c r="AG15" s="25"/>
      <c r="AH15" s="25"/>
      <c r="AI15" s="26"/>
      <c r="AJ15" s="49" t="s">
        <v>10</v>
      </c>
      <c r="AK15" s="25"/>
      <c r="AL15" s="25"/>
      <c r="AM15" s="25"/>
      <c r="AN15" s="26"/>
      <c r="AO15" s="49" t="s">
        <v>10</v>
      </c>
      <c r="AP15" s="25"/>
      <c r="AQ15" s="25"/>
      <c r="AR15" s="25"/>
      <c r="AS15" s="26"/>
    </row>
    <row r="16" spans="1:45" ht="9.9499999999999993" customHeight="1">
      <c r="A16" s="1"/>
      <c r="B16" s="50"/>
      <c r="C16" s="33"/>
      <c r="D16" s="33"/>
      <c r="E16" s="33"/>
      <c r="F16" s="51"/>
      <c r="G16" s="79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66"/>
      <c r="Y16" s="67"/>
      <c r="Z16" s="50"/>
      <c r="AA16" s="33"/>
      <c r="AB16" s="33"/>
      <c r="AC16" s="33"/>
      <c r="AD16" s="51"/>
      <c r="AE16" s="50"/>
      <c r="AF16" s="33"/>
      <c r="AG16" s="33"/>
      <c r="AH16" s="33"/>
      <c r="AI16" s="51"/>
      <c r="AJ16" s="50"/>
      <c r="AK16" s="33"/>
      <c r="AL16" s="33"/>
      <c r="AM16" s="33"/>
      <c r="AN16" s="51"/>
      <c r="AO16" s="50"/>
      <c r="AP16" s="33"/>
      <c r="AQ16" s="33"/>
      <c r="AR16" s="33"/>
      <c r="AS16" s="51"/>
    </row>
    <row r="17" spans="1:45" ht="9.9499999999999993" customHeight="1">
      <c r="A17" s="1"/>
      <c r="B17" s="49" t="s">
        <v>11</v>
      </c>
      <c r="C17" s="25"/>
      <c r="D17" s="25"/>
      <c r="E17" s="25"/>
      <c r="F17" s="26"/>
      <c r="G17" s="129" t="s">
        <v>209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</row>
    <row r="18" spans="1:45" ht="9.9499999999999993" customHeight="1">
      <c r="A18" s="1"/>
      <c r="B18" s="50"/>
      <c r="C18" s="33"/>
      <c r="D18" s="33"/>
      <c r="E18" s="33"/>
      <c r="F18" s="51"/>
      <c r="G18" s="132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</row>
    <row r="19" spans="1:45" ht="9.9499999999999993" customHeight="1">
      <c r="A19" s="1"/>
      <c r="B19" s="43" t="s">
        <v>210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5" ht="9.9499999999999993" customHeight="1">
      <c r="A20" s="1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/>
    </row>
    <row r="21" spans="1:45" ht="9.9499999999999993" customHeight="1">
      <c r="A21" s="1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8"/>
    </row>
    <row r="22" spans="1:45" ht="9.9499999999999993" customHeight="1">
      <c r="A22" s="1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8"/>
    </row>
    <row r="23" spans="1:45" ht="9.9499999999999993" customHeight="1">
      <c r="A23" s="1"/>
      <c r="B23" s="106" t="s">
        <v>12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</row>
    <row r="24" spans="1:45" ht="9.9499999999999993" customHeight="1">
      <c r="A24" s="1"/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</row>
    <row r="25" spans="1:45" ht="9.9499999999999993" customHeight="1">
      <c r="A25" s="1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</row>
    <row r="26" spans="1:45" ht="9.9499999999999993" customHeight="1">
      <c r="A26" s="1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</row>
    <row r="27" spans="1:45" ht="9.9499999999999993" customHeight="1">
      <c r="A27" s="1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</row>
    <row r="28" spans="1:45" ht="9.9499999999999993" customHeight="1">
      <c r="A28" s="1"/>
      <c r="B28" s="106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</row>
    <row r="29" spans="1:45" ht="9.9499999999999993" customHeight="1">
      <c r="A29" s="1"/>
      <c r="B29" s="106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</row>
    <row r="30" spans="1:45" ht="9.9499999999999993" customHeight="1">
      <c r="A30" s="1"/>
      <c r="B30" s="10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</row>
    <row r="31" spans="1:45" ht="9.9499999999999993" customHeight="1">
      <c r="A31" s="1"/>
      <c r="B31" s="106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</row>
    <row r="32" spans="1:45" ht="9.9499999999999993" customHeight="1">
      <c r="A32" s="1"/>
      <c r="B32" s="106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</row>
    <row r="33" spans="1:46" ht="9.9499999999999993" customHeight="1">
      <c r="A33" s="1"/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</row>
    <row r="34" spans="1:46" ht="9.9499999999999993" customHeight="1">
      <c r="A34" s="1"/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</row>
    <row r="35" spans="1:46" ht="9.9499999999999993" customHeight="1">
      <c r="A35" s="1"/>
      <c r="B35" s="106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</row>
    <row r="36" spans="1:46" ht="9.9499999999999993" customHeight="1">
      <c r="A36" s="1"/>
      <c r="B36" s="106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</row>
    <row r="37" spans="1:46" ht="9.9499999999999993" customHeight="1">
      <c r="A37" s="1"/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</row>
    <row r="38" spans="1:46" ht="9.9499999999999993" customHeight="1">
      <c r="A38" s="1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</row>
    <row r="39" spans="1:46" ht="9.9499999999999993" customHeight="1">
      <c r="A39" s="1"/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</row>
    <row r="40" spans="1:46" ht="9.9499999999999993" customHeight="1">
      <c r="A40" s="1"/>
      <c r="B40" s="106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</row>
    <row r="41" spans="1:46" ht="9.9499999999999993" customHeight="1">
      <c r="A41" s="1"/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</row>
    <row r="42" spans="1:46" ht="9.9499999999999993" customHeight="1">
      <c r="A42" s="1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</row>
    <row r="43" spans="1:46" ht="9.9499999999999993" customHeight="1">
      <c r="A43" s="1"/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</row>
    <row r="44" spans="1:46" ht="9.9499999999999993" customHeight="1">
      <c r="A44" s="1"/>
      <c r="B44" s="10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8"/>
    </row>
    <row r="45" spans="1:46" ht="9.9499999999999993" customHeight="1">
      <c r="A45" s="1"/>
      <c r="B45" s="106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8"/>
    </row>
    <row r="46" spans="1:46" ht="9.9499999999999993" customHeight="1">
      <c r="A46" s="1"/>
      <c r="B46" s="109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</row>
    <row r="47" spans="1:46" ht="9.9499999999999993" customHeight="1">
      <c r="A47" s="1"/>
      <c r="B47" s="112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 t="s">
        <v>14</v>
      </c>
      <c r="O47" s="112"/>
      <c r="P47" s="112"/>
      <c r="Q47" s="112"/>
      <c r="R47" s="112"/>
      <c r="S47" s="112"/>
      <c r="T47" s="112" t="s">
        <v>15</v>
      </c>
      <c r="U47" s="112"/>
      <c r="V47" s="112"/>
      <c r="W47" s="112"/>
      <c r="X47" s="112"/>
      <c r="Y47" s="112"/>
      <c r="Z47" s="114" t="s">
        <v>16</v>
      </c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</row>
    <row r="48" spans="1:46" ht="9.9499999999999993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</row>
    <row r="49" spans="1:45" ht="9.9499999999999993" customHeight="1">
      <c r="A49" s="1"/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4"/>
      <c r="N49" s="85"/>
      <c r="O49" s="86"/>
      <c r="P49" s="86"/>
      <c r="Q49" s="86"/>
      <c r="R49" s="86"/>
      <c r="S49" s="87"/>
      <c r="T49" s="85">
        <v>236376000</v>
      </c>
      <c r="U49" s="86"/>
      <c r="V49" s="86"/>
      <c r="W49" s="86"/>
      <c r="X49" s="86"/>
      <c r="Y49" s="87"/>
      <c r="Z49" s="94" t="s">
        <v>212</v>
      </c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6"/>
    </row>
    <row r="50" spans="1:45" ht="9.9499999999999993" customHeight="1">
      <c r="A50" s="1"/>
      <c r="B50" s="100" t="s">
        <v>37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  <c r="N50" s="88"/>
      <c r="O50" s="89"/>
      <c r="P50" s="89"/>
      <c r="Q50" s="89"/>
      <c r="R50" s="89"/>
      <c r="S50" s="90"/>
      <c r="T50" s="88"/>
      <c r="U50" s="89"/>
      <c r="V50" s="89"/>
      <c r="W50" s="89"/>
      <c r="X50" s="89"/>
      <c r="Y50" s="90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9"/>
    </row>
    <row r="51" spans="1:45" ht="9.9499999999999993" customHeight="1">
      <c r="A51" s="1"/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91"/>
      <c r="O51" s="92"/>
      <c r="P51" s="92"/>
      <c r="Q51" s="92"/>
      <c r="R51" s="92"/>
      <c r="S51" s="93"/>
      <c r="T51" s="91"/>
      <c r="U51" s="92"/>
      <c r="V51" s="92"/>
      <c r="W51" s="92"/>
      <c r="X51" s="92"/>
      <c r="Y51" s="93"/>
      <c r="Z51" s="116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8"/>
    </row>
    <row r="52" spans="1:45" ht="9.9499999999999993" customHeight="1">
      <c r="A52" s="1"/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85">
        <v>236376000</v>
      </c>
      <c r="O52" s="86"/>
      <c r="P52" s="86"/>
      <c r="Q52" s="86"/>
      <c r="R52" s="86"/>
      <c r="S52" s="87"/>
      <c r="T52" s="85"/>
      <c r="U52" s="86"/>
      <c r="V52" s="86"/>
      <c r="W52" s="86"/>
      <c r="X52" s="86"/>
      <c r="Y52" s="87"/>
      <c r="Z52" s="94" t="s">
        <v>211</v>
      </c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9.9499999999999993" customHeight="1">
      <c r="A53" s="1"/>
      <c r="B53" s="100" t="s">
        <v>19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2"/>
      <c r="N53" s="88"/>
      <c r="O53" s="89"/>
      <c r="P53" s="89"/>
      <c r="Q53" s="89"/>
      <c r="R53" s="89"/>
      <c r="S53" s="90"/>
      <c r="T53" s="88"/>
      <c r="U53" s="89"/>
      <c r="V53" s="89"/>
      <c r="W53" s="89"/>
      <c r="X53" s="89"/>
      <c r="Y53" s="90"/>
      <c r="Z53" s="97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9"/>
    </row>
    <row r="54" spans="1:45" ht="9.9499999999999993" customHeight="1">
      <c r="A54" s="1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91"/>
      <c r="O54" s="92"/>
      <c r="P54" s="92"/>
      <c r="Q54" s="92"/>
      <c r="R54" s="92"/>
      <c r="S54" s="93"/>
      <c r="T54" s="91"/>
      <c r="U54" s="92"/>
      <c r="V54" s="92"/>
      <c r="W54" s="92"/>
      <c r="X54" s="92"/>
      <c r="Y54" s="93"/>
      <c r="Z54" s="116" t="s">
        <v>20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8"/>
    </row>
    <row r="55" spans="1:45" ht="9.9499999999999993" customHeight="1">
      <c r="A55" s="1"/>
      <c r="B55" s="82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4"/>
      <c r="N55" s="85"/>
      <c r="O55" s="86"/>
      <c r="P55" s="86"/>
      <c r="Q55" s="86"/>
      <c r="R55" s="86"/>
      <c r="S55" s="87"/>
      <c r="T55" s="85"/>
      <c r="U55" s="86"/>
      <c r="V55" s="86"/>
      <c r="W55" s="86"/>
      <c r="X55" s="86"/>
      <c r="Y55" s="87"/>
      <c r="Z55" s="94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6"/>
    </row>
    <row r="56" spans="1:45" ht="9.9499999999999993" customHeight="1">
      <c r="A56" s="1"/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2"/>
      <c r="N56" s="88"/>
      <c r="O56" s="89"/>
      <c r="P56" s="89"/>
      <c r="Q56" s="89"/>
      <c r="R56" s="89"/>
      <c r="S56" s="90"/>
      <c r="T56" s="88"/>
      <c r="U56" s="89"/>
      <c r="V56" s="89"/>
      <c r="W56" s="89"/>
      <c r="X56" s="89"/>
      <c r="Y56" s="90"/>
      <c r="Z56" s="97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9"/>
    </row>
    <row r="57" spans="1:45" ht="9.9499999999999993" customHeight="1">
      <c r="A57" s="1"/>
      <c r="B57" s="103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91"/>
      <c r="O57" s="92"/>
      <c r="P57" s="92"/>
      <c r="Q57" s="92"/>
      <c r="R57" s="92"/>
      <c r="S57" s="93"/>
      <c r="T57" s="91"/>
      <c r="U57" s="92"/>
      <c r="V57" s="92"/>
      <c r="W57" s="92"/>
      <c r="X57" s="92"/>
      <c r="Y57" s="93"/>
      <c r="Z57" s="116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8"/>
    </row>
    <row r="58" spans="1:45" ht="9.9499999999999993" customHeight="1">
      <c r="A58" s="1"/>
      <c r="B58" s="82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85"/>
      <c r="O58" s="86"/>
      <c r="P58" s="86"/>
      <c r="Q58" s="86"/>
      <c r="R58" s="86"/>
      <c r="S58" s="87"/>
      <c r="T58" s="85"/>
      <c r="U58" s="86"/>
      <c r="V58" s="86"/>
      <c r="W58" s="86"/>
      <c r="X58" s="86"/>
      <c r="Y58" s="87"/>
      <c r="Z58" s="94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6"/>
    </row>
    <row r="59" spans="1:45" ht="9.9499999999999993" customHeight="1">
      <c r="A59" s="1"/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2"/>
      <c r="N59" s="88"/>
      <c r="O59" s="89"/>
      <c r="P59" s="89"/>
      <c r="Q59" s="89"/>
      <c r="R59" s="89"/>
      <c r="S59" s="90"/>
      <c r="T59" s="88"/>
      <c r="U59" s="89"/>
      <c r="V59" s="89"/>
      <c r="W59" s="89"/>
      <c r="X59" s="89"/>
      <c r="Y59" s="90"/>
      <c r="Z59" s="97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</row>
    <row r="60" spans="1:45" ht="9.9499999999999993" customHeight="1">
      <c r="A60" s="1"/>
      <c r="B60" s="103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91"/>
      <c r="O60" s="92"/>
      <c r="P60" s="92"/>
      <c r="Q60" s="92"/>
      <c r="R60" s="92"/>
      <c r="S60" s="93"/>
      <c r="T60" s="91"/>
      <c r="U60" s="92"/>
      <c r="V60" s="92"/>
      <c r="W60" s="92"/>
      <c r="X60" s="92"/>
      <c r="Y60" s="93"/>
      <c r="Z60" s="116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8"/>
    </row>
    <row r="61" spans="1:45" ht="9.9499999999999993" customHeight="1">
      <c r="A61" s="1"/>
      <c r="B61" s="82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  <c r="N61" s="85"/>
      <c r="O61" s="86"/>
      <c r="P61" s="86"/>
      <c r="Q61" s="86"/>
      <c r="R61" s="86"/>
      <c r="S61" s="87"/>
      <c r="T61" s="85"/>
      <c r="U61" s="86"/>
      <c r="V61" s="86"/>
      <c r="W61" s="86"/>
      <c r="X61" s="86"/>
      <c r="Y61" s="87"/>
      <c r="Z61" s="94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6"/>
    </row>
    <row r="62" spans="1:45" ht="9.9499999999999993" customHeight="1">
      <c r="A62" s="1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2"/>
      <c r="N62" s="88"/>
      <c r="O62" s="89"/>
      <c r="P62" s="89"/>
      <c r="Q62" s="89"/>
      <c r="R62" s="89"/>
      <c r="S62" s="90"/>
      <c r="T62" s="88"/>
      <c r="U62" s="89"/>
      <c r="V62" s="89"/>
      <c r="W62" s="89"/>
      <c r="X62" s="89"/>
      <c r="Y62" s="90"/>
      <c r="Z62" s="97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9"/>
    </row>
    <row r="63" spans="1:45" ht="9.9499999999999993" customHeight="1">
      <c r="A63" s="1"/>
      <c r="B63" s="103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  <c r="N63" s="91"/>
      <c r="O63" s="92"/>
      <c r="P63" s="92"/>
      <c r="Q63" s="92"/>
      <c r="R63" s="92"/>
      <c r="S63" s="93"/>
      <c r="T63" s="91"/>
      <c r="U63" s="92"/>
      <c r="V63" s="92"/>
      <c r="W63" s="92"/>
      <c r="X63" s="92"/>
      <c r="Y63" s="93"/>
      <c r="Z63" s="116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8"/>
    </row>
    <row r="64" spans="1:45" ht="9.9499999999999993" customHeight="1">
      <c r="A64" s="1"/>
      <c r="B64" s="82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85"/>
      <c r="O64" s="86"/>
      <c r="P64" s="86"/>
      <c r="Q64" s="86"/>
      <c r="R64" s="86"/>
      <c r="S64" s="87"/>
      <c r="T64" s="85"/>
      <c r="U64" s="86"/>
      <c r="V64" s="86"/>
      <c r="W64" s="86"/>
      <c r="X64" s="86"/>
      <c r="Y64" s="87"/>
      <c r="Z64" s="94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6"/>
    </row>
    <row r="65" spans="1:45" ht="9.9499999999999993" customHeight="1">
      <c r="A65" s="1"/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2"/>
      <c r="N65" s="88"/>
      <c r="O65" s="89"/>
      <c r="P65" s="89"/>
      <c r="Q65" s="89"/>
      <c r="R65" s="89"/>
      <c r="S65" s="90"/>
      <c r="T65" s="88"/>
      <c r="U65" s="89"/>
      <c r="V65" s="89"/>
      <c r="W65" s="89"/>
      <c r="X65" s="89"/>
      <c r="Y65" s="90"/>
      <c r="Z65" s="97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9"/>
    </row>
    <row r="66" spans="1:45" ht="9.9499999999999993" customHeight="1">
      <c r="A66" s="1"/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  <c r="N66" s="91"/>
      <c r="O66" s="92"/>
      <c r="P66" s="92"/>
      <c r="Q66" s="92"/>
      <c r="R66" s="92"/>
      <c r="S66" s="93"/>
      <c r="T66" s="91"/>
      <c r="U66" s="92"/>
      <c r="V66" s="92"/>
      <c r="W66" s="92"/>
      <c r="X66" s="92"/>
      <c r="Y66" s="93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8"/>
    </row>
    <row r="67" spans="1:45" ht="9.9499999999999993" customHeight="1">
      <c r="A67" s="1"/>
      <c r="B67" s="82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4"/>
      <c r="N67" s="85"/>
      <c r="O67" s="86"/>
      <c r="P67" s="86"/>
      <c r="Q67" s="86"/>
      <c r="R67" s="86"/>
      <c r="S67" s="87"/>
      <c r="T67" s="85"/>
      <c r="U67" s="86"/>
      <c r="V67" s="86"/>
      <c r="W67" s="86"/>
      <c r="X67" s="86"/>
      <c r="Y67" s="87"/>
      <c r="Z67" s="94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6"/>
    </row>
    <row r="68" spans="1:45" ht="9.9499999999999993" customHeight="1">
      <c r="A68" s="1"/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2"/>
      <c r="N68" s="88"/>
      <c r="O68" s="89"/>
      <c r="P68" s="89"/>
      <c r="Q68" s="89"/>
      <c r="R68" s="89"/>
      <c r="S68" s="90"/>
      <c r="T68" s="88"/>
      <c r="U68" s="89"/>
      <c r="V68" s="89"/>
      <c r="W68" s="89"/>
      <c r="X68" s="89"/>
      <c r="Y68" s="90"/>
      <c r="Z68" s="97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9"/>
    </row>
    <row r="69" spans="1:45" ht="9.9499999999999993" customHeight="1">
      <c r="A69" s="1"/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5"/>
      <c r="N69" s="91"/>
      <c r="O69" s="92"/>
      <c r="P69" s="92"/>
      <c r="Q69" s="92"/>
      <c r="R69" s="92"/>
      <c r="S69" s="93"/>
      <c r="T69" s="91"/>
      <c r="U69" s="92"/>
      <c r="V69" s="92"/>
      <c r="W69" s="92"/>
      <c r="X69" s="92"/>
      <c r="Y69" s="93"/>
      <c r="Z69" s="116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8"/>
    </row>
    <row r="70" spans="1:45" ht="9.9499999999999993" customHeight="1">
      <c r="A70" s="1"/>
      <c r="B70" s="119" t="s">
        <v>17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3">
        <f>IF(SUM(N49:S69)=0, "", SUM(N49:S69))</f>
        <v>236376000</v>
      </c>
      <c r="O70" s="123"/>
      <c r="P70" s="123"/>
      <c r="Q70" s="123"/>
      <c r="R70" s="123"/>
      <c r="S70" s="123"/>
      <c r="T70" s="123">
        <f>IF(SUM(T49:Y69)=0, "", SUM(T49:Y69))</f>
        <v>236376000</v>
      </c>
      <c r="U70" s="123"/>
      <c r="V70" s="123"/>
      <c r="W70" s="123"/>
      <c r="X70" s="123"/>
      <c r="Y70" s="123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1"/>
    </row>
    <row r="71" spans="1:45" ht="9.9499999999999993" customHeight="1">
      <c r="A71" s="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3"/>
    </row>
    <row r="72" spans="1:45" ht="9.949999999999999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80</vt:i4>
      </vt:variant>
    </vt:vector>
  </HeadingPairs>
  <TitlesOfParts>
    <vt:vector size="80" baseType="lpstr">
      <vt:lpstr>201712-3</vt:lpstr>
      <vt:lpstr>201712-2</vt:lpstr>
      <vt:lpstr>201712-1</vt:lpstr>
      <vt:lpstr>201711-1</vt:lpstr>
      <vt:lpstr>201710-4</vt:lpstr>
      <vt:lpstr>201710-3</vt:lpstr>
      <vt:lpstr>201710-2</vt:lpstr>
      <vt:lpstr>201710-1</vt:lpstr>
      <vt:lpstr>201709-3</vt:lpstr>
      <vt:lpstr>201709-2</vt:lpstr>
      <vt:lpstr>201709-1</vt:lpstr>
      <vt:lpstr>201708-07</vt:lpstr>
      <vt:lpstr>20170116</vt:lpstr>
      <vt:lpstr>20161230_6</vt:lpstr>
      <vt:lpstr>20161230_5</vt:lpstr>
      <vt:lpstr>20161230_4</vt:lpstr>
      <vt:lpstr>20161230_3</vt:lpstr>
      <vt:lpstr>20161230_2</vt:lpstr>
      <vt:lpstr>20161230</vt:lpstr>
      <vt:lpstr>20161229_2</vt:lpstr>
      <vt:lpstr>20161228</vt:lpstr>
      <vt:lpstr>20161229</vt:lpstr>
      <vt:lpstr>20161226</vt:lpstr>
      <vt:lpstr>20161221_1</vt:lpstr>
      <vt:lpstr>20161221</vt:lpstr>
      <vt:lpstr>20161217</vt:lpstr>
      <vt:lpstr>20161212</vt:lpstr>
      <vt:lpstr>20161207</vt:lpstr>
      <vt:lpstr>20161215_1</vt:lpstr>
      <vt:lpstr>20161215</vt:lpstr>
      <vt:lpstr>20161129</vt:lpstr>
      <vt:lpstr>20161123</vt:lpstr>
      <vt:lpstr>20161128_5</vt:lpstr>
      <vt:lpstr>20161128_4</vt:lpstr>
      <vt:lpstr>20161128_3</vt:lpstr>
      <vt:lpstr>20161128_2</vt:lpstr>
      <vt:lpstr>20161128_1</vt:lpstr>
      <vt:lpstr>20161128</vt:lpstr>
      <vt:lpstr>20161122</vt:lpstr>
      <vt:lpstr>20161118</vt:lpstr>
      <vt:lpstr>20161115_1</vt:lpstr>
      <vt:lpstr>20161028</vt:lpstr>
      <vt:lpstr>20161024_1</vt:lpstr>
      <vt:lpstr>20161115</vt:lpstr>
      <vt:lpstr>20161114</vt:lpstr>
      <vt:lpstr>20161024</vt:lpstr>
      <vt:lpstr>20161020</vt:lpstr>
      <vt:lpstr>20161017_1</vt:lpstr>
      <vt:lpstr>20160921</vt:lpstr>
      <vt:lpstr>20161017</vt:lpstr>
      <vt:lpstr>20161014</vt:lpstr>
      <vt:lpstr>20161012</vt:lpstr>
      <vt:lpstr>20161006</vt:lpstr>
      <vt:lpstr>20160920</vt:lpstr>
      <vt:lpstr>20160913</vt:lpstr>
      <vt:lpstr>20160914</vt:lpstr>
      <vt:lpstr>20160831</vt:lpstr>
      <vt:lpstr>20160816</vt:lpstr>
      <vt:lpstr>20160731</vt:lpstr>
      <vt:lpstr>20160718</vt:lpstr>
      <vt:lpstr>20160630_1</vt:lpstr>
      <vt:lpstr>20160630</vt:lpstr>
      <vt:lpstr>20160618</vt:lpstr>
      <vt:lpstr>201704-012</vt:lpstr>
      <vt:lpstr>201708-06</vt:lpstr>
      <vt:lpstr>201708-05</vt:lpstr>
      <vt:lpstr>201708-04</vt:lpstr>
      <vt:lpstr>201707-01</vt:lpstr>
      <vt:lpstr>201708-03</vt:lpstr>
      <vt:lpstr>201708-02</vt:lpstr>
      <vt:lpstr>201706-01</vt:lpstr>
      <vt:lpstr>201705-01</vt:lpstr>
      <vt:lpstr>201704-07</vt:lpstr>
      <vt:lpstr>201704-06</vt:lpstr>
      <vt:lpstr>201704-05</vt:lpstr>
      <vt:lpstr>201704-04</vt:lpstr>
      <vt:lpstr>201704-03</vt:lpstr>
      <vt:lpstr>201704-02</vt:lpstr>
      <vt:lpstr>201704-01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j.lake</dc:creator>
  <cp:lastModifiedBy>Windows 사용자</cp:lastModifiedBy>
  <cp:lastPrinted>2018-03-09T07:47:14Z</cp:lastPrinted>
  <dcterms:created xsi:type="dcterms:W3CDTF">2016-09-19T08:45:39Z</dcterms:created>
  <dcterms:modified xsi:type="dcterms:W3CDTF">2018-03-09T08:11:22Z</dcterms:modified>
</cp:coreProperties>
</file>