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개인경비청구서\"/>
    </mc:Choice>
  </mc:AlternateContent>
  <bookViews>
    <workbookView xWindow="0" yWindow="0" windowWidth="28800" windowHeight="12390" firstSheet="4" activeTab="5"/>
  </bookViews>
  <sheets>
    <sheet name="1612" sheetId="14" r:id="rId1"/>
    <sheet name="1611" sheetId="13" r:id="rId2"/>
    <sheet name="1610" sheetId="12" r:id="rId3"/>
    <sheet name="1608" sheetId="11" r:id="rId4"/>
    <sheet name="1607" sheetId="10" r:id="rId5"/>
    <sheet name="1606" sheetId="9" r:id="rId6"/>
    <sheet name="1604" sheetId="8" r:id="rId7"/>
    <sheet name="1603" sheetId="7" r:id="rId8"/>
    <sheet name="1603_1" sheetId="15" r:id="rId9"/>
    <sheet name="1602" sheetId="6" r:id="rId10"/>
    <sheet name="1601" sheetId="3" r:id="rId11"/>
    <sheet name="비자발급료_0206 (2)" sheetId="5" r:id="rId12"/>
    <sheet name="비자발급료_0206" sheetId="2" r:id="rId13"/>
    <sheet name="임대료_12" sheetId="1" r:id="rId14"/>
    <sheet name="Sheet2" sheetId="4" r:id="rId15"/>
  </sheets>
  <externalReferences>
    <externalReference r:id="rId16"/>
  </externalReferences>
  <definedNames>
    <definedName name="_xlnm._FilterDatabase" localSheetId="10" hidden="1">'1601'!$B$6:$I$38</definedName>
    <definedName name="_xlnm._FilterDatabase" localSheetId="9" hidden="1">'1602'!$B$6:$I$35</definedName>
    <definedName name="_xlnm._FilterDatabase" localSheetId="7" hidden="1">'1603'!$B$6:$I$35</definedName>
    <definedName name="_xlnm._FilterDatabase" localSheetId="8" hidden="1">'1603_1'!$B$6:$I$35</definedName>
    <definedName name="_xlnm._FilterDatabase" localSheetId="6" hidden="1">'1604'!$B$6:$I$33</definedName>
    <definedName name="_xlnm._FilterDatabase" localSheetId="5" hidden="1">'1606'!$B$6:$I$33</definedName>
    <definedName name="_xlnm._FilterDatabase" localSheetId="4" hidden="1">'1607'!$B$6:$I$35</definedName>
    <definedName name="_xlnm._FilterDatabase" localSheetId="3" hidden="1">'1608'!$B$6:$I$33</definedName>
    <definedName name="_xlnm._FilterDatabase" localSheetId="2" hidden="1">'1610'!$B$6:$I$33</definedName>
    <definedName name="_xlnm._FilterDatabase" localSheetId="1" hidden="1">'1611'!$B$6:$I$33</definedName>
    <definedName name="_xlnm._FilterDatabase" localSheetId="0" hidden="1">'1612'!$B$6:$I$33</definedName>
    <definedName name="_xlnm._FilterDatabase" localSheetId="12" hidden="1">비자발급료_0206!$B$6:$I$42</definedName>
    <definedName name="_xlnm._FilterDatabase" localSheetId="11" hidden="1">'비자발급료_0206 (2)'!$B$6:$I$42</definedName>
    <definedName name="_xlnm._FilterDatabase" localSheetId="13" hidden="1">임대료_12!$B$6:$I$42</definedName>
    <definedName name="_xlnm.Print_Area" localSheetId="10">'1601'!$A$1:$I$47</definedName>
    <definedName name="_xlnm.Print_Area" localSheetId="9">'1602'!$A$1:$I$44</definedName>
    <definedName name="_xlnm.Print_Area" localSheetId="7">'1603'!$A$1:$I$44</definedName>
    <definedName name="_xlnm.Print_Area" localSheetId="8">'1603_1'!$A$1:$I$44</definedName>
    <definedName name="_xlnm.Print_Area" localSheetId="6">'1604'!$A$1:$I$42</definedName>
    <definedName name="_xlnm.Print_Area" localSheetId="5">'1606'!$A$1:$I$42</definedName>
    <definedName name="_xlnm.Print_Area" localSheetId="4">'1607'!$A$1:$I$44</definedName>
    <definedName name="_xlnm.Print_Area" localSheetId="3">'1608'!$A$1:$I$42</definedName>
    <definedName name="_xlnm.Print_Area" localSheetId="2">'1610'!$A$1:$I$42</definedName>
    <definedName name="_xlnm.Print_Area" localSheetId="1">'1611'!$A$1:$I$42</definedName>
    <definedName name="_xlnm.Print_Area" localSheetId="0">'1612'!$A$1:$I$42</definedName>
    <definedName name="_xlnm.Print_Area" localSheetId="12">비자발급료_0206!$A$1:$I$51</definedName>
    <definedName name="_xlnm.Print_Area" localSheetId="11">'비자발급료_0206 (2)'!$A$1:$I$51</definedName>
    <definedName name="_xlnm.Print_Area" localSheetId="13">임대료_12!$A$1:$I$51</definedName>
    <definedName name="결재방법" localSheetId="14">Sheet2!$C$1:$C$6</definedName>
    <definedName name="결재방법">[1]Sheet2!$C$1:$C$7</definedName>
    <definedName name="계정과목">Sheet2!$B$1:$B$9</definedName>
    <definedName name="계정과목2" localSheetId="14">Sheet2!$B$1:$B$14</definedName>
    <definedName name="계정과목2">[1]Sheet2!$B$1:$B$14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5" l="1"/>
  <c r="G18" i="15" s="1"/>
  <c r="B1" i="15"/>
  <c r="G17" i="14" l="1"/>
  <c r="G16" i="14" s="1"/>
  <c r="B1" i="14"/>
  <c r="G17" i="13" l="1"/>
  <c r="G16" i="13" s="1"/>
  <c r="B1" i="13"/>
  <c r="G17" i="12"/>
  <c r="G16" i="12" s="1"/>
  <c r="B1" i="12"/>
  <c r="G17" i="11"/>
  <c r="G16" i="11" s="1"/>
  <c r="B1" i="11"/>
  <c r="G19" i="10"/>
  <c r="G18" i="10" s="1"/>
  <c r="B1" i="10"/>
  <c r="G17" i="9"/>
  <c r="G16" i="9" s="1"/>
  <c r="B1" i="9"/>
  <c r="G17" i="8"/>
  <c r="G16" i="8" s="1"/>
  <c r="B1" i="8"/>
  <c r="G19" i="7"/>
  <c r="G18" i="7" s="1"/>
  <c r="B1" i="7"/>
  <c r="G19" i="6"/>
  <c r="G18" i="6" s="1"/>
  <c r="B1" i="6"/>
  <c r="G20" i="5"/>
  <c r="G19" i="5" s="1"/>
  <c r="B1" i="5"/>
  <c r="G20" i="1" l="1"/>
  <c r="G19" i="1"/>
  <c r="B1" i="1"/>
  <c r="G20" i="2"/>
  <c r="G19" i="2"/>
  <c r="B1" i="2"/>
  <c r="G21" i="3"/>
  <c r="G20" i="3" s="1"/>
  <c r="B1" i="3"/>
</calcChain>
</file>

<file path=xl/sharedStrings.xml><?xml version="1.0" encoding="utf-8"?>
<sst xmlns="http://schemas.openxmlformats.org/spreadsheetml/2006/main" count="440" uniqueCount="110">
  <si>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</si>
  <si>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</si>
  <si>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</si>
  <si>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</si>
  <si>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</si>
  <si>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</si>
  <si>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</si>
  <si>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전호수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</si>
  <si>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</si>
  <si>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</si>
  <si>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</si>
  <si>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</si>
  <si>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</si>
  <si>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</si>
  <si>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</si>
  <si>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지급수수료</t>
  </si>
  <si>
    <t>사무실 임대료 및 관리비</t>
    <phoneticPr fontId="4" type="noConversion"/>
  </si>
  <si>
    <t>종이세금계산서</t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</si>
  <si>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</si>
  <si>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</si>
  <si>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</si>
  <si>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- 증빙 첨부</t>
  </si>
  <si>
    <t>2017년 01월</t>
    <phoneticPr fontId="4" type="noConversion"/>
  </si>
  <si>
    <t>2017년 02월</t>
    <phoneticPr fontId="4" type="noConversion"/>
  </si>
  <si>
    <t>비자 발급 수수료(베트남)</t>
    <phoneticPr fontId="4" type="noConversion"/>
  </si>
  <si>
    <t>Invoice</t>
    <phoneticPr fontId="3" type="noConversion"/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</si>
  <si>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</si>
  <si>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</si>
  <si>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</si>
  <si>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</si>
  <si>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</si>
  <si>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</si>
  <si>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</si>
  <si>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</si>
  <si>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</si>
  <si>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</si>
  <si>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</si>
  <si>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</si>
  <si>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</si>
  <si>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</si>
  <si>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</si>
  <si>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</si>
  <si>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</si>
  <si>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</si>
  <si>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2016년 01월</t>
    <phoneticPr fontId="4" type="noConversion"/>
  </si>
  <si>
    <t>여비해외출장비</t>
  </si>
  <si>
    <t>선급금</t>
  </si>
  <si>
    <t>선급금</t>
    <phoneticPr fontId="3" type="noConversion"/>
  </si>
  <si>
    <t>현금</t>
    <phoneticPr fontId="3" type="noConversion"/>
  </si>
  <si>
    <t>출장비선지급(15/12/21~16/01/07 IFC VINA출장)</t>
    <phoneticPr fontId="4" type="noConversion"/>
  </si>
  <si>
    <t>이용규</t>
    <phoneticPr fontId="3" type="noConversion"/>
  </si>
  <si>
    <t>신만재</t>
    <phoneticPr fontId="3" type="noConversion"/>
  </si>
  <si>
    <t>출장비선지급(15/12/07~16/01/14 IFC VINA출장)</t>
    <phoneticPr fontId="4" type="noConversion"/>
  </si>
  <si>
    <t>이정원</t>
    <phoneticPr fontId="3" type="noConversion"/>
  </si>
  <si>
    <t>여비해외출장비</t>
    <phoneticPr fontId="3" type="noConversion"/>
  </si>
  <si>
    <t>장영훈</t>
    <phoneticPr fontId="3" type="noConversion"/>
  </si>
  <si>
    <t>출장비정산(15/12/07~16/01/14 IFC VINA 출장)
@1,214.00 * 39일 * $80 = 3,787,680
선지급금(3,000,000) 제외 후 지급</t>
    <phoneticPr fontId="3" type="noConversion"/>
  </si>
  <si>
    <t xml:space="preserve">출장비정산(15/12/07~16/01/14 IFC VINA 출장)
@1,214.00 * 39일 * $50 = 2,367,300 </t>
    <phoneticPr fontId="3" type="noConversion"/>
  </si>
  <si>
    <t>출장비정산(15/12/21~16/01/07 IFC VINA출장)
@1,200.20 * 18일 * $100 = 2,160,360
선지급금(1,000,000) 제외 후 지급</t>
    <phoneticPr fontId="4" type="noConversion"/>
  </si>
  <si>
    <t>출장비정산(15/12/21~16/01/08 Flexcom VINA 출장)
@1,199.50 * 19일 * $50 = 1,139,525
선지급금(900,000) 제외 후 지급</t>
    <phoneticPr fontId="3" type="noConversion"/>
  </si>
  <si>
    <t>출장비정산(15/12/28~16/01/08 IFC VINA 출장)
@1,199.50 * 12일 * $80 = 1,151,520</t>
    <phoneticPr fontId="3" type="noConversion"/>
  </si>
  <si>
    <t>전호수</t>
    <phoneticPr fontId="3" type="noConversion"/>
  </si>
  <si>
    <t>출장비정산(15/12/28~16/01/08 IFC VINA 출장)
@1,199.50 * 12일 * $60 = 863,640</t>
    <phoneticPr fontId="3" type="noConversion"/>
  </si>
  <si>
    <t>2016년 02월</t>
    <phoneticPr fontId="4" type="noConversion"/>
  </si>
  <si>
    <t>비자 발급 대행료(베트남)</t>
    <phoneticPr fontId="4" type="noConversion"/>
  </si>
  <si>
    <t xml:space="preserve">출장비정산(16/01/27~16/02/04 IFC VINA 출장)
@1,198.50 * 9일 * $80 = 862,920 </t>
    <phoneticPr fontId="3" type="noConversion"/>
  </si>
  <si>
    <t>유형태</t>
    <phoneticPr fontId="3" type="noConversion"/>
  </si>
  <si>
    <t xml:space="preserve">출장비정산(15/12/30~16/02/06 IFC VINA 출장)
@1,197.50 * 39일 * $50 = 2,335,125 </t>
    <phoneticPr fontId="3" type="noConversion"/>
  </si>
  <si>
    <t>출장비정산(16/01/27~16/02/03 IFC VINA 출장)
@1,217.00 * 8일 * $60 = 584,160</t>
    <phoneticPr fontId="3" type="noConversion"/>
  </si>
  <si>
    <t>출장비정산(16/02/16~16/02/24 IFC VINA 출장)
@1,234.50 * 9일 * $80 = 888,840</t>
    <phoneticPr fontId="3" type="noConversion"/>
  </si>
  <si>
    <t>출장비정산(16/02/16~16/02/23 IFC VINA 출장)
@1,232.50 * 8일 * $60 = 591,600</t>
    <phoneticPr fontId="3" type="noConversion"/>
  </si>
  <si>
    <t>2016년 03월</t>
    <phoneticPr fontId="4" type="noConversion"/>
  </si>
  <si>
    <t>출장비선지급(16/03/02~16/03/18 IFC VINA출장)</t>
    <phoneticPr fontId="4" type="noConversion"/>
  </si>
  <si>
    <t>서정필</t>
    <phoneticPr fontId="3" type="noConversion"/>
  </si>
  <si>
    <t>출장비정산(16/02/12~16/03/04 IFC VINA 출장)
@1,207.00 * 22일 * $80 = 2,124,320</t>
    <phoneticPr fontId="3" type="noConversion"/>
  </si>
  <si>
    <t>출장비정산(16/02/17~16/03/04 IFC VINA 출장)
@1,207.00 * 17일 * $50 = 1,025,950</t>
    <phoneticPr fontId="3" type="noConversion"/>
  </si>
  <si>
    <t>출장비정산(16/02/16~16/02/24 IFC VINA 출장)
@1,207.00 * 18일 * $50 = 1,086,300</t>
    <phoneticPr fontId="3" type="noConversion"/>
  </si>
  <si>
    <t>2016년 04월</t>
    <phoneticPr fontId="4" type="noConversion"/>
  </si>
  <si>
    <t>유형태</t>
    <phoneticPr fontId="3" type="noConversion"/>
  </si>
  <si>
    <t>신만재</t>
    <phoneticPr fontId="3" type="noConversion"/>
  </si>
  <si>
    <t>출장비정산(16/02/22~16/03/17 IFC VINA 출장)
@1,170.00 * 25일 * $50 = 1,462,500</t>
    <phoneticPr fontId="3" type="noConversion"/>
  </si>
  <si>
    <t>출장비정산(16/03/02~16/03/18 IFC VINA 출장)
@1,162.50 * 17일 * $80 = 1,581,000
(16/03/07 선급금(1,000,000원) 제외 후 지급)</t>
    <phoneticPr fontId="3" type="noConversion"/>
  </si>
  <si>
    <t>출장비정산(16/03/02~16/03/29 IFC VINA 출장)
@1,165.50 * 28일 * $60 = 1,958,040</t>
    <phoneticPr fontId="3" type="noConversion"/>
  </si>
  <si>
    <t>출장비정산(16/03/10~16/03/31 IFC VINA 출장)
@1,140.50 * 22일 * $80 = 2,007,280</t>
    <phoneticPr fontId="3" type="noConversion"/>
  </si>
  <si>
    <t>출장비정산(16/03/24~16/03/31 IFC VINA 출장)
@1,140.50 * 8일 * $50 = 456,200</t>
    <phoneticPr fontId="3" type="noConversion"/>
  </si>
  <si>
    <t>출장비정산(16/04/07~16/04/15 IFC VINA 출장)
@1,148.00 * 9일 * $80 = 826,560</t>
    <phoneticPr fontId="3" type="noConversion"/>
  </si>
  <si>
    <t>2016년 06월</t>
    <phoneticPr fontId="4" type="noConversion"/>
  </si>
  <si>
    <t>출장비선지급(16/05/19~16/06/30 IFC VINA출장)</t>
    <phoneticPr fontId="4" type="noConversion"/>
  </si>
  <si>
    <t>신현철</t>
    <phoneticPr fontId="3" type="noConversion"/>
  </si>
  <si>
    <t>2016년 07월</t>
    <phoneticPr fontId="4" type="noConversion"/>
  </si>
  <si>
    <t>2016년 08월</t>
    <phoneticPr fontId="4" type="noConversion"/>
  </si>
  <si>
    <t>출장비정산(16/06/20~16/07/01 IFC VINA 출장)
@1,148.00 * 12일 * $40 = 551,040</t>
    <phoneticPr fontId="3" type="noConversion"/>
  </si>
  <si>
    <t>출장비정산(16/05/19~16/06/30 IFC VINA 출장)
@1,151.00 * 43일 * $50 = 2,474,650
(16/07/04 선급금(500,000원) 제외 후 지급)</t>
    <phoneticPr fontId="3" type="noConversion"/>
  </si>
  <si>
    <t>2016년 10월</t>
    <phoneticPr fontId="4" type="noConversion"/>
  </si>
  <si>
    <t>하얼빈 항공권 예매</t>
    <phoneticPr fontId="3" type="noConversion"/>
  </si>
  <si>
    <t>안산온누리 여행사</t>
    <phoneticPr fontId="3" type="noConversion"/>
  </si>
  <si>
    <t>2016년 11월</t>
    <phoneticPr fontId="4" type="noConversion"/>
  </si>
  <si>
    <t>출장비정산(16/11/15~16/11/18 하얼빈 출장)
@1,177.00 * 4일 * $100 = 470,800</t>
    <phoneticPr fontId="3" type="noConversion"/>
  </si>
  <si>
    <t>출장비정산(16/11/15~16/11/18 하얼빈 출장)
@1,177.00 * 4일 * $80 = 376,640</t>
    <phoneticPr fontId="3" type="noConversion"/>
  </si>
  <si>
    <t>2016년 12월</t>
    <phoneticPr fontId="4" type="noConversion"/>
  </si>
  <si>
    <t>출장비정산(16/05/19~16/07/07 IFC VINA 출장)
@1,155.50 * 50일 * $40 = 2,311,000</t>
    <phoneticPr fontId="3" type="noConversion"/>
  </si>
  <si>
    <t>출장비정산(16/06/20~16/07/14 IFC VINA 출장)
@1,136.00 * 25일 * $60 = 1,704,000</t>
    <phoneticPr fontId="3" type="noConversion"/>
  </si>
  <si>
    <t>안상현</t>
    <phoneticPr fontId="3" type="noConversion"/>
  </si>
  <si>
    <t>출장비정산(16/10/26~16/11/10 BHFLEX VINA 출장)
@1,159.00 * 16일 * $50 = 927,200</t>
    <phoneticPr fontId="3" type="noConversion"/>
  </si>
  <si>
    <t>출장비정산(16/10/26~16/11/10 BHFLEX VINA 출장)
@1,159.00 * 16일 * $40 = 741,760</t>
    <phoneticPr fontId="3" type="noConversion"/>
  </si>
  <si>
    <t>출장비정산(16/10/31~16/11/10 IFC VINA 출장)
@1,159.00 * 11일 * $50 = 637,450</t>
    <phoneticPr fontId="3" type="noConversion"/>
  </si>
  <si>
    <t>출장비정산(16/10/05~16/10/19 IFC VINA 출장)
@1,123.00 * 15일 * $50 = 842,250</t>
    <phoneticPr fontId="3" type="noConversion"/>
  </si>
  <si>
    <t>비자 발급 대행료(베트남)</t>
    <phoneticPr fontId="3" type="noConversion"/>
  </si>
  <si>
    <t>Invoice</t>
  </si>
  <si>
    <t>출장비정산(16/05/25~16/06/10 IFC VINA 출장)
@1,166.00 * 17일 * $60 = 1,189,320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</si>
</sst>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_-* #,##0.0000_-;\-* #,##0.0000_-;_-* &quot;-&quot;??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14" fontId="5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9" fillId="0" borderId="14" xfId="1" applyFont="1" applyBorder="1">
      <alignment vertical="center"/>
    </xf>
    <xf numFmtId="176" fontId="6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177" fontId="5" fillId="0" borderId="0" xfId="0" applyNumberFormat="1" applyFo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 wrapText="1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41" fontId="0" fillId="4" borderId="32" xfId="1" applyFont="1" applyFill="1" applyBorder="1" applyAlignment="1" applyProtection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38</xdr:row>
      <xdr:rowOff>47625</xdr:rowOff>
    </xdr:from>
    <xdr:to>
      <xdr:col>1</xdr:col>
      <xdr:colOff>1304925</xdr:colOff>
      <xdr:row>40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299210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40</xdr:row>
      <xdr:rowOff>47625</xdr:rowOff>
    </xdr:from>
    <xdr:to>
      <xdr:col>1</xdr:col>
      <xdr:colOff>1304925</xdr:colOff>
      <xdr:row>42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527810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38</xdr:row>
      <xdr:rowOff>47625</xdr:rowOff>
    </xdr:from>
    <xdr:to>
      <xdr:col>1</xdr:col>
      <xdr:colOff>1304925</xdr:colOff>
      <xdr:row>40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280160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38</xdr:row>
      <xdr:rowOff>47625</xdr:rowOff>
    </xdr:from>
    <xdr:to>
      <xdr:col>1</xdr:col>
      <xdr:colOff>1304925</xdr:colOff>
      <xdr:row>40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22070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38</xdr:row>
      <xdr:rowOff>47625</xdr:rowOff>
    </xdr:from>
    <xdr:to>
      <xdr:col>1</xdr:col>
      <xdr:colOff>1304925</xdr:colOff>
      <xdr:row>40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18260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40</xdr:row>
      <xdr:rowOff>47625</xdr:rowOff>
    </xdr:from>
    <xdr:to>
      <xdr:col>1</xdr:col>
      <xdr:colOff>1304925</xdr:colOff>
      <xdr:row>42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61122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38</xdr:row>
      <xdr:rowOff>47625</xdr:rowOff>
    </xdr:from>
    <xdr:to>
      <xdr:col>1</xdr:col>
      <xdr:colOff>1304925</xdr:colOff>
      <xdr:row>40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18260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38</xdr:row>
      <xdr:rowOff>47625</xdr:rowOff>
    </xdr:from>
    <xdr:to>
      <xdr:col>1</xdr:col>
      <xdr:colOff>1304925</xdr:colOff>
      <xdr:row>40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61122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40</xdr:row>
      <xdr:rowOff>47625</xdr:rowOff>
    </xdr:from>
    <xdr:to>
      <xdr:col>1</xdr:col>
      <xdr:colOff>1304925</xdr:colOff>
      <xdr:row>42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7731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40</xdr:row>
      <xdr:rowOff>47625</xdr:rowOff>
    </xdr:from>
    <xdr:to>
      <xdr:col>1</xdr:col>
      <xdr:colOff>1304925</xdr:colOff>
      <xdr:row>42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7731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8"/>
  <sheetViews>
    <sheetView showGridLines="0" view="pageBreakPreview" topLeftCell="B1" zoomScale="80" zoomScaleNormal="80" zoomScaleSheetLayoutView="80" workbookViewId="0">
      <selection activeCell="I12" sqref="I12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8.25" bestFit="1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1" ht="35.25" customHeight="1" x14ac:dyDescent="0.3">
      <c r="B1" s="41" t="str">
        <f>IF(C4="", "", C4)</f>
        <v>2016년 12월</v>
      </c>
      <c r="C1" s="41"/>
      <c r="D1" s="42" t="s">
        <v>0</v>
      </c>
      <c r="E1" s="42"/>
      <c r="F1" s="42"/>
      <c r="G1" s="42"/>
      <c r="H1" s="42"/>
      <c r="I1" s="42"/>
    </row>
    <row r="2" spans="2:11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1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1" s="3" customFormat="1" ht="34.5" customHeight="1" thickBot="1" x14ac:dyDescent="0.35">
      <c r="B4" s="7" t="s">
        <v>6</v>
      </c>
      <c r="C4" s="8" t="s">
        <v>99</v>
      </c>
      <c r="D4" s="1"/>
      <c r="E4" s="44"/>
      <c r="F4" s="9" t="s">
        <v>7</v>
      </c>
      <c r="G4" s="9"/>
      <c r="H4" s="47"/>
      <c r="I4" s="48"/>
    </row>
    <row r="5" spans="2:11" ht="17.25" thickBot="1" x14ac:dyDescent="0.35"/>
    <row r="6" spans="2:11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1" s="16" customFormat="1" ht="39.75" customHeight="1" x14ac:dyDescent="0.3">
      <c r="B7" s="17">
        <v>42706</v>
      </c>
      <c r="C7" s="18" t="s">
        <v>45</v>
      </c>
      <c r="D7" s="51" t="s">
        <v>100</v>
      </c>
      <c r="E7" s="40"/>
      <c r="F7" s="18"/>
      <c r="G7" s="19">
        <v>2311000</v>
      </c>
      <c r="H7" s="20"/>
      <c r="I7" s="21" t="s">
        <v>102</v>
      </c>
    </row>
    <row r="8" spans="2:11" s="16" customFormat="1" ht="39.75" customHeight="1" x14ac:dyDescent="0.3">
      <c r="B8" s="17">
        <v>42724</v>
      </c>
      <c r="C8" s="18" t="s">
        <v>45</v>
      </c>
      <c r="D8" s="51" t="s">
        <v>101</v>
      </c>
      <c r="E8" s="40"/>
      <c r="F8" s="18"/>
      <c r="G8" s="19">
        <v>1704000</v>
      </c>
      <c r="H8" s="20"/>
      <c r="I8" s="21" t="s">
        <v>51</v>
      </c>
    </row>
    <row r="9" spans="2:11" s="16" customFormat="1" ht="39.75" customHeight="1" x14ac:dyDescent="0.3">
      <c r="B9" s="17">
        <v>42724</v>
      </c>
      <c r="C9" s="18" t="s">
        <v>45</v>
      </c>
      <c r="D9" s="51" t="s">
        <v>106</v>
      </c>
      <c r="E9" s="40"/>
      <c r="F9" s="18"/>
      <c r="G9" s="19">
        <v>842250</v>
      </c>
      <c r="H9" s="20"/>
      <c r="I9" s="21" t="s">
        <v>51</v>
      </c>
    </row>
    <row r="10" spans="2:11" s="16" customFormat="1" ht="39.75" customHeight="1" x14ac:dyDescent="0.3">
      <c r="B10" s="17">
        <v>42724</v>
      </c>
      <c r="C10" s="18" t="s">
        <v>45</v>
      </c>
      <c r="D10" s="51" t="s">
        <v>103</v>
      </c>
      <c r="E10" s="40"/>
      <c r="F10" s="18"/>
      <c r="G10" s="19">
        <v>927200</v>
      </c>
      <c r="H10" s="20"/>
      <c r="I10" s="21" t="s">
        <v>55</v>
      </c>
    </row>
    <row r="11" spans="2:11" s="16" customFormat="1" ht="39.75" customHeight="1" x14ac:dyDescent="0.3">
      <c r="B11" s="17">
        <v>42724</v>
      </c>
      <c r="C11" s="18" t="s">
        <v>45</v>
      </c>
      <c r="D11" s="51" t="s">
        <v>104</v>
      </c>
      <c r="E11" s="40"/>
      <c r="F11" s="18"/>
      <c r="G11" s="19">
        <v>741760</v>
      </c>
      <c r="H11" s="20"/>
      <c r="I11" s="21" t="s">
        <v>61</v>
      </c>
    </row>
    <row r="12" spans="2:11" s="16" customFormat="1" ht="39.75" customHeight="1" x14ac:dyDescent="0.3">
      <c r="B12" s="17">
        <v>42724</v>
      </c>
      <c r="C12" s="18" t="s">
        <v>45</v>
      </c>
      <c r="D12" s="51" t="s">
        <v>105</v>
      </c>
      <c r="E12" s="40"/>
      <c r="F12" s="18"/>
      <c r="G12" s="19">
        <v>637450</v>
      </c>
      <c r="H12" s="20"/>
      <c r="I12" s="21" t="s">
        <v>51</v>
      </c>
    </row>
    <row r="13" spans="2:11" s="16" customFormat="1" ht="25.5" customHeight="1" x14ac:dyDescent="0.3">
      <c r="B13" s="17"/>
      <c r="C13" s="18"/>
      <c r="D13" s="36"/>
      <c r="E13" s="37"/>
      <c r="F13" s="18"/>
      <c r="G13" s="19"/>
      <c r="H13" s="20"/>
      <c r="I13" s="21"/>
    </row>
    <row r="14" spans="2:11" ht="23.25" customHeight="1" x14ac:dyDescent="0.3">
      <c r="B14" s="17"/>
      <c r="C14" s="18"/>
      <c r="D14" s="39"/>
      <c r="E14" s="40"/>
      <c r="F14" s="18"/>
      <c r="G14" s="19"/>
      <c r="H14" s="20"/>
      <c r="I14" s="21"/>
    </row>
    <row r="15" spans="2:11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1" ht="27" customHeight="1" thickBot="1" x14ac:dyDescent="0.35">
      <c r="B16" s="52" t="s">
        <v>18</v>
      </c>
      <c r="C16" s="53"/>
      <c r="D16" s="53"/>
      <c r="E16" s="54" t="s">
        <v>19</v>
      </c>
      <c r="F16" s="55"/>
      <c r="G16" s="24">
        <f>SUM(G7:G15)-G17</f>
        <v>7163660</v>
      </c>
      <c r="H16" s="25"/>
      <c r="I16" s="26"/>
      <c r="K16" s="27"/>
    </row>
    <row r="17" spans="2:12" ht="27" customHeight="1" thickBot="1" x14ac:dyDescent="0.35">
      <c r="B17" s="52" t="s">
        <v>20</v>
      </c>
      <c r="C17" s="53"/>
      <c r="D17" s="53"/>
      <c r="E17" s="54" t="s">
        <v>19</v>
      </c>
      <c r="F17" s="55"/>
      <c r="G17" s="24">
        <f>SUMIF(F6:F15,B17,G6:G15)</f>
        <v>0</v>
      </c>
      <c r="H17" s="25"/>
      <c r="I17" s="26"/>
      <c r="K17" s="27"/>
    </row>
    <row r="18" spans="2:12" ht="23.25" customHeight="1" x14ac:dyDescent="0.3">
      <c r="B18" s="56" t="s">
        <v>21</v>
      </c>
      <c r="C18" s="57"/>
      <c r="D18" s="57"/>
      <c r="E18" s="57"/>
      <c r="F18" s="57"/>
      <c r="G18" s="57"/>
      <c r="H18" s="57"/>
      <c r="I18" s="58"/>
    </row>
    <row r="19" spans="2:12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12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12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2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2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2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2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2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2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2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2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2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2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2" ht="23.25" customHeight="1" x14ac:dyDescent="0.3">
      <c r="B32" s="28"/>
      <c r="C32" s="29"/>
      <c r="D32" s="29"/>
      <c r="E32" s="29"/>
      <c r="F32" s="29"/>
      <c r="G32" s="29"/>
      <c r="H32" s="29"/>
      <c r="I32" s="30"/>
      <c r="L32" s="31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  <c r="L33" s="31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32"/>
      <c r="C38" s="33"/>
      <c r="D38" s="33"/>
      <c r="E38" s="33"/>
      <c r="F38" s="33"/>
      <c r="G38" s="33"/>
      <c r="H38" s="33"/>
      <c r="I38" s="34"/>
    </row>
  </sheetData>
  <autoFilter ref="B6:I33">
    <filterColumn colId="2" showButton="0"/>
  </autoFilter>
  <mergeCells count="19">
    <mergeCell ref="D15:E15"/>
    <mergeCell ref="B16:D16"/>
    <mergeCell ref="E16:F16"/>
    <mergeCell ref="B17:D17"/>
    <mergeCell ref="E17:F17"/>
    <mergeCell ref="B18:I18"/>
    <mergeCell ref="D7:E7"/>
    <mergeCell ref="D8:E8"/>
    <mergeCell ref="D9:E9"/>
    <mergeCell ref="D10:E10"/>
    <mergeCell ref="D11:E11"/>
    <mergeCell ref="D14:E14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whole" allowBlank="1" showInputMessage="1" showErrorMessage="1" sqref="G7:H15">
      <formula1>0</formula1>
      <formula2>5000000</formula2>
    </dataValidation>
    <dataValidation type="date" operator="greaterThanOrEqual" allowBlank="1" showInputMessage="1" showErrorMessage="1" sqref="B18 B7:B15">
      <formula1>40603</formula1>
    </dataValidation>
  </dataValidations>
  <pageMargins left="0.56000000000000005" right="0.16" top="0.46" bottom="0.48" header="0.3" footer="0.31496062992125984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0"/>
  <sheetViews>
    <sheetView showGridLines="0" view="pageBreakPreview" zoomScale="80" zoomScaleNormal="80" zoomScaleSheetLayoutView="80" workbookViewId="0">
      <selection activeCell="U26" sqref="U26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41" t="str">
        <f>IF(C4="", "", C4)</f>
        <v>2016년 02월</v>
      </c>
      <c r="C1" s="41"/>
      <c r="D1" s="42" t="s">
        <v>0</v>
      </c>
      <c r="E1" s="42"/>
      <c r="F1" s="42"/>
      <c r="G1" s="42"/>
      <c r="H1" s="42"/>
      <c r="I1" s="42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3" s="3" customFormat="1" ht="34.5" customHeight="1" thickBot="1" x14ac:dyDescent="0.35">
      <c r="B4" s="7" t="s">
        <v>6</v>
      </c>
      <c r="C4" s="8" t="s">
        <v>63</v>
      </c>
      <c r="D4" s="1"/>
      <c r="E4" s="44"/>
      <c r="F4" s="9" t="s">
        <v>7</v>
      </c>
      <c r="G4" s="9"/>
      <c r="H4" s="47"/>
      <c r="I4" s="48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38.25" customHeight="1" x14ac:dyDescent="0.3">
      <c r="B7" s="17">
        <v>42411</v>
      </c>
      <c r="C7" s="18" t="s">
        <v>45</v>
      </c>
      <c r="D7" s="51" t="s">
        <v>65</v>
      </c>
      <c r="E7" s="40"/>
      <c r="F7" s="18"/>
      <c r="G7" s="62">
        <v>862920</v>
      </c>
      <c r="H7" s="20"/>
      <c r="I7" s="21" t="s">
        <v>51</v>
      </c>
      <c r="M7" s="35"/>
    </row>
    <row r="8" spans="2:13" s="16" customFormat="1" ht="39.75" customHeight="1" x14ac:dyDescent="0.3">
      <c r="B8" s="17">
        <v>42411</v>
      </c>
      <c r="C8" s="18" t="s">
        <v>45</v>
      </c>
      <c r="D8" s="51" t="s">
        <v>67</v>
      </c>
      <c r="E8" s="40"/>
      <c r="F8" s="18"/>
      <c r="G8" s="19">
        <v>2335125</v>
      </c>
      <c r="H8" s="20"/>
      <c r="I8" s="21" t="s">
        <v>66</v>
      </c>
    </row>
    <row r="9" spans="2:13" s="16" customFormat="1" ht="39.75" customHeight="1" x14ac:dyDescent="0.3">
      <c r="B9" s="17">
        <v>42411</v>
      </c>
      <c r="C9" s="18" t="s">
        <v>45</v>
      </c>
      <c r="D9" s="51" t="s">
        <v>68</v>
      </c>
      <c r="E9" s="40"/>
      <c r="F9" s="18"/>
      <c r="G9" s="19">
        <v>584160</v>
      </c>
      <c r="H9" s="20"/>
      <c r="I9" s="21" t="s">
        <v>61</v>
      </c>
    </row>
    <row r="10" spans="2:13" s="16" customFormat="1" ht="39.75" customHeight="1" x14ac:dyDescent="0.3">
      <c r="B10" s="17">
        <v>42429</v>
      </c>
      <c r="C10" s="18" t="s">
        <v>45</v>
      </c>
      <c r="D10" s="51" t="s">
        <v>69</v>
      </c>
      <c r="E10" s="40"/>
      <c r="F10" s="18"/>
      <c r="G10" s="19">
        <v>888840</v>
      </c>
      <c r="H10" s="20"/>
      <c r="I10" s="21" t="s">
        <v>55</v>
      </c>
    </row>
    <row r="11" spans="2:13" s="16" customFormat="1" ht="39.75" customHeight="1" x14ac:dyDescent="0.3">
      <c r="B11" s="17">
        <v>42429</v>
      </c>
      <c r="C11" s="18" t="s">
        <v>45</v>
      </c>
      <c r="D11" s="51" t="s">
        <v>70</v>
      </c>
      <c r="E11" s="40"/>
      <c r="F11" s="18"/>
      <c r="G11" s="19">
        <v>591600</v>
      </c>
      <c r="H11" s="20"/>
      <c r="I11" s="21" t="s">
        <v>61</v>
      </c>
    </row>
    <row r="12" spans="2:13" s="16" customFormat="1" ht="39.75" customHeight="1" x14ac:dyDescent="0.3">
      <c r="B12" s="17"/>
      <c r="C12" s="18"/>
      <c r="D12" s="51"/>
      <c r="E12" s="40"/>
      <c r="F12" s="18"/>
      <c r="G12" s="19"/>
      <c r="H12" s="20"/>
      <c r="I12" s="21"/>
    </row>
    <row r="13" spans="2:13" s="16" customFormat="1" ht="39.75" customHeight="1" x14ac:dyDescent="0.3">
      <c r="B13" s="17"/>
      <c r="C13" s="18"/>
      <c r="D13" s="51"/>
      <c r="E13" s="40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36"/>
      <c r="E14" s="37"/>
      <c r="F14" s="18"/>
      <c r="G14" s="19"/>
      <c r="H14" s="20"/>
      <c r="I14" s="21"/>
    </row>
    <row r="15" spans="2:13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3" ht="23.25" customHeight="1" x14ac:dyDescent="0.3">
      <c r="B16" s="17"/>
      <c r="C16" s="18"/>
      <c r="D16" s="39"/>
      <c r="E16" s="40"/>
      <c r="F16" s="18"/>
      <c r="G16" s="19"/>
      <c r="H16" s="20"/>
      <c r="I16" s="21"/>
    </row>
    <row r="17" spans="2:11" ht="23.25" customHeight="1" x14ac:dyDescent="0.3">
      <c r="B17" s="17"/>
      <c r="C17" s="18"/>
      <c r="D17" s="39"/>
      <c r="E17" s="40"/>
      <c r="F17" s="18"/>
      <c r="G17" s="19"/>
      <c r="H17" s="20"/>
      <c r="I17" s="21"/>
    </row>
    <row r="18" spans="2:11" ht="27" customHeight="1" thickBot="1" x14ac:dyDescent="0.35">
      <c r="B18" s="52" t="s">
        <v>18</v>
      </c>
      <c r="C18" s="53"/>
      <c r="D18" s="53"/>
      <c r="E18" s="54" t="s">
        <v>19</v>
      </c>
      <c r="F18" s="55"/>
      <c r="G18" s="24">
        <f>SUM(G7:G17)-G19</f>
        <v>5262645</v>
      </c>
      <c r="H18" s="25"/>
      <c r="I18" s="26"/>
      <c r="K18" s="27"/>
    </row>
    <row r="19" spans="2:11" ht="27" customHeight="1" thickBot="1" x14ac:dyDescent="0.35">
      <c r="B19" s="52" t="s">
        <v>20</v>
      </c>
      <c r="C19" s="53"/>
      <c r="D19" s="53"/>
      <c r="E19" s="54" t="s">
        <v>19</v>
      </c>
      <c r="F19" s="55"/>
      <c r="G19" s="24">
        <f>SUMIF(F6:F17,B19,G6:G17)</f>
        <v>0</v>
      </c>
      <c r="H19" s="25"/>
      <c r="I19" s="26"/>
      <c r="K19" s="27"/>
    </row>
    <row r="20" spans="2:11" ht="23.25" customHeight="1" x14ac:dyDescent="0.3">
      <c r="B20" s="56" t="s">
        <v>21</v>
      </c>
      <c r="C20" s="57"/>
      <c r="D20" s="57"/>
      <c r="E20" s="57"/>
      <c r="F20" s="57"/>
      <c r="G20" s="57"/>
      <c r="H20" s="57"/>
      <c r="I20" s="58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32"/>
      <c r="C40" s="33"/>
      <c r="D40" s="33"/>
      <c r="E40" s="33"/>
      <c r="F40" s="33"/>
      <c r="G40" s="33"/>
      <c r="H40" s="33"/>
      <c r="I40" s="34"/>
    </row>
  </sheetData>
  <autoFilter ref="B6:I35">
    <filterColumn colId="2" showButton="0"/>
  </autoFilter>
  <mergeCells count="21">
    <mergeCell ref="B18:D18"/>
    <mergeCell ref="E18:F18"/>
    <mergeCell ref="B19:D19"/>
    <mergeCell ref="E19:F19"/>
    <mergeCell ref="B20:I20"/>
    <mergeCell ref="D12:E12"/>
    <mergeCell ref="D13:E13"/>
    <mergeCell ref="D15:E15"/>
    <mergeCell ref="D16:E16"/>
    <mergeCell ref="D17:E17"/>
    <mergeCell ref="D7:E7"/>
    <mergeCell ref="D8:E8"/>
    <mergeCell ref="D9:E9"/>
    <mergeCell ref="D10:E10"/>
    <mergeCell ref="D11:E11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date" operator="greaterThanOrEqual" allowBlank="1" showInputMessage="1" showErrorMessage="1" sqref="B20 B7:B17">
      <formula1>40603</formula1>
    </dataValidation>
    <dataValidation type="whole" allowBlank="1" showInputMessage="1" showErrorMessage="1" sqref="G7:H17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F7:F17</xm:sqref>
        </x14:dataValidation>
        <x14:dataValidation type="list" allowBlank="1" showInputMessage="1" showErrorMessage="1">
          <x14:formula1>
            <xm:f>Sheet2!$B:$B</xm:f>
          </x14:formula1>
          <xm:sqref>C7:C17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3"/>
  <sheetViews>
    <sheetView showGridLines="0" view="pageBreakPreview" zoomScale="80" zoomScaleNormal="80" zoomScaleSheetLayoutView="80" workbookViewId="0">
      <selection activeCell="A7" sqref="A7:XFD7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41" t="str">
        <f>IF(C4="", "", C4)</f>
        <v>2016년 01월</v>
      </c>
      <c r="C1" s="41"/>
      <c r="D1" s="42" t="s">
        <v>0</v>
      </c>
      <c r="E1" s="42"/>
      <c r="F1" s="42"/>
      <c r="G1" s="42"/>
      <c r="H1" s="42"/>
      <c r="I1" s="42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3" s="3" customFormat="1" ht="34.5" customHeight="1" thickBot="1" x14ac:dyDescent="0.35">
      <c r="B4" s="7" t="s">
        <v>6</v>
      </c>
      <c r="C4" s="8" t="s">
        <v>44</v>
      </c>
      <c r="D4" s="1"/>
      <c r="E4" s="44"/>
      <c r="F4" s="9" t="s">
        <v>7</v>
      </c>
      <c r="G4" s="9"/>
      <c r="H4" s="47"/>
      <c r="I4" s="48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42375</v>
      </c>
      <c r="C7" s="18" t="s">
        <v>46</v>
      </c>
      <c r="D7" s="39" t="s">
        <v>49</v>
      </c>
      <c r="E7" s="40"/>
      <c r="F7" s="18"/>
      <c r="G7" s="19">
        <v>1000000</v>
      </c>
      <c r="H7" s="20"/>
      <c r="I7" s="21" t="s">
        <v>50</v>
      </c>
      <c r="M7" s="35"/>
    </row>
    <row r="8" spans="2:13" s="16" customFormat="1" ht="25.5" customHeight="1" x14ac:dyDescent="0.3">
      <c r="B8" s="17">
        <v>42375</v>
      </c>
      <c r="C8" s="18" t="s">
        <v>46</v>
      </c>
      <c r="D8" s="39" t="s">
        <v>52</v>
      </c>
      <c r="E8" s="40"/>
      <c r="F8" s="18"/>
      <c r="G8" s="19">
        <v>1000000</v>
      </c>
      <c r="H8" s="20"/>
      <c r="I8" s="21" t="s">
        <v>51</v>
      </c>
    </row>
    <row r="9" spans="2:13" s="16" customFormat="1" ht="25.5" customHeight="1" x14ac:dyDescent="0.3">
      <c r="B9" s="17">
        <v>42375</v>
      </c>
      <c r="C9" s="18" t="s">
        <v>46</v>
      </c>
      <c r="D9" s="39" t="s">
        <v>52</v>
      </c>
      <c r="E9" s="40"/>
      <c r="F9" s="18"/>
      <c r="G9" s="19">
        <v>1000000</v>
      </c>
      <c r="H9" s="20"/>
      <c r="I9" s="21" t="s">
        <v>51</v>
      </c>
    </row>
    <row r="10" spans="2:13" s="16" customFormat="1" ht="60" customHeight="1" x14ac:dyDescent="0.3">
      <c r="B10" s="17">
        <v>42389</v>
      </c>
      <c r="C10" s="18" t="s">
        <v>45</v>
      </c>
      <c r="D10" s="51" t="s">
        <v>56</v>
      </c>
      <c r="E10" s="40"/>
      <c r="F10" s="18"/>
      <c r="G10" s="19">
        <v>787680</v>
      </c>
      <c r="H10" s="20"/>
      <c r="I10" s="21" t="s">
        <v>51</v>
      </c>
    </row>
    <row r="11" spans="2:13" s="16" customFormat="1" ht="39.75" customHeight="1" x14ac:dyDescent="0.3">
      <c r="B11" s="17">
        <v>42389</v>
      </c>
      <c r="C11" s="18" t="s">
        <v>45</v>
      </c>
      <c r="D11" s="51" t="s">
        <v>57</v>
      </c>
      <c r="E11" s="40"/>
      <c r="F11" s="18"/>
      <c r="G11" s="19">
        <v>2367300</v>
      </c>
      <c r="H11" s="20"/>
      <c r="I11" s="21" t="s">
        <v>53</v>
      </c>
    </row>
    <row r="12" spans="2:13" s="16" customFormat="1" ht="59.25" customHeight="1" x14ac:dyDescent="0.3">
      <c r="B12" s="17">
        <v>42389</v>
      </c>
      <c r="C12" s="18" t="s">
        <v>54</v>
      </c>
      <c r="D12" s="51" t="s">
        <v>58</v>
      </c>
      <c r="E12" s="40"/>
      <c r="F12" s="18"/>
      <c r="G12" s="19">
        <v>1160360</v>
      </c>
      <c r="H12" s="20"/>
      <c r="I12" s="21" t="s">
        <v>50</v>
      </c>
    </row>
    <row r="13" spans="2:13" s="16" customFormat="1" ht="57" customHeight="1" x14ac:dyDescent="0.3">
      <c r="B13" s="17">
        <v>42389</v>
      </c>
      <c r="C13" s="18" t="s">
        <v>45</v>
      </c>
      <c r="D13" s="51" t="s">
        <v>59</v>
      </c>
      <c r="E13" s="40"/>
      <c r="F13" s="18"/>
      <c r="G13" s="19">
        <v>239525</v>
      </c>
      <c r="H13" s="20"/>
      <c r="I13" s="21" t="s">
        <v>51</v>
      </c>
    </row>
    <row r="14" spans="2:13" s="16" customFormat="1" ht="39.75" customHeight="1" x14ac:dyDescent="0.3">
      <c r="B14" s="17">
        <v>42389</v>
      </c>
      <c r="C14" s="18" t="s">
        <v>45</v>
      </c>
      <c r="D14" s="51" t="s">
        <v>60</v>
      </c>
      <c r="E14" s="40"/>
      <c r="F14" s="18"/>
      <c r="G14" s="19">
        <v>1151520</v>
      </c>
      <c r="H14" s="20"/>
      <c r="I14" s="21" t="s">
        <v>55</v>
      </c>
    </row>
    <row r="15" spans="2:13" s="16" customFormat="1" ht="39.75" customHeight="1" x14ac:dyDescent="0.3">
      <c r="B15" s="17">
        <v>42389</v>
      </c>
      <c r="C15" s="18" t="s">
        <v>45</v>
      </c>
      <c r="D15" s="51" t="s">
        <v>62</v>
      </c>
      <c r="E15" s="40"/>
      <c r="F15" s="18"/>
      <c r="G15" s="19">
        <v>863640</v>
      </c>
      <c r="H15" s="20"/>
      <c r="I15" s="21" t="s">
        <v>61</v>
      </c>
    </row>
    <row r="16" spans="2:13" s="16" customFormat="1" ht="25.5" customHeight="1" x14ac:dyDescent="0.3">
      <c r="B16" s="17"/>
      <c r="C16" s="18"/>
      <c r="D16" s="22"/>
      <c r="E16" s="23"/>
      <c r="F16" s="18"/>
      <c r="G16" s="19"/>
      <c r="H16" s="20"/>
      <c r="I16" s="21"/>
    </row>
    <row r="17" spans="2:11" ht="23.25" customHeight="1" x14ac:dyDescent="0.3">
      <c r="B17" s="17"/>
      <c r="C17" s="18"/>
      <c r="D17" s="39"/>
      <c r="E17" s="40"/>
      <c r="F17" s="18"/>
      <c r="G17" s="19"/>
      <c r="H17" s="20"/>
      <c r="I17" s="21"/>
    </row>
    <row r="18" spans="2:11" ht="23.25" customHeight="1" x14ac:dyDescent="0.3">
      <c r="B18" s="17"/>
      <c r="C18" s="18"/>
      <c r="D18" s="39"/>
      <c r="E18" s="40"/>
      <c r="F18" s="18"/>
      <c r="G18" s="19"/>
      <c r="H18" s="20"/>
      <c r="I18" s="21"/>
    </row>
    <row r="19" spans="2:11" ht="23.25" customHeight="1" x14ac:dyDescent="0.3">
      <c r="B19" s="17"/>
      <c r="C19" s="18"/>
      <c r="D19" s="39"/>
      <c r="E19" s="40"/>
      <c r="F19" s="18"/>
      <c r="G19" s="19"/>
      <c r="H19" s="20"/>
      <c r="I19" s="21"/>
    </row>
    <row r="20" spans="2:11" ht="27" customHeight="1" thickBot="1" x14ac:dyDescent="0.35">
      <c r="B20" s="52" t="s">
        <v>18</v>
      </c>
      <c r="C20" s="53"/>
      <c r="D20" s="53"/>
      <c r="E20" s="54" t="s">
        <v>19</v>
      </c>
      <c r="F20" s="55"/>
      <c r="G20" s="24">
        <f>SUM(G7:G19)-G21</f>
        <v>9570025</v>
      </c>
      <c r="H20" s="25"/>
      <c r="I20" s="26"/>
      <c r="K20" s="27"/>
    </row>
    <row r="21" spans="2:11" ht="27" customHeight="1" thickBot="1" x14ac:dyDescent="0.35">
      <c r="B21" s="52" t="s">
        <v>20</v>
      </c>
      <c r="C21" s="53"/>
      <c r="D21" s="53"/>
      <c r="E21" s="54" t="s">
        <v>19</v>
      </c>
      <c r="F21" s="55"/>
      <c r="G21" s="24">
        <f>SUMIF(F6:F19,B21,G6:G19)</f>
        <v>0</v>
      </c>
      <c r="H21" s="25"/>
      <c r="I21" s="26"/>
      <c r="K21" s="27"/>
    </row>
    <row r="22" spans="2:11" ht="23.25" customHeight="1" x14ac:dyDescent="0.3">
      <c r="B22" s="56" t="s">
        <v>21</v>
      </c>
      <c r="C22" s="57"/>
      <c r="D22" s="57"/>
      <c r="E22" s="57"/>
      <c r="F22" s="57"/>
      <c r="G22" s="57"/>
      <c r="H22" s="57"/>
      <c r="I22" s="58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32"/>
      <c r="C43" s="33"/>
      <c r="D43" s="33"/>
      <c r="E43" s="33"/>
      <c r="F43" s="33"/>
      <c r="G43" s="33"/>
      <c r="H43" s="33"/>
      <c r="I43" s="34"/>
    </row>
  </sheetData>
  <autoFilter ref="B6:I38">
    <filterColumn colId="2" showButton="0"/>
  </autoFilter>
  <mergeCells count="23">
    <mergeCell ref="B21:D21"/>
    <mergeCell ref="E21:F21"/>
    <mergeCell ref="B22:I22"/>
    <mergeCell ref="D13:E13"/>
    <mergeCell ref="D14:E14"/>
    <mergeCell ref="D17:E17"/>
    <mergeCell ref="D18:E18"/>
    <mergeCell ref="D19:E19"/>
    <mergeCell ref="B20:D20"/>
    <mergeCell ref="E20:F20"/>
    <mergeCell ref="D15:E15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2">
    <dataValidation type="whole" allowBlank="1" showInputMessage="1" showErrorMessage="1" sqref="G7:H19">
      <formula1>0</formula1>
      <formula2>5000000</formula2>
    </dataValidation>
    <dataValidation type="date" operator="greaterThanOrEqual" allowBlank="1" showInputMessage="1" showErrorMessage="1" sqref="B22 B7:B19">
      <formula1>40603</formula1>
    </dataValidation>
  </dataValidations>
  <pageMargins left="0.56000000000000005" right="0.16" top="0.46" bottom="0.48" header="0.3" footer="0.31496062992125984"/>
  <pageSetup paperSize="9"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N17" sqref="N17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41" t="str">
        <f>IF(C4="", "", C4)</f>
        <v>2016년 02월</v>
      </c>
      <c r="C1" s="41"/>
      <c r="D1" s="42" t="s">
        <v>0</v>
      </c>
      <c r="E1" s="42"/>
      <c r="F1" s="42"/>
      <c r="G1" s="42"/>
      <c r="H1" s="42"/>
      <c r="I1" s="42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9" s="3" customFormat="1" ht="34.5" customHeight="1" thickBot="1" x14ac:dyDescent="0.35">
      <c r="B4" s="7" t="s">
        <v>6</v>
      </c>
      <c r="C4" s="8" t="s">
        <v>63</v>
      </c>
      <c r="D4" s="1"/>
      <c r="E4" s="44"/>
      <c r="F4" s="9" t="s">
        <v>7</v>
      </c>
      <c r="G4" s="9"/>
      <c r="H4" s="47"/>
      <c r="I4" s="48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42772</v>
      </c>
      <c r="C7" s="18" t="s">
        <v>15</v>
      </c>
      <c r="D7" s="39" t="s">
        <v>64</v>
      </c>
      <c r="E7" s="40"/>
      <c r="F7" s="18" t="s">
        <v>25</v>
      </c>
      <c r="G7" s="19">
        <v>80000</v>
      </c>
      <c r="H7" s="20">
        <v>1</v>
      </c>
      <c r="I7" s="21"/>
    </row>
    <row r="8" spans="2:9" s="16" customFormat="1" ht="25.5" customHeight="1" x14ac:dyDescent="0.3">
      <c r="B8" s="17"/>
      <c r="C8" s="18"/>
      <c r="D8" s="39"/>
      <c r="E8" s="40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39"/>
      <c r="E9" s="40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39"/>
      <c r="E10" s="40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39"/>
      <c r="E11" s="40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39"/>
      <c r="E12" s="40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39"/>
      <c r="E13" s="40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39"/>
      <c r="E14" s="40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36"/>
      <c r="E15" s="37"/>
      <c r="F15" s="18"/>
      <c r="G15" s="19"/>
      <c r="H15" s="20"/>
      <c r="I15" s="21"/>
    </row>
    <row r="16" spans="2:9" ht="23.25" customHeight="1" x14ac:dyDescent="0.3">
      <c r="B16" s="17"/>
      <c r="C16" s="18"/>
      <c r="D16" s="39"/>
      <c r="E16" s="40"/>
      <c r="F16" s="18"/>
      <c r="G16" s="19"/>
      <c r="H16" s="20"/>
      <c r="I16" s="21"/>
    </row>
    <row r="17" spans="2:11" ht="23.25" customHeight="1" x14ac:dyDescent="0.3">
      <c r="B17" s="17"/>
      <c r="C17" s="18"/>
      <c r="D17" s="39"/>
      <c r="E17" s="40"/>
      <c r="F17" s="18"/>
      <c r="G17" s="19"/>
      <c r="H17" s="20"/>
      <c r="I17" s="21"/>
    </row>
    <row r="18" spans="2:11" ht="23.25" customHeight="1" x14ac:dyDescent="0.3">
      <c r="B18" s="17"/>
      <c r="C18" s="18"/>
      <c r="D18" s="39"/>
      <c r="E18" s="40"/>
      <c r="F18" s="18"/>
      <c r="G18" s="19"/>
      <c r="H18" s="20"/>
      <c r="I18" s="21"/>
    </row>
    <row r="19" spans="2:11" ht="27" customHeight="1" thickBot="1" x14ac:dyDescent="0.35">
      <c r="B19" s="52" t="s">
        <v>18</v>
      </c>
      <c r="C19" s="53"/>
      <c r="D19" s="53"/>
      <c r="E19" s="54" t="s">
        <v>19</v>
      </c>
      <c r="F19" s="55"/>
      <c r="G19" s="24">
        <f>SUM(G7:G18)-G20</f>
        <v>80000</v>
      </c>
      <c r="H19" s="25"/>
      <c r="I19" s="26"/>
      <c r="K19" s="27"/>
    </row>
    <row r="20" spans="2:11" ht="27" customHeight="1" thickBot="1" x14ac:dyDescent="0.35">
      <c r="B20" s="52" t="s">
        <v>20</v>
      </c>
      <c r="C20" s="53"/>
      <c r="D20" s="53"/>
      <c r="E20" s="54" t="s">
        <v>19</v>
      </c>
      <c r="F20" s="55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56" t="s">
        <v>21</v>
      </c>
      <c r="C21" s="57"/>
      <c r="D21" s="57"/>
      <c r="E21" s="57"/>
      <c r="F21" s="57"/>
      <c r="G21" s="57"/>
      <c r="H21" s="57"/>
      <c r="I21" s="58"/>
    </row>
    <row r="22" spans="2:11" ht="23.25" customHeight="1" x14ac:dyDescent="0.3">
      <c r="B22" s="59"/>
      <c r="C22" s="60"/>
      <c r="D22" s="60"/>
      <c r="E22" s="60"/>
      <c r="F22" s="60"/>
      <c r="G22" s="60"/>
      <c r="H22" s="60"/>
      <c r="I22" s="61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4">
    <dataValidation type="list" allowBlank="1" showInputMessage="1" showErrorMessage="1" sqref="C7:C18">
      <formula1>계정과목2</formula1>
    </dataValidation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  <dataValidation type="list" allowBlank="1" showInputMessage="1" showErrorMessage="1" sqref="F7:F18">
      <formula1>결재방법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D7" sqref="D7:E7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41" t="str">
        <f>IF(C4="", "", C4)</f>
        <v>2017년 02월</v>
      </c>
      <c r="C1" s="41"/>
      <c r="D1" s="42" t="s">
        <v>0</v>
      </c>
      <c r="E1" s="42"/>
      <c r="F1" s="42"/>
      <c r="G1" s="42"/>
      <c r="H1" s="42"/>
      <c r="I1" s="42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9" s="3" customFormat="1" ht="34.5" customHeight="1" thickBot="1" x14ac:dyDescent="0.35">
      <c r="B4" s="7" t="s">
        <v>6</v>
      </c>
      <c r="C4" s="8" t="s">
        <v>23</v>
      </c>
      <c r="D4" s="1"/>
      <c r="E4" s="44"/>
      <c r="F4" s="9" t="s">
        <v>7</v>
      </c>
      <c r="G4" s="9"/>
      <c r="H4" s="47"/>
      <c r="I4" s="48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42772</v>
      </c>
      <c r="C7" s="18" t="s">
        <v>15</v>
      </c>
      <c r="D7" s="39" t="s">
        <v>24</v>
      </c>
      <c r="E7" s="40"/>
      <c r="F7" s="18" t="s">
        <v>25</v>
      </c>
      <c r="G7" s="19">
        <v>59825</v>
      </c>
      <c r="H7" s="20">
        <v>1</v>
      </c>
      <c r="I7" s="21"/>
    </row>
    <row r="8" spans="2:9" s="16" customFormat="1" ht="25.5" customHeight="1" x14ac:dyDescent="0.3">
      <c r="B8" s="17"/>
      <c r="C8" s="18"/>
      <c r="D8" s="39"/>
      <c r="E8" s="40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39"/>
      <c r="E9" s="40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39"/>
      <c r="E10" s="40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39"/>
      <c r="E11" s="40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39"/>
      <c r="E12" s="40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39"/>
      <c r="E13" s="40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39"/>
      <c r="E14" s="40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22"/>
      <c r="E15" s="23"/>
      <c r="F15" s="18"/>
      <c r="G15" s="19"/>
      <c r="H15" s="20"/>
      <c r="I15" s="21"/>
    </row>
    <row r="16" spans="2:9" ht="23.25" customHeight="1" x14ac:dyDescent="0.3">
      <c r="B16" s="17"/>
      <c r="C16" s="18"/>
      <c r="D16" s="39"/>
      <c r="E16" s="40"/>
      <c r="F16" s="18"/>
      <c r="G16" s="19"/>
      <c r="H16" s="20"/>
      <c r="I16" s="21"/>
    </row>
    <row r="17" spans="2:11" ht="23.25" customHeight="1" x14ac:dyDescent="0.3">
      <c r="B17" s="17"/>
      <c r="C17" s="18"/>
      <c r="D17" s="39"/>
      <c r="E17" s="40"/>
      <c r="F17" s="18"/>
      <c r="G17" s="19"/>
      <c r="H17" s="20"/>
      <c r="I17" s="21"/>
    </row>
    <row r="18" spans="2:11" ht="23.25" customHeight="1" x14ac:dyDescent="0.3">
      <c r="B18" s="17"/>
      <c r="C18" s="18"/>
      <c r="D18" s="39"/>
      <c r="E18" s="40"/>
      <c r="F18" s="18"/>
      <c r="G18" s="19"/>
      <c r="H18" s="20"/>
      <c r="I18" s="21"/>
    </row>
    <row r="19" spans="2:11" ht="27" customHeight="1" thickBot="1" x14ac:dyDescent="0.35">
      <c r="B19" s="52" t="s">
        <v>18</v>
      </c>
      <c r="C19" s="53"/>
      <c r="D19" s="53"/>
      <c r="E19" s="54" t="s">
        <v>19</v>
      </c>
      <c r="F19" s="55"/>
      <c r="G19" s="24">
        <f>SUM(G7:G18)-G20</f>
        <v>59825</v>
      </c>
      <c r="H19" s="25"/>
      <c r="I19" s="26"/>
      <c r="K19" s="27"/>
    </row>
    <row r="20" spans="2:11" ht="27" customHeight="1" thickBot="1" x14ac:dyDescent="0.35">
      <c r="B20" s="52" t="s">
        <v>20</v>
      </c>
      <c r="C20" s="53"/>
      <c r="D20" s="53"/>
      <c r="E20" s="54" t="s">
        <v>19</v>
      </c>
      <c r="F20" s="55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56" t="s">
        <v>21</v>
      </c>
      <c r="C21" s="57"/>
      <c r="D21" s="57"/>
      <c r="E21" s="57"/>
      <c r="F21" s="57"/>
      <c r="G21" s="57"/>
      <c r="H21" s="57"/>
      <c r="I21" s="58"/>
    </row>
    <row r="22" spans="2:11" ht="23.25" customHeight="1" x14ac:dyDescent="0.3">
      <c r="B22" s="59"/>
      <c r="C22" s="60"/>
      <c r="D22" s="60"/>
      <c r="E22" s="60"/>
      <c r="F22" s="60"/>
      <c r="G22" s="60"/>
      <c r="H22" s="60"/>
      <c r="I22" s="61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4">
    <dataValidation type="list" allowBlank="1" showInputMessage="1" showErrorMessage="1" sqref="F7:F18">
      <formula1>결재방법</formula1>
    </dataValidation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  <dataValidation type="list" allowBlank="1" showInputMessage="1" showErrorMessage="1" sqref="C7:C18">
      <formula1>계정과목2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L11" sqref="L11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41" t="str">
        <f>IF(C4="", "", C4)</f>
        <v>2017년 01월</v>
      </c>
      <c r="C1" s="41"/>
      <c r="D1" s="42" t="s">
        <v>0</v>
      </c>
      <c r="E1" s="42"/>
      <c r="F1" s="42"/>
      <c r="G1" s="42"/>
      <c r="H1" s="42"/>
      <c r="I1" s="42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9" s="3" customFormat="1" ht="34.5" customHeight="1" thickBot="1" x14ac:dyDescent="0.35">
      <c r="B4" s="7" t="s">
        <v>6</v>
      </c>
      <c r="C4" s="8" t="s">
        <v>22</v>
      </c>
      <c r="D4" s="1"/>
      <c r="E4" s="44"/>
      <c r="F4" s="9" t="s">
        <v>7</v>
      </c>
      <c r="G4" s="9"/>
      <c r="H4" s="47"/>
      <c r="I4" s="48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42745</v>
      </c>
      <c r="C7" s="18" t="s">
        <v>15</v>
      </c>
      <c r="D7" s="39" t="s">
        <v>16</v>
      </c>
      <c r="E7" s="40"/>
      <c r="F7" s="18" t="s">
        <v>17</v>
      </c>
      <c r="G7" s="19">
        <v>1177000</v>
      </c>
      <c r="H7" s="20">
        <v>1</v>
      </c>
      <c r="I7" s="21"/>
    </row>
    <row r="8" spans="2:9" s="16" customFormat="1" ht="25.5" customHeight="1" x14ac:dyDescent="0.3">
      <c r="B8" s="17"/>
      <c r="C8" s="18"/>
      <c r="D8" s="39"/>
      <c r="E8" s="40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39"/>
      <c r="E9" s="40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39"/>
      <c r="E10" s="40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39"/>
      <c r="E11" s="40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39"/>
      <c r="E12" s="40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39"/>
      <c r="E13" s="40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39"/>
      <c r="E14" s="40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22"/>
      <c r="E15" s="23"/>
      <c r="F15" s="18"/>
      <c r="G15" s="19"/>
      <c r="H15" s="20"/>
      <c r="I15" s="21"/>
    </row>
    <row r="16" spans="2:9" ht="23.25" customHeight="1" x14ac:dyDescent="0.3">
      <c r="B16" s="17"/>
      <c r="C16" s="18"/>
      <c r="D16" s="39"/>
      <c r="E16" s="40"/>
      <c r="F16" s="18"/>
      <c r="G16" s="19"/>
      <c r="H16" s="20"/>
      <c r="I16" s="21"/>
    </row>
    <row r="17" spans="2:11" ht="23.25" customHeight="1" x14ac:dyDescent="0.3">
      <c r="B17" s="17"/>
      <c r="C17" s="18"/>
      <c r="D17" s="39"/>
      <c r="E17" s="40"/>
      <c r="F17" s="18"/>
      <c r="G17" s="19"/>
      <c r="H17" s="20"/>
      <c r="I17" s="21"/>
    </row>
    <row r="18" spans="2:11" ht="23.25" customHeight="1" x14ac:dyDescent="0.3">
      <c r="B18" s="17"/>
      <c r="C18" s="18"/>
      <c r="D18" s="39"/>
      <c r="E18" s="40"/>
      <c r="F18" s="18"/>
      <c r="G18" s="19"/>
      <c r="H18" s="20"/>
      <c r="I18" s="21"/>
    </row>
    <row r="19" spans="2:11" ht="27" customHeight="1" thickBot="1" x14ac:dyDescent="0.35">
      <c r="B19" s="52" t="s">
        <v>18</v>
      </c>
      <c r="C19" s="53"/>
      <c r="D19" s="53"/>
      <c r="E19" s="54" t="s">
        <v>19</v>
      </c>
      <c r="F19" s="55"/>
      <c r="G19" s="24">
        <f>SUM(G7:G18)-G20</f>
        <v>1177000</v>
      </c>
      <c r="H19" s="25"/>
      <c r="I19" s="26"/>
      <c r="K19" s="27"/>
    </row>
    <row r="20" spans="2:11" ht="27" customHeight="1" thickBot="1" x14ac:dyDescent="0.35">
      <c r="B20" s="52" t="s">
        <v>20</v>
      </c>
      <c r="C20" s="53"/>
      <c r="D20" s="53"/>
      <c r="E20" s="54" t="s">
        <v>19</v>
      </c>
      <c r="F20" s="55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56" t="s">
        <v>21</v>
      </c>
      <c r="C21" s="57"/>
      <c r="D21" s="57"/>
      <c r="E21" s="57"/>
      <c r="F21" s="57"/>
      <c r="G21" s="57"/>
      <c r="H21" s="57"/>
      <c r="I21" s="58"/>
    </row>
    <row r="22" spans="2:11" ht="23.25" customHeight="1" x14ac:dyDescent="0.3">
      <c r="B22" s="59"/>
      <c r="C22" s="60"/>
      <c r="D22" s="60"/>
      <c r="E22" s="60"/>
      <c r="F22" s="60"/>
      <c r="G22" s="60"/>
      <c r="H22" s="60"/>
      <c r="I22" s="61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4">
    <dataValidation type="list" allowBlank="1" showInputMessage="1" showErrorMessage="1" sqref="C7:C18">
      <formula1>계정과목2</formula1>
    </dataValidation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  <dataValidation type="list" allowBlank="1" showInputMessage="1" showErrorMessage="1" sqref="F7:F18">
      <formula1>결재방법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C8" sqref="C8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26</v>
      </c>
      <c r="C1" t="s">
        <v>27</v>
      </c>
    </row>
    <row r="2" spans="2:3" x14ac:dyDescent="0.3">
      <c r="B2" t="s">
        <v>28</v>
      </c>
      <c r="C2" t="s">
        <v>29</v>
      </c>
    </row>
    <row r="3" spans="2:3" x14ac:dyDescent="0.3">
      <c r="B3" t="s">
        <v>30</v>
      </c>
      <c r="C3" t="s">
        <v>31</v>
      </c>
    </row>
    <row r="4" spans="2:3" x14ac:dyDescent="0.3">
      <c r="B4" t="s">
        <v>32</v>
      </c>
      <c r="C4" t="s">
        <v>33</v>
      </c>
    </row>
    <row r="5" spans="2:3" x14ac:dyDescent="0.3">
      <c r="B5" t="s">
        <v>34</v>
      </c>
      <c r="C5" t="s">
        <v>35</v>
      </c>
    </row>
    <row r="6" spans="2:3" x14ac:dyDescent="0.3">
      <c r="B6" t="s">
        <v>36</v>
      </c>
      <c r="C6" t="s">
        <v>37</v>
      </c>
    </row>
    <row r="7" spans="2:3" x14ac:dyDescent="0.3">
      <c r="B7" t="s">
        <v>38</v>
      </c>
      <c r="C7" t="s">
        <v>48</v>
      </c>
    </row>
    <row r="8" spans="2:3" x14ac:dyDescent="0.3">
      <c r="B8" t="s">
        <v>39</v>
      </c>
    </row>
    <row r="9" spans="2:3" x14ac:dyDescent="0.3">
      <c r="B9" t="s">
        <v>40</v>
      </c>
    </row>
    <row r="10" spans="2:3" x14ac:dyDescent="0.3">
      <c r="B10" t="s">
        <v>41</v>
      </c>
    </row>
    <row r="11" spans="2:3" x14ac:dyDescent="0.3">
      <c r="B11" t="s">
        <v>42</v>
      </c>
    </row>
    <row r="12" spans="2:3" x14ac:dyDescent="0.3">
      <c r="B12" t="s">
        <v>43</v>
      </c>
    </row>
    <row r="13" spans="2:3" x14ac:dyDescent="0.3">
      <c r="B13" t="s">
        <v>47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8"/>
  <sheetViews>
    <sheetView showGridLines="0" view="pageBreakPreview" topLeftCell="B1" zoomScale="80" zoomScaleNormal="80" zoomScaleSheetLayoutView="80" workbookViewId="0">
      <selection activeCell="D10" sqref="D10:E10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8.25" bestFit="1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1" ht="35.25" customHeight="1" x14ac:dyDescent="0.3">
      <c r="B1" s="41" t="str">
        <f>IF(C4="", "", C4)</f>
        <v>2016년 11월</v>
      </c>
      <c r="C1" s="41"/>
      <c r="D1" s="42" t="s">
        <v>0</v>
      </c>
      <c r="E1" s="42"/>
      <c r="F1" s="42"/>
      <c r="G1" s="42"/>
      <c r="H1" s="42"/>
      <c r="I1" s="42"/>
    </row>
    <row r="2" spans="2:11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1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1" s="3" customFormat="1" ht="34.5" customHeight="1" thickBot="1" x14ac:dyDescent="0.35">
      <c r="B4" s="7" t="s">
        <v>6</v>
      </c>
      <c r="C4" s="8" t="s">
        <v>96</v>
      </c>
      <c r="D4" s="1"/>
      <c r="E4" s="44"/>
      <c r="F4" s="9" t="s">
        <v>7</v>
      </c>
      <c r="G4" s="9"/>
      <c r="H4" s="47"/>
      <c r="I4" s="48"/>
    </row>
    <row r="5" spans="2:11" ht="17.25" thickBot="1" x14ac:dyDescent="0.35"/>
    <row r="6" spans="2:11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1" s="16" customFormat="1" ht="39.75" customHeight="1" x14ac:dyDescent="0.3">
      <c r="B7" s="17">
        <v>42702</v>
      </c>
      <c r="C7" s="18" t="s">
        <v>45</v>
      </c>
      <c r="D7" s="51" t="s">
        <v>97</v>
      </c>
      <c r="E7" s="40"/>
      <c r="F7" s="18"/>
      <c r="G7" s="19">
        <v>470800</v>
      </c>
      <c r="H7" s="20"/>
      <c r="I7" s="21" t="s">
        <v>51</v>
      </c>
    </row>
    <row r="8" spans="2:11" s="16" customFormat="1" ht="39.75" customHeight="1" x14ac:dyDescent="0.3">
      <c r="B8" s="17">
        <v>42702</v>
      </c>
      <c r="C8" s="18" t="s">
        <v>45</v>
      </c>
      <c r="D8" s="51" t="s">
        <v>98</v>
      </c>
      <c r="E8" s="40"/>
      <c r="F8" s="18"/>
      <c r="G8" s="19">
        <v>376640</v>
      </c>
      <c r="H8" s="20"/>
      <c r="I8" s="21" t="s">
        <v>61</v>
      </c>
    </row>
    <row r="9" spans="2:11" s="16" customFormat="1" ht="39.75" customHeight="1" x14ac:dyDescent="0.3">
      <c r="B9" s="17">
        <v>42702</v>
      </c>
      <c r="C9" s="18" t="s">
        <v>45</v>
      </c>
      <c r="D9" s="51" t="s">
        <v>98</v>
      </c>
      <c r="E9" s="40"/>
      <c r="F9" s="18"/>
      <c r="G9" s="19">
        <v>376640</v>
      </c>
      <c r="H9" s="20"/>
      <c r="I9" s="21" t="s">
        <v>88</v>
      </c>
    </row>
    <row r="10" spans="2:11" s="16" customFormat="1" ht="39.75" customHeight="1" x14ac:dyDescent="0.3">
      <c r="B10" s="17"/>
      <c r="C10" s="18"/>
      <c r="D10" s="51"/>
      <c r="E10" s="40"/>
      <c r="F10" s="18"/>
      <c r="G10" s="19"/>
      <c r="H10" s="20"/>
      <c r="I10" s="21"/>
    </row>
    <row r="11" spans="2:11" s="16" customFormat="1" ht="39.75" customHeight="1" x14ac:dyDescent="0.3">
      <c r="B11" s="17"/>
      <c r="C11" s="18"/>
      <c r="D11" s="51"/>
      <c r="E11" s="40"/>
      <c r="F11" s="18"/>
      <c r="G11" s="19"/>
      <c r="H11" s="20"/>
      <c r="I11" s="21"/>
    </row>
    <row r="12" spans="2:11" s="16" customFormat="1" ht="39.75" customHeight="1" x14ac:dyDescent="0.3">
      <c r="B12" s="17"/>
      <c r="C12" s="18"/>
      <c r="D12" s="38"/>
      <c r="E12" s="37"/>
      <c r="F12" s="18"/>
      <c r="G12" s="19"/>
      <c r="H12" s="20"/>
      <c r="I12" s="21"/>
    </row>
    <row r="13" spans="2:11" s="16" customFormat="1" ht="25.5" customHeight="1" x14ac:dyDescent="0.3">
      <c r="B13" s="17"/>
      <c r="C13" s="18"/>
      <c r="D13" s="36"/>
      <c r="E13" s="37"/>
      <c r="F13" s="18"/>
      <c r="G13" s="19"/>
      <c r="H13" s="20"/>
      <c r="I13" s="21"/>
    </row>
    <row r="14" spans="2:11" ht="23.25" customHeight="1" x14ac:dyDescent="0.3">
      <c r="B14" s="17"/>
      <c r="C14" s="18"/>
      <c r="D14" s="39"/>
      <c r="E14" s="40"/>
      <c r="F14" s="18"/>
      <c r="G14" s="19"/>
      <c r="H14" s="20"/>
      <c r="I14" s="21"/>
    </row>
    <row r="15" spans="2:11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1" ht="27" customHeight="1" thickBot="1" x14ac:dyDescent="0.35">
      <c r="B16" s="52" t="s">
        <v>18</v>
      </c>
      <c r="C16" s="53"/>
      <c r="D16" s="53"/>
      <c r="E16" s="54" t="s">
        <v>19</v>
      </c>
      <c r="F16" s="55"/>
      <c r="G16" s="24">
        <f>SUM(G7:G15)-G17</f>
        <v>1224080</v>
      </c>
      <c r="H16" s="25"/>
      <c r="I16" s="26"/>
      <c r="K16" s="27"/>
    </row>
    <row r="17" spans="2:12" ht="27" customHeight="1" thickBot="1" x14ac:dyDescent="0.35">
      <c r="B17" s="52" t="s">
        <v>20</v>
      </c>
      <c r="C17" s="53"/>
      <c r="D17" s="53"/>
      <c r="E17" s="54" t="s">
        <v>19</v>
      </c>
      <c r="F17" s="55"/>
      <c r="G17" s="24">
        <f>SUMIF(F6:F15,B17,G6:G15)</f>
        <v>0</v>
      </c>
      <c r="H17" s="25"/>
      <c r="I17" s="26"/>
      <c r="K17" s="27"/>
    </row>
    <row r="18" spans="2:12" ht="23.25" customHeight="1" x14ac:dyDescent="0.3">
      <c r="B18" s="56" t="s">
        <v>21</v>
      </c>
      <c r="C18" s="57"/>
      <c r="D18" s="57"/>
      <c r="E18" s="57"/>
      <c r="F18" s="57"/>
      <c r="G18" s="57"/>
      <c r="H18" s="57"/>
      <c r="I18" s="58"/>
    </row>
    <row r="19" spans="2:12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12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12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2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2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2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2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2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2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2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2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2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2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2" ht="23.25" customHeight="1" x14ac:dyDescent="0.3">
      <c r="B32" s="28"/>
      <c r="C32" s="29"/>
      <c r="D32" s="29"/>
      <c r="E32" s="29"/>
      <c r="F32" s="29"/>
      <c r="G32" s="29"/>
      <c r="H32" s="29"/>
      <c r="I32" s="30"/>
      <c r="L32" s="31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  <c r="L33" s="31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32"/>
      <c r="C38" s="33"/>
      <c r="D38" s="33"/>
      <c r="E38" s="33"/>
      <c r="F38" s="33"/>
      <c r="G38" s="33"/>
      <c r="H38" s="33"/>
      <c r="I38" s="34"/>
    </row>
  </sheetData>
  <autoFilter ref="B6:I33">
    <filterColumn colId="2" showButton="0"/>
  </autoFilter>
  <mergeCells count="18">
    <mergeCell ref="D15:E15"/>
    <mergeCell ref="B16:D16"/>
    <mergeCell ref="E16:F16"/>
    <mergeCell ref="B17:D17"/>
    <mergeCell ref="E17:F17"/>
    <mergeCell ref="B18:I18"/>
    <mergeCell ref="D7:E7"/>
    <mergeCell ref="D8:E8"/>
    <mergeCell ref="D9:E9"/>
    <mergeCell ref="D10:E10"/>
    <mergeCell ref="D11:E11"/>
    <mergeCell ref="D14:E14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date" operator="greaterThanOrEqual" allowBlank="1" showInputMessage="1" showErrorMessage="1" sqref="B18 B7:B15">
      <formula1>40603</formula1>
    </dataValidation>
    <dataValidation type="whole" allowBlank="1" showInputMessage="1" showErrorMessage="1" sqref="G7:H15">
      <formula1>0</formula1>
      <formula2>5000000</formula2>
    </dataValidation>
  </dataValidations>
  <pageMargins left="0.56000000000000005" right="0.16" top="0.46" bottom="0.48" header="0.3" footer="0.31496062992125984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8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8.25" bestFit="1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1" ht="35.25" customHeight="1" x14ac:dyDescent="0.3">
      <c r="B1" s="41" t="str">
        <f>IF(C4="", "", C4)</f>
        <v>2016년 10월</v>
      </c>
      <c r="C1" s="41"/>
      <c r="D1" s="42" t="s">
        <v>0</v>
      </c>
      <c r="E1" s="42"/>
      <c r="F1" s="42"/>
      <c r="G1" s="42"/>
      <c r="H1" s="42"/>
      <c r="I1" s="42"/>
    </row>
    <row r="2" spans="2:11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1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1" s="3" customFormat="1" ht="34.5" customHeight="1" thickBot="1" x14ac:dyDescent="0.35">
      <c r="B4" s="7" t="s">
        <v>6</v>
      </c>
      <c r="C4" s="8" t="s">
        <v>93</v>
      </c>
      <c r="D4" s="1"/>
      <c r="E4" s="44"/>
      <c r="F4" s="9" t="s">
        <v>7</v>
      </c>
      <c r="G4" s="9"/>
      <c r="H4" s="47"/>
      <c r="I4" s="48"/>
    </row>
    <row r="5" spans="2:11" ht="17.25" thickBot="1" x14ac:dyDescent="0.35"/>
    <row r="6" spans="2:11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1" s="16" customFormat="1" ht="24.75" customHeight="1" x14ac:dyDescent="0.3">
      <c r="B7" s="17">
        <v>42667</v>
      </c>
      <c r="C7" s="18" t="s">
        <v>15</v>
      </c>
      <c r="D7" s="51" t="s">
        <v>94</v>
      </c>
      <c r="E7" s="40"/>
      <c r="F7" s="18"/>
      <c r="G7" s="19">
        <v>1342760</v>
      </c>
      <c r="H7" s="20"/>
      <c r="I7" s="21" t="s">
        <v>95</v>
      </c>
    </row>
    <row r="8" spans="2:11" s="16" customFormat="1" ht="39.75" customHeight="1" x14ac:dyDescent="0.3">
      <c r="B8" s="17"/>
      <c r="C8" s="18"/>
      <c r="D8" s="51"/>
      <c r="E8" s="40"/>
      <c r="F8" s="18"/>
      <c r="G8" s="19"/>
      <c r="H8" s="20"/>
      <c r="I8" s="21"/>
    </row>
    <row r="9" spans="2:11" s="16" customFormat="1" ht="39.75" customHeight="1" x14ac:dyDescent="0.3">
      <c r="B9" s="17"/>
      <c r="C9" s="18"/>
      <c r="D9" s="51"/>
      <c r="E9" s="40"/>
      <c r="F9" s="18"/>
      <c r="G9" s="19"/>
      <c r="H9" s="20"/>
      <c r="I9" s="21"/>
    </row>
    <row r="10" spans="2:11" s="16" customFormat="1" ht="39.75" customHeight="1" x14ac:dyDescent="0.3">
      <c r="B10" s="17"/>
      <c r="C10" s="18"/>
      <c r="D10" s="51"/>
      <c r="E10" s="40"/>
      <c r="F10" s="18"/>
      <c r="G10" s="19"/>
      <c r="H10" s="20"/>
      <c r="I10" s="21"/>
    </row>
    <row r="11" spans="2:11" s="16" customFormat="1" ht="39.75" customHeight="1" x14ac:dyDescent="0.3">
      <c r="B11" s="17"/>
      <c r="C11" s="18"/>
      <c r="D11" s="51"/>
      <c r="E11" s="40"/>
      <c r="F11" s="18"/>
      <c r="G11" s="19"/>
      <c r="H11" s="20"/>
      <c r="I11" s="21"/>
    </row>
    <row r="12" spans="2:11" s="16" customFormat="1" ht="39.75" customHeight="1" x14ac:dyDescent="0.3">
      <c r="B12" s="17"/>
      <c r="C12" s="18"/>
      <c r="D12" s="38"/>
      <c r="E12" s="37"/>
      <c r="F12" s="18"/>
      <c r="G12" s="19"/>
      <c r="H12" s="20"/>
      <c r="I12" s="21"/>
    </row>
    <row r="13" spans="2:11" s="16" customFormat="1" ht="25.5" customHeight="1" x14ac:dyDescent="0.3">
      <c r="B13" s="17"/>
      <c r="C13" s="18"/>
      <c r="D13" s="36"/>
      <c r="E13" s="37"/>
      <c r="F13" s="18"/>
      <c r="G13" s="19"/>
      <c r="H13" s="20"/>
      <c r="I13" s="21"/>
    </row>
    <row r="14" spans="2:11" ht="23.25" customHeight="1" x14ac:dyDescent="0.3">
      <c r="B14" s="17"/>
      <c r="C14" s="18"/>
      <c r="D14" s="39"/>
      <c r="E14" s="40"/>
      <c r="F14" s="18"/>
      <c r="G14" s="19"/>
      <c r="H14" s="20"/>
      <c r="I14" s="21"/>
    </row>
    <row r="15" spans="2:11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1" ht="27" customHeight="1" thickBot="1" x14ac:dyDescent="0.35">
      <c r="B16" s="52" t="s">
        <v>18</v>
      </c>
      <c r="C16" s="53"/>
      <c r="D16" s="53"/>
      <c r="E16" s="54" t="s">
        <v>19</v>
      </c>
      <c r="F16" s="55"/>
      <c r="G16" s="24">
        <f>SUM(G7:G15)-G17</f>
        <v>1342760</v>
      </c>
      <c r="H16" s="25"/>
      <c r="I16" s="26"/>
      <c r="K16" s="27"/>
    </row>
    <row r="17" spans="2:12" ht="27" customHeight="1" thickBot="1" x14ac:dyDescent="0.35">
      <c r="B17" s="52" t="s">
        <v>20</v>
      </c>
      <c r="C17" s="53"/>
      <c r="D17" s="53"/>
      <c r="E17" s="54" t="s">
        <v>19</v>
      </c>
      <c r="F17" s="55"/>
      <c r="G17" s="24">
        <f>SUMIF(F6:F15,B17,G6:G15)</f>
        <v>0</v>
      </c>
      <c r="H17" s="25"/>
      <c r="I17" s="26"/>
      <c r="K17" s="27"/>
    </row>
    <row r="18" spans="2:12" ht="23.25" customHeight="1" x14ac:dyDescent="0.3">
      <c r="B18" s="56" t="s">
        <v>21</v>
      </c>
      <c r="C18" s="57"/>
      <c r="D18" s="57"/>
      <c r="E18" s="57"/>
      <c r="F18" s="57"/>
      <c r="G18" s="57"/>
      <c r="H18" s="57"/>
      <c r="I18" s="58"/>
    </row>
    <row r="19" spans="2:12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12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12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2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2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2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2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2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2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2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2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2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2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2" ht="23.25" customHeight="1" x14ac:dyDescent="0.3">
      <c r="B32" s="28"/>
      <c r="C32" s="29"/>
      <c r="D32" s="29"/>
      <c r="E32" s="29"/>
      <c r="F32" s="29"/>
      <c r="G32" s="29"/>
      <c r="H32" s="29"/>
      <c r="I32" s="30"/>
      <c r="L32" s="31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  <c r="L33" s="31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32"/>
      <c r="C38" s="33"/>
      <c r="D38" s="33"/>
      <c r="E38" s="33"/>
      <c r="F38" s="33"/>
      <c r="G38" s="33"/>
      <c r="H38" s="33"/>
      <c r="I38" s="34"/>
    </row>
  </sheetData>
  <autoFilter ref="B6:I33">
    <filterColumn colId="2" showButton="0"/>
  </autoFilter>
  <mergeCells count="18">
    <mergeCell ref="D15:E15"/>
    <mergeCell ref="B16:D16"/>
    <mergeCell ref="E16:F16"/>
    <mergeCell ref="B17:D17"/>
    <mergeCell ref="E17:F17"/>
    <mergeCell ref="B18:I18"/>
    <mergeCell ref="D7:E7"/>
    <mergeCell ref="D8:E8"/>
    <mergeCell ref="D9:E9"/>
    <mergeCell ref="D10:E10"/>
    <mergeCell ref="D11:E11"/>
    <mergeCell ref="D14:E14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whole" allowBlank="1" showInputMessage="1" showErrorMessage="1" sqref="G7:H15">
      <formula1>0</formula1>
      <formula2>5000000</formula2>
    </dataValidation>
    <dataValidation type="date" operator="greaterThanOrEqual" allowBlank="1" showInputMessage="1" showErrorMessage="1" sqref="B18 B7:B15">
      <formula1>40603</formula1>
    </dataValidation>
  </dataValidations>
  <pageMargins left="0.56000000000000005" right="0.16" top="0.46" bottom="0.48" header="0.3" footer="0.31496062992125984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8"/>
  <sheetViews>
    <sheetView showGridLines="0" view="pageBreakPreview" zoomScale="80" zoomScaleNormal="80" zoomScaleSheetLayoutView="80" workbookViewId="0">
      <selection activeCell="A8" sqref="A8:XFD8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1" ht="35.25" customHeight="1" x14ac:dyDescent="0.3">
      <c r="B1" s="41" t="str">
        <f>IF(C4="", "", C4)</f>
        <v>2016년 08월</v>
      </c>
      <c r="C1" s="41"/>
      <c r="D1" s="42" t="s">
        <v>0</v>
      </c>
      <c r="E1" s="42"/>
      <c r="F1" s="42"/>
      <c r="G1" s="42"/>
      <c r="H1" s="42"/>
      <c r="I1" s="42"/>
    </row>
    <row r="2" spans="2:11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1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1" s="3" customFormat="1" ht="34.5" customHeight="1" thickBot="1" x14ac:dyDescent="0.35">
      <c r="B4" s="7" t="s">
        <v>6</v>
      </c>
      <c r="C4" s="8" t="s">
        <v>90</v>
      </c>
      <c r="D4" s="1"/>
      <c r="E4" s="44"/>
      <c r="F4" s="9" t="s">
        <v>7</v>
      </c>
      <c r="G4" s="9"/>
      <c r="H4" s="47"/>
      <c r="I4" s="48"/>
    </row>
    <row r="5" spans="2:11" ht="17.25" thickBot="1" x14ac:dyDescent="0.35"/>
    <row r="6" spans="2:11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1" s="16" customFormat="1" ht="57.75" customHeight="1" x14ac:dyDescent="0.3">
      <c r="B7" s="17">
        <v>42587</v>
      </c>
      <c r="C7" s="18" t="s">
        <v>45</v>
      </c>
      <c r="D7" s="51" t="s">
        <v>92</v>
      </c>
      <c r="E7" s="40"/>
      <c r="F7" s="18"/>
      <c r="G7" s="19">
        <v>1974650</v>
      </c>
      <c r="H7" s="20"/>
      <c r="I7" s="21" t="s">
        <v>88</v>
      </c>
    </row>
    <row r="8" spans="2:11" s="16" customFormat="1" ht="39.75" customHeight="1" x14ac:dyDescent="0.3">
      <c r="B8" s="17">
        <v>42587</v>
      </c>
      <c r="C8" s="18" t="s">
        <v>45</v>
      </c>
      <c r="D8" s="51" t="s">
        <v>91</v>
      </c>
      <c r="E8" s="40"/>
      <c r="F8" s="18"/>
      <c r="G8" s="19">
        <v>551040</v>
      </c>
      <c r="H8" s="20"/>
      <c r="I8" s="21" t="s">
        <v>73</v>
      </c>
    </row>
    <row r="9" spans="2:11" s="16" customFormat="1" ht="39.75" customHeight="1" x14ac:dyDescent="0.3">
      <c r="B9" s="17"/>
      <c r="C9" s="18"/>
      <c r="D9" s="51"/>
      <c r="E9" s="40"/>
      <c r="F9" s="18"/>
      <c r="G9" s="19"/>
      <c r="H9" s="20"/>
      <c r="I9" s="21"/>
    </row>
    <row r="10" spans="2:11" s="16" customFormat="1" ht="39.75" customHeight="1" x14ac:dyDescent="0.3">
      <c r="B10" s="17"/>
      <c r="C10" s="18"/>
      <c r="D10" s="51"/>
      <c r="E10" s="40"/>
      <c r="F10" s="18"/>
      <c r="G10" s="19"/>
      <c r="H10" s="20"/>
      <c r="I10" s="21"/>
    </row>
    <row r="11" spans="2:11" s="16" customFormat="1" ht="39.75" customHeight="1" x14ac:dyDescent="0.3">
      <c r="B11" s="17"/>
      <c r="C11" s="18"/>
      <c r="D11" s="51"/>
      <c r="E11" s="40"/>
      <c r="F11" s="18"/>
      <c r="G11" s="19"/>
      <c r="H11" s="20"/>
      <c r="I11" s="21"/>
    </row>
    <row r="12" spans="2:11" s="16" customFormat="1" ht="39.75" customHeight="1" x14ac:dyDescent="0.3">
      <c r="B12" s="17"/>
      <c r="C12" s="18"/>
      <c r="D12" s="38"/>
      <c r="E12" s="37"/>
      <c r="F12" s="18"/>
      <c r="G12" s="19"/>
      <c r="H12" s="20"/>
      <c r="I12" s="21"/>
    </row>
    <row r="13" spans="2:11" s="16" customFormat="1" ht="25.5" customHeight="1" x14ac:dyDescent="0.3">
      <c r="B13" s="17"/>
      <c r="C13" s="18"/>
      <c r="D13" s="36"/>
      <c r="E13" s="37"/>
      <c r="F13" s="18"/>
      <c r="G13" s="19"/>
      <c r="H13" s="20"/>
      <c r="I13" s="21"/>
    </row>
    <row r="14" spans="2:11" ht="23.25" customHeight="1" x14ac:dyDescent="0.3">
      <c r="B14" s="17"/>
      <c r="C14" s="18"/>
      <c r="D14" s="39"/>
      <c r="E14" s="40"/>
      <c r="F14" s="18"/>
      <c r="G14" s="19"/>
      <c r="H14" s="20"/>
      <c r="I14" s="21"/>
    </row>
    <row r="15" spans="2:11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1" ht="27" customHeight="1" thickBot="1" x14ac:dyDescent="0.35">
      <c r="B16" s="52" t="s">
        <v>18</v>
      </c>
      <c r="C16" s="53"/>
      <c r="D16" s="53"/>
      <c r="E16" s="54" t="s">
        <v>19</v>
      </c>
      <c r="F16" s="55"/>
      <c r="G16" s="24">
        <f>SUM(G7:G15)-G17</f>
        <v>2525690</v>
      </c>
      <c r="H16" s="25"/>
      <c r="I16" s="26"/>
      <c r="K16" s="27"/>
    </row>
    <row r="17" spans="2:12" ht="27" customHeight="1" thickBot="1" x14ac:dyDescent="0.35">
      <c r="B17" s="52" t="s">
        <v>20</v>
      </c>
      <c r="C17" s="53"/>
      <c r="D17" s="53"/>
      <c r="E17" s="54" t="s">
        <v>19</v>
      </c>
      <c r="F17" s="55"/>
      <c r="G17" s="24">
        <f>SUMIF(F6:F15,B17,G6:G15)</f>
        <v>0</v>
      </c>
      <c r="H17" s="25"/>
      <c r="I17" s="26"/>
      <c r="K17" s="27"/>
    </row>
    <row r="18" spans="2:12" ht="23.25" customHeight="1" x14ac:dyDescent="0.3">
      <c r="B18" s="56" t="s">
        <v>21</v>
      </c>
      <c r="C18" s="57"/>
      <c r="D18" s="57"/>
      <c r="E18" s="57"/>
      <c r="F18" s="57"/>
      <c r="G18" s="57"/>
      <c r="H18" s="57"/>
      <c r="I18" s="58"/>
    </row>
    <row r="19" spans="2:12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12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12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2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2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2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2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2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2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2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2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2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2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2" ht="23.25" customHeight="1" x14ac:dyDescent="0.3">
      <c r="B32" s="28"/>
      <c r="C32" s="29"/>
      <c r="D32" s="29"/>
      <c r="E32" s="29"/>
      <c r="F32" s="29"/>
      <c r="G32" s="29"/>
      <c r="H32" s="29"/>
      <c r="I32" s="30"/>
      <c r="L32" s="31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  <c r="L33" s="31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32"/>
      <c r="C38" s="33"/>
      <c r="D38" s="33"/>
      <c r="E38" s="33"/>
      <c r="F38" s="33"/>
      <c r="G38" s="33"/>
      <c r="H38" s="33"/>
      <c r="I38" s="34"/>
    </row>
  </sheetData>
  <autoFilter ref="B6:I33">
    <filterColumn colId="2" showButton="0"/>
  </autoFilter>
  <mergeCells count="18">
    <mergeCell ref="B18:I18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date" operator="greaterThanOrEqual" allowBlank="1" showInputMessage="1" showErrorMessage="1" sqref="B18 B7:B15">
      <formula1>40603</formula1>
    </dataValidation>
    <dataValidation type="whole" allowBlank="1" showInputMessage="1" showErrorMessage="1" sqref="G7:H15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0"/>
  <sheetViews>
    <sheetView showGridLines="0" view="pageBreakPreview" zoomScale="80" zoomScaleNormal="80" zoomScaleSheetLayoutView="80" workbookViewId="0">
      <selection activeCell="C5" sqref="C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41" t="str">
        <f>IF(C4="", "", C4)</f>
        <v>2016년 07월</v>
      </c>
      <c r="C1" s="41"/>
      <c r="D1" s="42" t="s">
        <v>0</v>
      </c>
      <c r="E1" s="42"/>
      <c r="F1" s="42"/>
      <c r="G1" s="42"/>
      <c r="H1" s="42"/>
      <c r="I1" s="42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3" s="3" customFormat="1" ht="34.5" customHeight="1" thickBot="1" x14ac:dyDescent="0.35">
      <c r="B4" s="7" t="s">
        <v>6</v>
      </c>
      <c r="C4" s="8" t="s">
        <v>89</v>
      </c>
      <c r="D4" s="1"/>
      <c r="E4" s="44"/>
      <c r="F4" s="9" t="s">
        <v>7</v>
      </c>
      <c r="G4" s="9"/>
      <c r="H4" s="47"/>
      <c r="I4" s="48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42555</v>
      </c>
      <c r="C7" s="18" t="s">
        <v>46</v>
      </c>
      <c r="D7" s="39" t="s">
        <v>87</v>
      </c>
      <c r="E7" s="40"/>
      <c r="F7" s="18"/>
      <c r="G7" s="19">
        <v>500000</v>
      </c>
      <c r="H7" s="20"/>
      <c r="I7" s="21" t="s">
        <v>88</v>
      </c>
      <c r="M7" s="35"/>
    </row>
    <row r="8" spans="2:13" s="16" customFormat="1" ht="39.75" customHeight="1" x14ac:dyDescent="0.3">
      <c r="B8" s="17"/>
      <c r="C8" s="18"/>
      <c r="D8" s="51"/>
      <c r="E8" s="40"/>
      <c r="F8" s="18"/>
      <c r="G8" s="19"/>
      <c r="H8" s="20"/>
      <c r="I8" s="21"/>
    </row>
    <row r="9" spans="2:13" s="16" customFormat="1" ht="39.75" customHeight="1" x14ac:dyDescent="0.3">
      <c r="B9" s="17"/>
      <c r="C9" s="18"/>
      <c r="D9" s="51"/>
      <c r="E9" s="40"/>
      <c r="F9" s="18"/>
      <c r="G9" s="19"/>
      <c r="H9" s="20"/>
      <c r="I9" s="21"/>
    </row>
    <row r="10" spans="2:13" s="16" customFormat="1" ht="39.75" customHeight="1" x14ac:dyDescent="0.3">
      <c r="B10" s="17"/>
      <c r="C10" s="18"/>
      <c r="D10" s="51"/>
      <c r="E10" s="40"/>
      <c r="F10" s="18"/>
      <c r="G10" s="19"/>
      <c r="H10" s="20"/>
      <c r="I10" s="21"/>
    </row>
    <row r="11" spans="2:13" s="16" customFormat="1" ht="39.75" customHeight="1" x14ac:dyDescent="0.3">
      <c r="B11" s="17"/>
      <c r="C11" s="18"/>
      <c r="D11" s="51"/>
      <c r="E11" s="40"/>
      <c r="F11" s="18"/>
      <c r="G11" s="19"/>
      <c r="H11" s="20"/>
      <c r="I11" s="21"/>
    </row>
    <row r="12" spans="2:13" s="16" customFormat="1" ht="39.75" customHeight="1" x14ac:dyDescent="0.3">
      <c r="B12" s="17"/>
      <c r="C12" s="18"/>
      <c r="D12" s="51"/>
      <c r="E12" s="40"/>
      <c r="F12" s="18"/>
      <c r="G12" s="19"/>
      <c r="H12" s="20"/>
      <c r="I12" s="21"/>
    </row>
    <row r="13" spans="2:13" s="16" customFormat="1" ht="39.75" customHeight="1" x14ac:dyDescent="0.3">
      <c r="B13" s="17"/>
      <c r="C13" s="18"/>
      <c r="D13" s="51"/>
      <c r="E13" s="40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36"/>
      <c r="E14" s="37"/>
      <c r="F14" s="18"/>
      <c r="G14" s="19"/>
      <c r="H14" s="20"/>
      <c r="I14" s="21"/>
    </row>
    <row r="15" spans="2:13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3" ht="23.25" customHeight="1" x14ac:dyDescent="0.3">
      <c r="B16" s="17"/>
      <c r="C16" s="18"/>
      <c r="D16" s="39"/>
      <c r="E16" s="40"/>
      <c r="F16" s="18"/>
      <c r="G16" s="19"/>
      <c r="H16" s="20"/>
      <c r="I16" s="21"/>
    </row>
    <row r="17" spans="2:11" ht="23.25" customHeight="1" x14ac:dyDescent="0.3">
      <c r="B17" s="17"/>
      <c r="C17" s="18"/>
      <c r="D17" s="39"/>
      <c r="E17" s="40"/>
      <c r="F17" s="18"/>
      <c r="G17" s="19"/>
      <c r="H17" s="20"/>
      <c r="I17" s="21"/>
    </row>
    <row r="18" spans="2:11" ht="27" customHeight="1" thickBot="1" x14ac:dyDescent="0.35">
      <c r="B18" s="52" t="s">
        <v>18</v>
      </c>
      <c r="C18" s="53"/>
      <c r="D18" s="53"/>
      <c r="E18" s="54" t="s">
        <v>19</v>
      </c>
      <c r="F18" s="55"/>
      <c r="G18" s="24">
        <f>SUM(G7:G17)-G19</f>
        <v>500000</v>
      </c>
      <c r="H18" s="25"/>
      <c r="I18" s="26"/>
      <c r="K18" s="27"/>
    </row>
    <row r="19" spans="2:11" ht="27" customHeight="1" thickBot="1" x14ac:dyDescent="0.35">
      <c r="B19" s="52" t="s">
        <v>20</v>
      </c>
      <c r="C19" s="53"/>
      <c r="D19" s="53"/>
      <c r="E19" s="54" t="s">
        <v>19</v>
      </c>
      <c r="F19" s="55"/>
      <c r="G19" s="24">
        <f>SUMIF(F6:F17,B19,G6:G17)</f>
        <v>0</v>
      </c>
      <c r="H19" s="25"/>
      <c r="I19" s="26"/>
      <c r="K19" s="27"/>
    </row>
    <row r="20" spans="2:11" ht="23.25" customHeight="1" x14ac:dyDescent="0.3">
      <c r="B20" s="56" t="s">
        <v>21</v>
      </c>
      <c r="C20" s="57"/>
      <c r="D20" s="57"/>
      <c r="E20" s="57"/>
      <c r="F20" s="57"/>
      <c r="G20" s="57"/>
      <c r="H20" s="57"/>
      <c r="I20" s="58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32"/>
      <c r="C40" s="33"/>
      <c r="D40" s="33"/>
      <c r="E40" s="33"/>
      <c r="F40" s="33"/>
      <c r="G40" s="33"/>
      <c r="H40" s="33"/>
      <c r="I40" s="34"/>
    </row>
  </sheetData>
  <autoFilter ref="B6:I35">
    <filterColumn colId="2" showButton="0"/>
  </autoFilter>
  <mergeCells count="21">
    <mergeCell ref="B19:D19"/>
    <mergeCell ref="E19:F19"/>
    <mergeCell ref="B20:I20"/>
    <mergeCell ref="D13:E13"/>
    <mergeCell ref="D15:E15"/>
    <mergeCell ref="D16:E16"/>
    <mergeCell ref="D17:E17"/>
    <mergeCell ref="B18:D18"/>
    <mergeCell ref="E18:F18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date" operator="greaterThanOrEqual" allowBlank="1" showInputMessage="1" showErrorMessage="1" sqref="B20 B7:B17">
      <formula1>40603</formula1>
    </dataValidation>
    <dataValidation type="whole" allowBlank="1" showInputMessage="1" showErrorMessage="1" sqref="G7:H17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F7:F17</xm:sqref>
        </x14:dataValidation>
        <x14:dataValidation type="list" allowBlank="1" showInputMessage="1" showErrorMessage="1">
          <x14:formula1>
            <xm:f>Sheet2!$B:$B</xm:f>
          </x14:formula1>
          <xm:sqref>C7:C17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8"/>
  <sheetViews>
    <sheetView showGridLines="0" tabSelected="1" view="pageBreakPreview" zoomScale="80" zoomScaleNormal="80" zoomScaleSheetLayoutView="80" workbookViewId="0">
      <selection activeCell="D9" sqref="D9:E9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41" t="str">
        <f>IF(C4="", "", C4)</f>
        <v>2016년 06월</v>
      </c>
      <c r="C1" s="41"/>
      <c r="D1" s="42" t="s">
        <v>0</v>
      </c>
      <c r="E1" s="42"/>
      <c r="F1" s="42"/>
      <c r="G1" s="42"/>
      <c r="H1" s="42"/>
      <c r="I1" s="42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3" s="3" customFormat="1" ht="34.5" customHeight="1" thickBot="1" x14ac:dyDescent="0.35">
      <c r="B4" s="7" t="s">
        <v>6</v>
      </c>
      <c r="C4" s="8" t="s">
        <v>86</v>
      </c>
      <c r="D4" s="1"/>
      <c r="E4" s="44"/>
      <c r="F4" s="9" t="s">
        <v>7</v>
      </c>
      <c r="G4" s="9"/>
      <c r="H4" s="47"/>
      <c r="I4" s="48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36.75" customHeight="1" x14ac:dyDescent="0.3">
      <c r="B7" s="17">
        <v>42541</v>
      </c>
      <c r="C7" s="18" t="s">
        <v>45</v>
      </c>
      <c r="D7" s="51" t="s">
        <v>109</v>
      </c>
      <c r="E7" s="40"/>
      <c r="F7" s="18"/>
      <c r="G7" s="19">
        <v>1189320</v>
      </c>
      <c r="H7" s="20"/>
      <c r="I7" s="21" t="s">
        <v>51</v>
      </c>
      <c r="M7" s="35"/>
    </row>
    <row r="8" spans="2:13" s="16" customFormat="1" ht="57.75" customHeight="1" x14ac:dyDescent="0.3">
      <c r="B8" s="17"/>
      <c r="C8" s="18"/>
      <c r="D8" s="51"/>
      <c r="E8" s="40"/>
      <c r="F8" s="18"/>
      <c r="G8" s="19"/>
      <c r="H8" s="20"/>
      <c r="I8" s="21"/>
    </row>
    <row r="9" spans="2:13" s="16" customFormat="1" ht="39.75" customHeight="1" x14ac:dyDescent="0.3">
      <c r="B9" s="17"/>
      <c r="C9" s="18"/>
      <c r="D9" s="51"/>
      <c r="E9" s="40"/>
      <c r="F9" s="18"/>
      <c r="G9" s="19"/>
      <c r="H9" s="20"/>
      <c r="I9" s="21"/>
    </row>
    <row r="10" spans="2:13" s="16" customFormat="1" ht="39.75" customHeight="1" x14ac:dyDescent="0.3">
      <c r="B10" s="17"/>
      <c r="C10" s="18"/>
      <c r="D10" s="51"/>
      <c r="E10" s="40"/>
      <c r="F10" s="18"/>
      <c r="G10" s="19"/>
      <c r="H10" s="20"/>
      <c r="I10" s="21"/>
    </row>
    <row r="11" spans="2:13" s="16" customFormat="1" ht="39.75" customHeight="1" x14ac:dyDescent="0.3">
      <c r="B11" s="17"/>
      <c r="C11" s="18"/>
      <c r="D11" s="51"/>
      <c r="E11" s="40"/>
      <c r="F11" s="18"/>
      <c r="G11" s="19"/>
      <c r="H11" s="20"/>
      <c r="I11" s="21"/>
    </row>
    <row r="12" spans="2:13" s="16" customFormat="1" ht="39.75" customHeight="1" x14ac:dyDescent="0.3">
      <c r="B12" s="17"/>
      <c r="C12" s="18"/>
      <c r="D12" s="51"/>
      <c r="E12" s="40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36"/>
      <c r="E13" s="37"/>
      <c r="F13" s="18"/>
      <c r="G13" s="19"/>
      <c r="H13" s="20"/>
      <c r="I13" s="21"/>
    </row>
    <row r="14" spans="2:13" ht="23.25" customHeight="1" x14ac:dyDescent="0.3">
      <c r="B14" s="17"/>
      <c r="C14" s="18"/>
      <c r="D14" s="39"/>
      <c r="E14" s="40"/>
      <c r="F14" s="18"/>
      <c r="G14" s="19"/>
      <c r="H14" s="20"/>
      <c r="I14" s="21"/>
    </row>
    <row r="15" spans="2:13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3" ht="27" customHeight="1" thickBot="1" x14ac:dyDescent="0.35">
      <c r="B16" s="52" t="s">
        <v>18</v>
      </c>
      <c r="C16" s="53"/>
      <c r="D16" s="53"/>
      <c r="E16" s="54" t="s">
        <v>19</v>
      </c>
      <c r="F16" s="55"/>
      <c r="G16" s="24">
        <f>SUM(G7:G15)-G17</f>
        <v>1189320</v>
      </c>
      <c r="H16" s="25"/>
      <c r="I16" s="26"/>
      <c r="K16" s="27"/>
    </row>
    <row r="17" spans="2:12" ht="27" customHeight="1" thickBot="1" x14ac:dyDescent="0.35">
      <c r="B17" s="52" t="s">
        <v>20</v>
      </c>
      <c r="C17" s="53"/>
      <c r="D17" s="53"/>
      <c r="E17" s="54" t="s">
        <v>19</v>
      </c>
      <c r="F17" s="55"/>
      <c r="G17" s="24">
        <f>SUMIF(F6:F15,B17,G6:G15)</f>
        <v>0</v>
      </c>
      <c r="H17" s="25"/>
      <c r="I17" s="26"/>
      <c r="K17" s="27"/>
    </row>
    <row r="18" spans="2:12" ht="23.25" customHeight="1" x14ac:dyDescent="0.3">
      <c r="B18" s="56" t="s">
        <v>21</v>
      </c>
      <c r="C18" s="57"/>
      <c r="D18" s="57"/>
      <c r="E18" s="57"/>
      <c r="F18" s="57"/>
      <c r="G18" s="57"/>
      <c r="H18" s="57"/>
      <c r="I18" s="58"/>
    </row>
    <row r="19" spans="2:12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12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12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2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2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2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2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2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2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2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2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2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2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2" ht="23.25" customHeight="1" x14ac:dyDescent="0.3">
      <c r="B32" s="28"/>
      <c r="C32" s="29"/>
      <c r="D32" s="29"/>
      <c r="E32" s="29"/>
      <c r="F32" s="29"/>
      <c r="G32" s="29"/>
      <c r="H32" s="29"/>
      <c r="I32" s="30"/>
      <c r="L32" s="31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  <c r="L33" s="31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32"/>
      <c r="C38" s="33"/>
      <c r="D38" s="33"/>
      <c r="E38" s="33"/>
      <c r="F38" s="33"/>
      <c r="G38" s="33"/>
      <c r="H38" s="33"/>
      <c r="I38" s="34"/>
    </row>
  </sheetData>
  <autoFilter ref="B6:I33">
    <filterColumn colId="2" showButton="0"/>
  </autoFilter>
  <mergeCells count="19">
    <mergeCell ref="B18:I18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whole" allowBlank="1" showInputMessage="1" showErrorMessage="1" sqref="G7:H15">
      <formula1>0</formula1>
      <formula2>5000000</formula2>
    </dataValidation>
    <dataValidation type="date" operator="greaterThanOrEqual" allowBlank="1" showInputMessage="1" showErrorMessage="1" sqref="B18 B7:B15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8"/>
  <sheetViews>
    <sheetView showGridLines="0" view="pageBreakPreview" zoomScale="80" zoomScaleNormal="80" zoomScaleSheetLayoutView="80" workbookViewId="0">
      <selection activeCell="F12" sqref="F12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41" t="str">
        <f>IF(C4="", "", C4)</f>
        <v>2016년 04월</v>
      </c>
      <c r="C1" s="41"/>
      <c r="D1" s="42" t="s">
        <v>0</v>
      </c>
      <c r="E1" s="42"/>
      <c r="F1" s="42"/>
      <c r="G1" s="42"/>
      <c r="H1" s="42"/>
      <c r="I1" s="42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3" s="3" customFormat="1" ht="34.5" customHeight="1" thickBot="1" x14ac:dyDescent="0.35">
      <c r="B4" s="7" t="s">
        <v>6</v>
      </c>
      <c r="C4" s="8" t="s">
        <v>77</v>
      </c>
      <c r="D4" s="1"/>
      <c r="E4" s="44"/>
      <c r="F4" s="9" t="s">
        <v>7</v>
      </c>
      <c r="G4" s="9"/>
      <c r="H4" s="47"/>
      <c r="I4" s="48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36.75" customHeight="1" x14ac:dyDescent="0.3">
      <c r="B7" s="17">
        <v>42478</v>
      </c>
      <c r="C7" s="18" t="s">
        <v>45</v>
      </c>
      <c r="D7" s="51" t="s">
        <v>80</v>
      </c>
      <c r="E7" s="40"/>
      <c r="F7" s="18"/>
      <c r="G7" s="19">
        <v>1462500</v>
      </c>
      <c r="H7" s="20"/>
      <c r="I7" s="21" t="s">
        <v>66</v>
      </c>
      <c r="M7" s="35"/>
    </row>
    <row r="8" spans="2:13" s="16" customFormat="1" ht="57.75" customHeight="1" x14ac:dyDescent="0.3">
      <c r="B8" s="17">
        <v>42478</v>
      </c>
      <c r="C8" s="18" t="s">
        <v>45</v>
      </c>
      <c r="D8" s="51" t="s">
        <v>81</v>
      </c>
      <c r="E8" s="40"/>
      <c r="F8" s="18"/>
      <c r="G8" s="19">
        <v>581000</v>
      </c>
      <c r="H8" s="20"/>
      <c r="I8" s="21" t="s">
        <v>55</v>
      </c>
    </row>
    <row r="9" spans="2:13" s="16" customFormat="1" ht="39.75" customHeight="1" x14ac:dyDescent="0.3">
      <c r="B9" s="17">
        <v>42478</v>
      </c>
      <c r="C9" s="18" t="s">
        <v>45</v>
      </c>
      <c r="D9" s="51" t="s">
        <v>82</v>
      </c>
      <c r="E9" s="40"/>
      <c r="F9" s="18"/>
      <c r="G9" s="19">
        <v>1958040</v>
      </c>
      <c r="H9" s="20"/>
      <c r="I9" s="21" t="s">
        <v>61</v>
      </c>
    </row>
    <row r="10" spans="2:13" s="16" customFormat="1" ht="39.75" customHeight="1" x14ac:dyDescent="0.3">
      <c r="B10" s="17">
        <v>42478</v>
      </c>
      <c r="C10" s="18" t="s">
        <v>45</v>
      </c>
      <c r="D10" s="51" t="s">
        <v>83</v>
      </c>
      <c r="E10" s="40"/>
      <c r="F10" s="18"/>
      <c r="G10" s="19">
        <v>2007280</v>
      </c>
      <c r="H10" s="20"/>
      <c r="I10" s="21" t="s">
        <v>51</v>
      </c>
    </row>
    <row r="11" spans="2:13" s="16" customFormat="1" ht="39.75" customHeight="1" x14ac:dyDescent="0.3">
      <c r="B11" s="17">
        <v>42478</v>
      </c>
      <c r="C11" s="18" t="s">
        <v>45</v>
      </c>
      <c r="D11" s="51" t="s">
        <v>84</v>
      </c>
      <c r="E11" s="40"/>
      <c r="F11" s="18"/>
      <c r="G11" s="19">
        <v>456200</v>
      </c>
      <c r="H11" s="20"/>
      <c r="I11" s="21" t="s">
        <v>78</v>
      </c>
    </row>
    <row r="12" spans="2:13" s="16" customFormat="1" ht="39.75" customHeight="1" x14ac:dyDescent="0.3">
      <c r="B12" s="17">
        <v>42478</v>
      </c>
      <c r="C12" s="18" t="s">
        <v>45</v>
      </c>
      <c r="D12" s="51" t="s">
        <v>85</v>
      </c>
      <c r="E12" s="40"/>
      <c r="F12" s="18"/>
      <c r="G12" s="19">
        <v>826560</v>
      </c>
      <c r="H12" s="20"/>
      <c r="I12" s="21" t="s">
        <v>79</v>
      </c>
    </row>
    <row r="13" spans="2:13" s="16" customFormat="1" ht="25.5" customHeight="1" x14ac:dyDescent="0.3">
      <c r="B13" s="17"/>
      <c r="C13" s="18"/>
      <c r="D13" s="36"/>
      <c r="E13" s="37"/>
      <c r="F13" s="18"/>
      <c r="G13" s="19"/>
      <c r="H13" s="20"/>
      <c r="I13" s="21"/>
    </row>
    <row r="14" spans="2:13" ht="23.25" customHeight="1" x14ac:dyDescent="0.3">
      <c r="B14" s="17"/>
      <c r="C14" s="18"/>
      <c r="D14" s="39"/>
      <c r="E14" s="40"/>
      <c r="F14" s="18"/>
      <c r="G14" s="19"/>
      <c r="H14" s="20"/>
      <c r="I14" s="21"/>
    </row>
    <row r="15" spans="2:13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3" ht="27" customHeight="1" thickBot="1" x14ac:dyDescent="0.35">
      <c r="B16" s="52" t="s">
        <v>18</v>
      </c>
      <c r="C16" s="53"/>
      <c r="D16" s="53"/>
      <c r="E16" s="54" t="s">
        <v>19</v>
      </c>
      <c r="F16" s="55"/>
      <c r="G16" s="24">
        <f>SUM(G7:G15)-G17</f>
        <v>7291580</v>
      </c>
      <c r="H16" s="25"/>
      <c r="I16" s="26"/>
      <c r="K16" s="27"/>
    </row>
    <row r="17" spans="2:12" ht="27" customHeight="1" thickBot="1" x14ac:dyDescent="0.35">
      <c r="B17" s="52" t="s">
        <v>20</v>
      </c>
      <c r="C17" s="53"/>
      <c r="D17" s="53"/>
      <c r="E17" s="54" t="s">
        <v>19</v>
      </c>
      <c r="F17" s="55"/>
      <c r="G17" s="24">
        <f>SUMIF(F6:F15,B17,G6:G15)</f>
        <v>0</v>
      </c>
      <c r="H17" s="25"/>
      <c r="I17" s="26"/>
      <c r="K17" s="27"/>
    </row>
    <row r="18" spans="2:12" ht="23.25" customHeight="1" x14ac:dyDescent="0.3">
      <c r="B18" s="56" t="s">
        <v>21</v>
      </c>
      <c r="C18" s="57"/>
      <c r="D18" s="57"/>
      <c r="E18" s="57"/>
      <c r="F18" s="57"/>
      <c r="G18" s="57"/>
      <c r="H18" s="57"/>
      <c r="I18" s="58"/>
    </row>
    <row r="19" spans="2:12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12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12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2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2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2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2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2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2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2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2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2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2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2" ht="23.25" customHeight="1" x14ac:dyDescent="0.3">
      <c r="B32" s="28"/>
      <c r="C32" s="29"/>
      <c r="D32" s="29"/>
      <c r="E32" s="29"/>
      <c r="F32" s="29"/>
      <c r="G32" s="29"/>
      <c r="H32" s="29"/>
      <c r="I32" s="30"/>
      <c r="L32" s="31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  <c r="L33" s="31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32"/>
      <c r="C38" s="33"/>
      <c r="D38" s="33"/>
      <c r="E38" s="33"/>
      <c r="F38" s="33"/>
      <c r="G38" s="33"/>
      <c r="H38" s="33"/>
      <c r="I38" s="34"/>
    </row>
  </sheetData>
  <autoFilter ref="B6:I33">
    <filterColumn colId="2" showButton="0"/>
  </autoFilter>
  <mergeCells count="19">
    <mergeCell ref="B17:D17"/>
    <mergeCell ref="E17:F17"/>
    <mergeCell ref="B18:I18"/>
    <mergeCell ref="D14:E14"/>
    <mergeCell ref="D15:E15"/>
    <mergeCell ref="B16:D16"/>
    <mergeCell ref="E16:F16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date" operator="greaterThanOrEqual" allowBlank="1" showInputMessage="1" showErrorMessage="1" sqref="B18 B7:B15">
      <formula1>40603</formula1>
    </dataValidation>
    <dataValidation type="whole" allowBlank="1" showInputMessage="1" showErrorMessage="1" sqref="G7:H15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0"/>
  <sheetViews>
    <sheetView showGridLines="0" view="pageBreakPreview" zoomScale="80" zoomScaleNormal="80" zoomScaleSheetLayoutView="80" workbookViewId="0">
      <selection activeCell="F12" sqref="F12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41" t="str">
        <f>IF(C4="", "", C4)</f>
        <v>2016년 03월</v>
      </c>
      <c r="C1" s="41"/>
      <c r="D1" s="42" t="s">
        <v>0</v>
      </c>
      <c r="E1" s="42"/>
      <c r="F1" s="42"/>
      <c r="G1" s="42"/>
      <c r="H1" s="42"/>
      <c r="I1" s="42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3" s="3" customFormat="1" ht="34.5" customHeight="1" thickBot="1" x14ac:dyDescent="0.35">
      <c r="B4" s="7" t="s">
        <v>6</v>
      </c>
      <c r="C4" s="8" t="s">
        <v>71</v>
      </c>
      <c r="D4" s="1"/>
      <c r="E4" s="44"/>
      <c r="F4" s="9" t="s">
        <v>7</v>
      </c>
      <c r="G4" s="9"/>
      <c r="H4" s="47"/>
      <c r="I4" s="48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42436</v>
      </c>
      <c r="C7" s="18" t="s">
        <v>46</v>
      </c>
      <c r="D7" s="39" t="s">
        <v>72</v>
      </c>
      <c r="E7" s="40"/>
      <c r="F7" s="18"/>
      <c r="G7" s="19">
        <v>1000000</v>
      </c>
      <c r="H7" s="20"/>
      <c r="I7" s="21" t="s">
        <v>55</v>
      </c>
      <c r="M7" s="35"/>
    </row>
    <row r="8" spans="2:13" s="16" customFormat="1" ht="39.75" customHeight="1" x14ac:dyDescent="0.3">
      <c r="B8" s="17">
        <v>42439</v>
      </c>
      <c r="C8" s="18" t="s">
        <v>45</v>
      </c>
      <c r="D8" s="51" t="s">
        <v>74</v>
      </c>
      <c r="E8" s="40"/>
      <c r="F8" s="18"/>
      <c r="G8" s="19">
        <v>2124320</v>
      </c>
      <c r="H8" s="20"/>
      <c r="I8" s="21" t="s">
        <v>51</v>
      </c>
    </row>
    <row r="9" spans="2:13" s="16" customFormat="1" ht="39.75" customHeight="1" x14ac:dyDescent="0.3">
      <c r="B9" s="17">
        <v>42439</v>
      </c>
      <c r="C9" s="18" t="s">
        <v>45</v>
      </c>
      <c r="D9" s="51" t="s">
        <v>75</v>
      </c>
      <c r="E9" s="40"/>
      <c r="F9" s="18"/>
      <c r="G9" s="19">
        <v>1025950</v>
      </c>
      <c r="H9" s="20"/>
      <c r="I9" s="21" t="s">
        <v>73</v>
      </c>
    </row>
    <row r="10" spans="2:13" s="16" customFormat="1" ht="39.75" customHeight="1" x14ac:dyDescent="0.3">
      <c r="B10" s="17">
        <v>42439</v>
      </c>
      <c r="C10" s="18" t="s">
        <v>45</v>
      </c>
      <c r="D10" s="51" t="s">
        <v>76</v>
      </c>
      <c r="E10" s="40"/>
      <c r="F10" s="18"/>
      <c r="G10" s="19">
        <v>1086300</v>
      </c>
      <c r="H10" s="20"/>
      <c r="I10" s="21" t="s">
        <v>53</v>
      </c>
    </row>
    <row r="11" spans="2:13" s="16" customFormat="1" ht="39.75" customHeight="1" x14ac:dyDescent="0.3">
      <c r="B11" s="17"/>
      <c r="C11" s="18"/>
      <c r="D11" s="51"/>
      <c r="E11" s="40"/>
      <c r="F11" s="18"/>
      <c r="G11" s="19"/>
      <c r="H11" s="20"/>
      <c r="I11" s="21"/>
    </row>
    <row r="12" spans="2:13" s="16" customFormat="1" ht="39.75" customHeight="1" x14ac:dyDescent="0.3">
      <c r="B12" s="17"/>
      <c r="C12" s="18"/>
      <c r="D12" s="51"/>
      <c r="E12" s="40"/>
      <c r="F12" s="18"/>
      <c r="G12" s="19"/>
      <c r="H12" s="20"/>
      <c r="I12" s="21"/>
    </row>
    <row r="13" spans="2:13" s="16" customFormat="1" ht="39.75" customHeight="1" x14ac:dyDescent="0.3">
      <c r="B13" s="17"/>
      <c r="C13" s="18"/>
      <c r="D13" s="51"/>
      <c r="E13" s="40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36"/>
      <c r="E14" s="37"/>
      <c r="F14" s="18"/>
      <c r="G14" s="19"/>
      <c r="H14" s="20"/>
      <c r="I14" s="21"/>
    </row>
    <row r="15" spans="2:13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3" ht="23.25" customHeight="1" x14ac:dyDescent="0.3">
      <c r="B16" s="17"/>
      <c r="C16" s="18"/>
      <c r="D16" s="39"/>
      <c r="E16" s="40"/>
      <c r="F16" s="18"/>
      <c r="G16" s="19"/>
      <c r="H16" s="20"/>
      <c r="I16" s="21"/>
    </row>
    <row r="17" spans="2:11" ht="23.25" customHeight="1" x14ac:dyDescent="0.3">
      <c r="B17" s="17"/>
      <c r="C17" s="18"/>
      <c r="D17" s="39"/>
      <c r="E17" s="40"/>
      <c r="F17" s="18"/>
      <c r="G17" s="19"/>
      <c r="H17" s="20"/>
      <c r="I17" s="21"/>
    </row>
    <row r="18" spans="2:11" ht="27" customHeight="1" thickBot="1" x14ac:dyDescent="0.35">
      <c r="B18" s="52" t="s">
        <v>18</v>
      </c>
      <c r="C18" s="53"/>
      <c r="D18" s="53"/>
      <c r="E18" s="54" t="s">
        <v>19</v>
      </c>
      <c r="F18" s="55"/>
      <c r="G18" s="24">
        <f>SUM(G7:G17)-G19</f>
        <v>5236570</v>
      </c>
      <c r="H18" s="25"/>
      <c r="I18" s="26"/>
      <c r="K18" s="27"/>
    </row>
    <row r="19" spans="2:11" ht="27" customHeight="1" thickBot="1" x14ac:dyDescent="0.35">
      <c r="B19" s="52" t="s">
        <v>20</v>
      </c>
      <c r="C19" s="53"/>
      <c r="D19" s="53"/>
      <c r="E19" s="54" t="s">
        <v>19</v>
      </c>
      <c r="F19" s="55"/>
      <c r="G19" s="24">
        <f>SUMIF(F6:F17,B19,G6:G17)</f>
        <v>0</v>
      </c>
      <c r="H19" s="25"/>
      <c r="I19" s="26"/>
      <c r="K19" s="27"/>
    </row>
    <row r="20" spans="2:11" ht="23.25" customHeight="1" x14ac:dyDescent="0.3">
      <c r="B20" s="56" t="s">
        <v>21</v>
      </c>
      <c r="C20" s="57"/>
      <c r="D20" s="57"/>
      <c r="E20" s="57"/>
      <c r="F20" s="57"/>
      <c r="G20" s="57"/>
      <c r="H20" s="57"/>
      <c r="I20" s="58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32"/>
      <c r="C40" s="33"/>
      <c r="D40" s="33"/>
      <c r="E40" s="33"/>
      <c r="F40" s="33"/>
      <c r="G40" s="33"/>
      <c r="H40" s="33"/>
      <c r="I40" s="34"/>
    </row>
  </sheetData>
  <autoFilter ref="B6:I35">
    <filterColumn colId="2" showButton="0"/>
  </autoFilter>
  <mergeCells count="21">
    <mergeCell ref="B19:D19"/>
    <mergeCell ref="E19:F19"/>
    <mergeCell ref="B20:I20"/>
    <mergeCell ref="D13:E13"/>
    <mergeCell ref="D15:E15"/>
    <mergeCell ref="D16:E16"/>
    <mergeCell ref="D17:E17"/>
    <mergeCell ref="B18:D18"/>
    <mergeCell ref="E18:F18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whole" allowBlank="1" showInputMessage="1" showErrorMessage="1" sqref="G7:H17">
      <formula1>0</formula1>
      <formula2>5000000</formula2>
    </dataValidation>
    <dataValidation type="date" operator="greaterThanOrEqual" allowBlank="1" showInputMessage="1" showErrorMessage="1" sqref="B20 B7:B17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C7:C17</xm:sqref>
        </x14:dataValidation>
        <x14:dataValidation type="list" allowBlank="1" showInputMessage="1" showErrorMessage="1">
          <x14:formula1>
            <xm:f>Sheet2!$C:$C</xm:f>
          </x14:formula1>
          <xm:sqref>F7:F17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0"/>
  <sheetViews>
    <sheetView showGridLines="0" view="pageBreakPreview" zoomScale="80" zoomScaleNormal="80" zoomScaleSheetLayoutView="80" workbookViewId="0">
      <selection activeCell="D11" sqref="D11:E11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41" t="str">
        <f>IF(C4="", "", C4)</f>
        <v>2016년 03월</v>
      </c>
      <c r="C1" s="41"/>
      <c r="D1" s="42" t="s">
        <v>0</v>
      </c>
      <c r="E1" s="42"/>
      <c r="F1" s="42"/>
      <c r="G1" s="42"/>
      <c r="H1" s="42"/>
      <c r="I1" s="42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43" t="s">
        <v>2</v>
      </c>
      <c r="F3" s="6" t="s">
        <v>3</v>
      </c>
      <c r="G3" s="6" t="s">
        <v>4</v>
      </c>
      <c r="H3" s="45" t="s">
        <v>5</v>
      </c>
      <c r="I3" s="46"/>
    </row>
    <row r="4" spans="2:13" s="3" customFormat="1" ht="34.5" customHeight="1" thickBot="1" x14ac:dyDescent="0.35">
      <c r="B4" s="7" t="s">
        <v>6</v>
      </c>
      <c r="C4" s="8" t="s">
        <v>71</v>
      </c>
      <c r="D4" s="1"/>
      <c r="E4" s="44"/>
      <c r="F4" s="9" t="s">
        <v>7</v>
      </c>
      <c r="G4" s="9"/>
      <c r="H4" s="47"/>
      <c r="I4" s="48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49" t="s">
        <v>10</v>
      </c>
      <c r="E6" s="50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4.95" customHeight="1" x14ac:dyDescent="0.3">
      <c r="B7" s="17">
        <v>42452</v>
      </c>
      <c r="C7" s="18" t="s">
        <v>15</v>
      </c>
      <c r="D7" s="51" t="s">
        <v>107</v>
      </c>
      <c r="E7" s="40"/>
      <c r="F7" s="18" t="s">
        <v>108</v>
      </c>
      <c r="G7" s="62">
        <v>80000</v>
      </c>
      <c r="H7" s="20"/>
      <c r="I7" s="21"/>
      <c r="M7" s="35"/>
    </row>
    <row r="8" spans="2:13" s="16" customFormat="1" ht="24.95" customHeight="1" x14ac:dyDescent="0.3">
      <c r="B8" s="17"/>
      <c r="C8" s="18"/>
      <c r="D8" s="51"/>
      <c r="E8" s="40"/>
      <c r="F8" s="18"/>
      <c r="G8" s="19"/>
      <c r="H8" s="20"/>
      <c r="I8" s="21"/>
    </row>
    <row r="9" spans="2:13" s="16" customFormat="1" ht="24.95" customHeight="1" x14ac:dyDescent="0.3">
      <c r="B9" s="17"/>
      <c r="C9" s="18"/>
      <c r="D9" s="51"/>
      <c r="E9" s="40"/>
      <c r="F9" s="18"/>
      <c r="G9" s="19"/>
      <c r="H9" s="20"/>
      <c r="I9" s="21"/>
    </row>
    <row r="10" spans="2:13" s="16" customFormat="1" ht="24.95" customHeight="1" x14ac:dyDescent="0.3">
      <c r="B10" s="17"/>
      <c r="C10" s="18"/>
      <c r="D10" s="51"/>
      <c r="E10" s="40"/>
      <c r="F10" s="18"/>
      <c r="G10" s="19"/>
      <c r="H10" s="20"/>
      <c r="I10" s="21"/>
    </row>
    <row r="11" spans="2:13" s="16" customFormat="1" ht="24.95" customHeight="1" x14ac:dyDescent="0.3">
      <c r="B11" s="17"/>
      <c r="C11" s="18"/>
      <c r="D11" s="51"/>
      <c r="E11" s="40"/>
      <c r="F11" s="18"/>
      <c r="G11" s="19"/>
      <c r="H11" s="20"/>
      <c r="I11" s="21"/>
    </row>
    <row r="12" spans="2:13" s="16" customFormat="1" ht="24.95" customHeight="1" x14ac:dyDescent="0.3">
      <c r="B12" s="17"/>
      <c r="C12" s="18"/>
      <c r="D12" s="51"/>
      <c r="E12" s="40"/>
      <c r="F12" s="18"/>
      <c r="G12" s="19"/>
      <c r="H12" s="20"/>
      <c r="I12" s="21"/>
    </row>
    <row r="13" spans="2:13" s="16" customFormat="1" ht="24.95" customHeight="1" x14ac:dyDescent="0.3">
      <c r="B13" s="17"/>
      <c r="C13" s="18"/>
      <c r="D13" s="51"/>
      <c r="E13" s="40"/>
      <c r="F13" s="18"/>
      <c r="G13" s="19"/>
      <c r="H13" s="20"/>
      <c r="I13" s="21"/>
    </row>
    <row r="14" spans="2:13" s="16" customFormat="1" ht="24.95" customHeight="1" x14ac:dyDescent="0.3">
      <c r="B14" s="17"/>
      <c r="C14" s="18"/>
      <c r="D14" s="36"/>
      <c r="E14" s="37"/>
      <c r="F14" s="18"/>
      <c r="G14" s="19"/>
      <c r="H14" s="20"/>
      <c r="I14" s="21"/>
    </row>
    <row r="15" spans="2:13" ht="23.25" customHeight="1" x14ac:dyDescent="0.3">
      <c r="B15" s="17"/>
      <c r="C15" s="18"/>
      <c r="D15" s="39"/>
      <c r="E15" s="40"/>
      <c r="F15" s="18"/>
      <c r="G15" s="19"/>
      <c r="H15" s="20"/>
      <c r="I15" s="21"/>
    </row>
    <row r="16" spans="2:13" ht="23.25" customHeight="1" x14ac:dyDescent="0.3">
      <c r="B16" s="17"/>
      <c r="C16" s="18"/>
      <c r="D16" s="39"/>
      <c r="E16" s="40"/>
      <c r="F16" s="18"/>
      <c r="G16" s="19"/>
      <c r="H16" s="20"/>
      <c r="I16" s="21"/>
    </row>
    <row r="17" spans="2:11" ht="23.25" customHeight="1" x14ac:dyDescent="0.3">
      <c r="B17" s="17"/>
      <c r="C17" s="18"/>
      <c r="D17" s="39"/>
      <c r="E17" s="40"/>
      <c r="F17" s="18"/>
      <c r="G17" s="19"/>
      <c r="H17" s="20"/>
      <c r="I17" s="21"/>
    </row>
    <row r="18" spans="2:11" ht="27" customHeight="1" thickBot="1" x14ac:dyDescent="0.35">
      <c r="B18" s="52" t="s">
        <v>18</v>
      </c>
      <c r="C18" s="53"/>
      <c r="D18" s="53"/>
      <c r="E18" s="54" t="s">
        <v>19</v>
      </c>
      <c r="F18" s="55"/>
      <c r="G18" s="24">
        <f>SUM(G7:G17)-G19</f>
        <v>80000</v>
      </c>
      <c r="H18" s="25"/>
      <c r="I18" s="26"/>
      <c r="K18" s="27"/>
    </row>
    <row r="19" spans="2:11" ht="27" customHeight="1" thickBot="1" x14ac:dyDescent="0.35">
      <c r="B19" s="52" t="s">
        <v>20</v>
      </c>
      <c r="C19" s="53"/>
      <c r="D19" s="53"/>
      <c r="E19" s="54" t="s">
        <v>19</v>
      </c>
      <c r="F19" s="55"/>
      <c r="G19" s="24">
        <f>SUMIF(F6:F17,B19,G6:G17)</f>
        <v>0</v>
      </c>
      <c r="H19" s="25"/>
      <c r="I19" s="26"/>
      <c r="K19" s="27"/>
    </row>
    <row r="20" spans="2:11" ht="23.25" customHeight="1" x14ac:dyDescent="0.3">
      <c r="B20" s="56" t="s">
        <v>21</v>
      </c>
      <c r="C20" s="57"/>
      <c r="D20" s="57"/>
      <c r="E20" s="57"/>
      <c r="F20" s="57"/>
      <c r="G20" s="57"/>
      <c r="H20" s="57"/>
      <c r="I20" s="58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  <c r="L34" s="31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  <c r="L35" s="31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  <c r="L36" s="31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32"/>
      <c r="C40" s="33"/>
      <c r="D40" s="33"/>
      <c r="E40" s="33"/>
      <c r="F40" s="33"/>
      <c r="G40" s="33"/>
      <c r="H40" s="33"/>
      <c r="I40" s="34"/>
    </row>
  </sheetData>
  <autoFilter ref="B6:I35">
    <filterColumn colId="2" showButton="0"/>
  </autoFilter>
  <mergeCells count="21">
    <mergeCell ref="B19:D19"/>
    <mergeCell ref="E19:F19"/>
    <mergeCell ref="B20:I20"/>
    <mergeCell ref="D13:E13"/>
    <mergeCell ref="D15:E15"/>
    <mergeCell ref="D16:E16"/>
    <mergeCell ref="D17:E17"/>
    <mergeCell ref="B18:D18"/>
    <mergeCell ref="E18:F18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whole" allowBlank="1" showInputMessage="1" showErrorMessage="1" sqref="G7:H17">
      <formula1>0</formula1>
      <formula2>5000000</formula2>
    </dataValidation>
    <dataValidation type="date" operator="greaterThanOrEqual" allowBlank="1" showInputMessage="1" showErrorMessage="1" sqref="B20 B7:B17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C7:C17</xm:sqref>
        </x14:dataValidation>
        <x14:dataValidation type="list" allowBlank="1" showInputMessage="1" showErrorMessage="1">
          <x14:formula1>
            <xm:f>Sheet2!$C:$C</xm:f>
          </x14:formula1>
          <xm:sqref>F7:F17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17</vt:i4>
      </vt:variant>
    </vt:vector>
  </HeadingPairs>
  <TitlesOfParts>
    <vt:vector size="32" baseType="lpstr">
      <vt:lpstr>1612</vt:lpstr>
      <vt:lpstr>1611</vt:lpstr>
      <vt:lpstr>1610</vt:lpstr>
      <vt:lpstr>1608</vt:lpstr>
      <vt:lpstr>1607</vt:lpstr>
      <vt:lpstr>1606</vt:lpstr>
      <vt:lpstr>1604</vt:lpstr>
      <vt:lpstr>1603</vt:lpstr>
      <vt:lpstr>1603_1</vt:lpstr>
      <vt:lpstr>1602</vt:lpstr>
      <vt:lpstr>1601</vt:lpstr>
      <vt:lpstr>비자발급료_0206 (2)</vt:lpstr>
      <vt:lpstr>비자발급료_0206</vt:lpstr>
      <vt:lpstr>임대료_12</vt:lpstr>
      <vt:lpstr>Sheet2</vt:lpstr>
      <vt:lpstr>'1601'!Print_Area</vt:lpstr>
      <vt:lpstr>'1602'!Print_Area</vt:lpstr>
      <vt:lpstr>'1603'!Print_Area</vt:lpstr>
      <vt:lpstr>'1603_1'!Print_Area</vt:lpstr>
      <vt:lpstr>'1604'!Print_Area</vt:lpstr>
      <vt:lpstr>'1606'!Print_Area</vt:lpstr>
      <vt:lpstr>'1607'!Print_Area</vt:lpstr>
      <vt:lpstr>'1608'!Print_Area</vt:lpstr>
      <vt:lpstr>'1610'!Print_Area</vt:lpstr>
      <vt:lpstr>'1611'!Print_Area</vt:lpstr>
      <vt:lpstr>'1612'!Print_Area</vt:lpstr>
      <vt:lpstr>비자발급료_0206!Print_Area</vt:lpstr>
      <vt:lpstr>'비자발급료_0206 (2)'!Print_Area</vt:lpstr>
      <vt:lpstr>임대료_12!Print_Area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cp:lastPrinted>2017-03-17T05:25:03Z</cp:lastPrinted>
  <dcterms:created xsi:type="dcterms:W3CDTF">2017-01-17T01:50:23Z</dcterms:created>
  <dcterms:modified xsi:type="dcterms:W3CDTF">2017-03-17T05:28:10Z</dcterms:modified>
</cp:coreProperties>
</file>