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E:\10.인포솔루션\20.거래내역\개인경비청구서\2019년도\"/>
    </mc:Choice>
  </mc:AlternateContent>
  <bookViews>
    <workbookView xWindow="0" yWindow="0" windowWidth="28800" windowHeight="12390"/>
  </bookViews>
  <sheets>
    <sheet name="20190717" sheetId="21" r:id="rId1"/>
    <sheet name="20190527 (3)" sheetId="20" r:id="rId2"/>
    <sheet name="20190527 (2)" sheetId="19" r:id="rId3"/>
    <sheet name="20190527" sheetId="18" r:id="rId4"/>
    <sheet name="20190510" sheetId="17" r:id="rId5"/>
    <sheet name="20190502" sheetId="16" r:id="rId6"/>
    <sheet name="20190509" sheetId="15" r:id="rId7"/>
    <sheet name="20190513" sheetId="14" r:id="rId8"/>
    <sheet name="20190220_출장비 (9)" sheetId="13" r:id="rId9"/>
    <sheet name="20190220_출장비 (8)" sheetId="12" r:id="rId10"/>
    <sheet name="20190220_출장비 (7)" sheetId="11" r:id="rId11"/>
    <sheet name="20190220_출장비 (6)" sheetId="10" r:id="rId12"/>
    <sheet name="20190220_출장비 (5)" sheetId="9" r:id="rId13"/>
    <sheet name="20190220_출장비 (4)" sheetId="8" r:id="rId14"/>
    <sheet name="20190220_출장비 (3)" sheetId="7" r:id="rId15"/>
    <sheet name="20190220_출장비 (2)" sheetId="6" r:id="rId16"/>
    <sheet name="20190220_출장비" sheetId="5" r:id="rId17"/>
    <sheet name="20190320_면접비" sheetId="3" r:id="rId18"/>
    <sheet name="20190320_고객사결혼" sheetId="4" r:id="rId19"/>
    <sheet name="20180930_출장" sheetId="1" r:id="rId20"/>
    <sheet name="Sheet2" sheetId="2" r:id="rId21"/>
  </sheets>
  <externalReferences>
    <externalReference r:id="rId22"/>
    <externalReference r:id="rId23"/>
  </externalReferences>
  <definedNames>
    <definedName name="_xlnm._FilterDatabase" localSheetId="19" hidden="1">'20180930_출장'!$B$6:$I$39</definedName>
    <definedName name="_xlnm._FilterDatabase" localSheetId="16" hidden="1">'20190220_출장비'!$B$6:$I$39</definedName>
    <definedName name="_xlnm._FilterDatabase" localSheetId="15" hidden="1">'20190220_출장비 (2)'!$B$6:$I$39</definedName>
    <definedName name="_xlnm._FilterDatabase" localSheetId="14" hidden="1">'20190220_출장비 (3)'!$B$6:$I$39</definedName>
    <definedName name="_xlnm._FilterDatabase" localSheetId="13" hidden="1">'20190220_출장비 (4)'!$B$6:$I$39</definedName>
    <definedName name="_xlnm._FilterDatabase" localSheetId="12" hidden="1">'20190220_출장비 (5)'!$B$6:$I$39</definedName>
    <definedName name="_xlnm._FilterDatabase" localSheetId="11" hidden="1">'20190220_출장비 (6)'!$B$6:$I$39</definedName>
    <definedName name="_xlnm._FilterDatabase" localSheetId="10" hidden="1">'20190220_출장비 (7)'!$B$6:$I$39</definedName>
    <definedName name="_xlnm._FilterDatabase" localSheetId="9" hidden="1">'20190220_출장비 (8)'!$B$6:$I$39</definedName>
    <definedName name="_xlnm._FilterDatabase" localSheetId="8" hidden="1">'20190220_출장비 (9)'!$B$6:$I$39</definedName>
    <definedName name="_xlnm._FilterDatabase" localSheetId="18" hidden="1">'20190320_고객사결혼'!$B$6:$I$39</definedName>
    <definedName name="_xlnm._FilterDatabase" localSheetId="17" hidden="1">'20190320_면접비'!$B$6:$I$39</definedName>
    <definedName name="_xlnm._FilterDatabase" localSheetId="5" hidden="1">'20190502'!$B$6:$I$39</definedName>
    <definedName name="_xlnm._FilterDatabase" localSheetId="6" hidden="1">'20190509'!$B$6:$I$39</definedName>
    <definedName name="_xlnm._FilterDatabase" localSheetId="4" hidden="1">'20190510'!$B$6:$I$39</definedName>
    <definedName name="_xlnm._FilterDatabase" localSheetId="7" hidden="1">'20190513'!$B$6:$I$39</definedName>
    <definedName name="_xlnm._FilterDatabase" localSheetId="3" hidden="1">'20190527'!$B$6:$I$39</definedName>
    <definedName name="_xlnm._FilterDatabase" localSheetId="2" hidden="1">'20190527 (2)'!$B$6:$I$39</definedName>
    <definedName name="_xlnm._FilterDatabase" localSheetId="1" hidden="1">'20190527 (3)'!$B$6:$I$39</definedName>
    <definedName name="_xlnm._FilterDatabase" localSheetId="0" hidden="1">'20190717'!$B$6:$I$39</definedName>
    <definedName name="_xlnm.Print_Area" localSheetId="19">'20180930_출장'!$A$1:$I$48</definedName>
    <definedName name="_xlnm.Print_Area" localSheetId="16">'20190220_출장비'!$A$1:$I$48</definedName>
    <definedName name="_xlnm.Print_Area" localSheetId="15">'20190220_출장비 (2)'!$A$1:$I$48</definedName>
    <definedName name="_xlnm.Print_Area" localSheetId="14">'20190220_출장비 (3)'!$A$1:$I$48</definedName>
    <definedName name="_xlnm.Print_Area" localSheetId="13">'20190220_출장비 (4)'!$A$1:$I$48</definedName>
    <definedName name="_xlnm.Print_Area" localSheetId="12">'20190220_출장비 (5)'!$A$1:$I$48</definedName>
    <definedName name="_xlnm.Print_Area" localSheetId="11">'20190220_출장비 (6)'!$A$1:$I$48</definedName>
    <definedName name="_xlnm.Print_Area" localSheetId="10">'20190220_출장비 (7)'!$A$1:$I$48</definedName>
    <definedName name="_xlnm.Print_Area" localSheetId="9">'20190220_출장비 (8)'!$A$1:$I$48</definedName>
    <definedName name="_xlnm.Print_Area" localSheetId="8">'20190220_출장비 (9)'!$A$1:$I$48</definedName>
    <definedName name="_xlnm.Print_Area" localSheetId="18">'20190320_고객사결혼'!$A$1:$I$48</definedName>
    <definedName name="_xlnm.Print_Area" localSheetId="17">'20190320_면접비'!$A$1:$I$48</definedName>
    <definedName name="_xlnm.Print_Area" localSheetId="5">'20190502'!$A$1:$I$48</definedName>
    <definedName name="_xlnm.Print_Area" localSheetId="6">'20190509'!$A$1:$I$48</definedName>
    <definedName name="_xlnm.Print_Area" localSheetId="4">'20190510'!$A$1:$I$48</definedName>
    <definedName name="_xlnm.Print_Area" localSheetId="7">'20190513'!$A$1:$I$48</definedName>
    <definedName name="_xlnm.Print_Area" localSheetId="3">'20190527'!$A$1:$I$48</definedName>
    <definedName name="_xlnm.Print_Area" localSheetId="2">'20190527 (2)'!$A$1:$I$48</definedName>
    <definedName name="_xlnm.Print_Area" localSheetId="1">'20190527 (3)'!$A$1:$I$48</definedName>
    <definedName name="_xlnm.Print_Area" localSheetId="0">'20190717'!$A$1:$I$48</definedName>
    <definedName name="결재방법" localSheetId="20">Sheet2!$C$1:$C$6</definedName>
    <definedName name="결재방법">[1]Sheet2!$C$1:$C$7</definedName>
    <definedName name="계정과목">Sheet2!$B$1:$B$9</definedName>
    <definedName name="계정과목2" localSheetId="20">Sheet2!$B$1:$B$14</definedName>
    <definedName name="계정과목2">[1]Sheet2!$B$1:$B$14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1" l="1"/>
  <c r="G16" i="21"/>
  <c r="M8" i="21"/>
  <c r="N7" i="21"/>
  <c r="B1" i="21"/>
  <c r="N7" i="20" l="1"/>
  <c r="M8" i="20"/>
  <c r="G17" i="20"/>
  <c r="G16" i="20"/>
  <c r="B1" i="20"/>
  <c r="G17" i="19" l="1"/>
  <c r="G16" i="19"/>
  <c r="L8" i="19"/>
  <c r="B1" i="19"/>
  <c r="G17" i="18" l="1"/>
  <c r="G16" i="18"/>
  <c r="L8" i="18"/>
  <c r="B1" i="18"/>
  <c r="G17" i="17"/>
  <c r="G16" i="17"/>
  <c r="L8" i="17"/>
  <c r="B1" i="17"/>
  <c r="G17" i="16"/>
  <c r="G16" i="16"/>
  <c r="L8" i="16"/>
  <c r="B1" i="16"/>
  <c r="G17" i="15"/>
  <c r="G16" i="15"/>
  <c r="L8" i="15"/>
  <c r="B1" i="15"/>
  <c r="L8" i="14"/>
  <c r="G17" i="14"/>
  <c r="G16" i="14"/>
  <c r="B1" i="14"/>
  <c r="G17" i="13" l="1"/>
  <c r="G16" i="13"/>
  <c r="B1" i="13"/>
  <c r="G17" i="12" l="1"/>
  <c r="G16" i="12"/>
  <c r="B1" i="12"/>
  <c r="G17" i="11"/>
  <c r="G16" i="11"/>
  <c r="B1" i="11"/>
  <c r="G17" i="10" l="1"/>
  <c r="G16" i="10"/>
  <c r="B1" i="10"/>
  <c r="G17" i="9"/>
  <c r="G16" i="9"/>
  <c r="B1" i="9"/>
  <c r="G17" i="8"/>
  <c r="G16" i="8"/>
  <c r="B1" i="8"/>
  <c r="G17" i="7"/>
  <c r="G16" i="7"/>
  <c r="B1" i="7"/>
  <c r="G17" i="6"/>
  <c r="G16" i="6"/>
  <c r="M14" i="6"/>
  <c r="M13" i="6"/>
  <c r="M12" i="6"/>
  <c r="M11" i="6"/>
  <c r="M10" i="6"/>
  <c r="M9" i="6"/>
  <c r="M8" i="6"/>
  <c r="M7" i="6"/>
  <c r="B1" i="6"/>
  <c r="G17" i="5"/>
  <c r="G16" i="5"/>
  <c r="M14" i="5"/>
  <c r="M13" i="5"/>
  <c r="M12" i="5"/>
  <c r="M11" i="5"/>
  <c r="M10" i="5"/>
  <c r="M9" i="5"/>
  <c r="M8" i="5"/>
  <c r="M7" i="5"/>
  <c r="B1" i="5"/>
  <c r="G17" i="4" l="1"/>
  <c r="G16" i="4"/>
  <c r="M14" i="4"/>
  <c r="M13" i="4"/>
  <c r="M12" i="4"/>
  <c r="M11" i="4"/>
  <c r="M10" i="4"/>
  <c r="M9" i="4"/>
  <c r="M8" i="4"/>
  <c r="M7" i="4"/>
  <c r="B1" i="4"/>
  <c r="G17" i="3"/>
  <c r="G16" i="3"/>
  <c r="M14" i="3"/>
  <c r="M13" i="3"/>
  <c r="M12" i="3"/>
  <c r="M11" i="3"/>
  <c r="M10" i="3"/>
  <c r="M9" i="3"/>
  <c r="M8" i="3"/>
  <c r="M7" i="3"/>
  <c r="B1" i="3"/>
  <c r="G16" i="1" l="1"/>
  <c r="M8" i="1"/>
  <c r="M9" i="1"/>
  <c r="M10" i="1"/>
  <c r="M11" i="1"/>
  <c r="M12" i="1"/>
  <c r="M13" i="1"/>
  <c r="M14" i="1"/>
  <c r="M7" i="1"/>
  <c r="G17" i="1" l="1"/>
  <c r="B1" i="1"/>
</calcChain>
</file>

<file path=xl/sharedStrings.xml><?xml version="1.0" encoding="utf-8"?>
<sst xmlns="http://schemas.openxmlformats.org/spreadsheetml/2006/main" count="506" uniqueCount="88">
  <si>
    <t>개인경비 청구서</t>
    <phoneticPr fontId="4" type="noConversion"/>
  </si>
  <si>
    <t>문서번호</t>
    <phoneticPr fontId="4" type="noConversion"/>
  </si>
  <si>
    <t>결재</t>
    <phoneticPr fontId="4" type="noConversion"/>
  </si>
  <si>
    <t>신청자</t>
    <phoneticPr fontId="4" type="noConversion"/>
  </si>
  <si>
    <t>확인</t>
    <phoneticPr fontId="4" type="noConversion"/>
  </si>
  <si>
    <t>대표이사</t>
    <phoneticPr fontId="4" type="noConversion"/>
  </si>
  <si>
    <t>신청년월</t>
    <phoneticPr fontId="4" type="noConversion"/>
  </si>
  <si>
    <t>전호수</t>
    <phoneticPr fontId="4" type="noConversion"/>
  </si>
  <si>
    <t>사용일자</t>
    <phoneticPr fontId="4" type="noConversion"/>
  </si>
  <si>
    <t>계정과목</t>
    <phoneticPr fontId="4" type="noConversion"/>
  </si>
  <si>
    <t>내역</t>
    <phoneticPr fontId="4" type="noConversion"/>
  </si>
  <si>
    <t>결재형태</t>
    <phoneticPr fontId="4" type="noConversion"/>
  </si>
  <si>
    <t>금액</t>
    <phoneticPr fontId="4" type="noConversion"/>
  </si>
  <si>
    <t>증빙</t>
    <phoneticPr fontId="4" type="noConversion"/>
  </si>
  <si>
    <t>기타</t>
    <phoneticPr fontId="4" type="noConversion"/>
  </si>
  <si>
    <t>개인청구</t>
    <phoneticPr fontId="4" type="noConversion"/>
  </si>
  <si>
    <t>분 합계</t>
    <phoneticPr fontId="4" type="noConversion"/>
  </si>
  <si>
    <t>법인카드</t>
    <phoneticPr fontId="4" type="noConversion"/>
  </si>
  <si>
    <t>분 합계</t>
    <phoneticPr fontId="4" type="noConversion"/>
  </si>
  <si>
    <t>- 증빙 첨부</t>
  </si>
  <si>
    <t>2019년 03월</t>
    <phoneticPr fontId="4" type="noConversion"/>
  </si>
  <si>
    <t>복리식대</t>
    <phoneticPr fontId="4" type="noConversion"/>
  </si>
  <si>
    <t>법인카드</t>
    <phoneticPr fontId="4" type="noConversion"/>
  </si>
  <si>
    <t>복리회식대</t>
    <phoneticPr fontId="4" type="noConversion"/>
  </si>
  <si>
    <t>개인카드</t>
    <phoneticPr fontId="4" type="noConversion"/>
  </si>
  <si>
    <t>여비시내교통비</t>
    <phoneticPr fontId="4" type="noConversion"/>
  </si>
  <si>
    <t>현금영수증</t>
    <phoneticPr fontId="4" type="noConversion"/>
  </si>
  <si>
    <t>여비유류주차통행</t>
    <phoneticPr fontId="4" type="noConversion"/>
  </si>
  <si>
    <t>간이영수증</t>
    <phoneticPr fontId="4" type="noConversion"/>
  </si>
  <si>
    <t>여비국내출장비(숙박)</t>
    <phoneticPr fontId="4" type="noConversion"/>
  </si>
  <si>
    <t>Invoice</t>
    <phoneticPr fontId="4" type="noConversion"/>
  </si>
  <si>
    <t>여비해외출장비</t>
    <phoneticPr fontId="4" type="noConversion"/>
  </si>
  <si>
    <t>기타</t>
    <phoneticPr fontId="4" type="noConversion"/>
  </si>
  <si>
    <t>접대Card</t>
    <phoneticPr fontId="4" type="noConversion"/>
  </si>
  <si>
    <t>접대cash1만원초과</t>
    <phoneticPr fontId="4" type="noConversion"/>
  </si>
  <si>
    <t>접대cash1만원이하</t>
    <phoneticPr fontId="4" type="noConversion"/>
  </si>
  <si>
    <t>회의음료대</t>
    <phoneticPr fontId="4" type="noConversion"/>
  </si>
  <si>
    <t>사무용품비</t>
    <phoneticPr fontId="4" type="noConversion"/>
  </si>
  <si>
    <t>지급수수료</t>
    <phoneticPr fontId="4" type="noConversion"/>
  </si>
  <si>
    <t>미지급급여</t>
    <phoneticPr fontId="3" type="noConversion"/>
  </si>
  <si>
    <t>전산용품비</t>
    <phoneticPr fontId="3" type="noConversion"/>
  </si>
  <si>
    <t>복리식대</t>
  </si>
  <si>
    <t>사무용품비</t>
  </si>
  <si>
    <t>BH 중국 점심식대
￥140 * @167.49</t>
    <phoneticPr fontId="3" type="noConversion"/>
  </si>
  <si>
    <t>용품구입
￥125.6 * @168.00</t>
    <phoneticPr fontId="3" type="noConversion"/>
  </si>
  <si>
    <t>BH 중국 저녘식대
￥300 * @167.93</t>
    <phoneticPr fontId="3" type="noConversion"/>
  </si>
  <si>
    <t>BH 중국 점심식대
￥559.4 * @167.91</t>
    <phoneticPr fontId="3" type="noConversion"/>
  </si>
  <si>
    <t>BH 중국 저녘식대
￥45 * @167.91</t>
    <phoneticPr fontId="3" type="noConversion"/>
  </si>
  <si>
    <t>BH 중국 저녘식대
￥300 * @168.35</t>
    <phoneticPr fontId="3" type="noConversion"/>
  </si>
  <si>
    <t>BH 중국 점심식대
￥158 * @168.47</t>
    <phoneticPr fontId="3" type="noConversion"/>
  </si>
  <si>
    <t>선물대
￥680 * @168.47</t>
    <phoneticPr fontId="3" type="noConversion"/>
  </si>
  <si>
    <t>2019년 02월</t>
    <phoneticPr fontId="4" type="noConversion"/>
  </si>
  <si>
    <t>지급수수료</t>
  </si>
  <si>
    <t>세일전자 전산팀 결혼</t>
    <phoneticPr fontId="3" type="noConversion"/>
  </si>
  <si>
    <t>2019년 03월</t>
    <phoneticPr fontId="4" type="noConversion"/>
  </si>
  <si>
    <t>면접비 지급(정보경::전남 여수 거주)</t>
    <phoneticPr fontId="3" type="noConversion"/>
  </si>
  <si>
    <t>2019년 01월</t>
    <phoneticPr fontId="4" type="noConversion"/>
  </si>
  <si>
    <t>여비해외출장비</t>
  </si>
  <si>
    <t>출장비 정산(1/7~1/12) : 시노펙스 베트남 물류시스템 구축(@1,118.9*$70*6일)</t>
    <phoneticPr fontId="3" type="noConversion"/>
  </si>
  <si>
    <t>신만재</t>
    <phoneticPr fontId="4" type="noConversion"/>
  </si>
  <si>
    <t>노정혜</t>
    <phoneticPr fontId="4" type="noConversion"/>
  </si>
  <si>
    <t>장영훈</t>
    <phoneticPr fontId="4" type="noConversion"/>
  </si>
  <si>
    <t>출장비 정산(1/8~1/16) : 뉴프렉스 베트남 인사/회계 시스템 구축(@1,120.1*$50*9일)</t>
    <phoneticPr fontId="3" type="noConversion"/>
  </si>
  <si>
    <t>중국비자 발급(장영훈B, 전호수B)</t>
    <phoneticPr fontId="3" type="noConversion"/>
  </si>
  <si>
    <t>외화인출 수수료</t>
    <phoneticPr fontId="3" type="noConversion"/>
  </si>
  <si>
    <t>베트남 비자발급수수료(유형태K, 김성민K)</t>
    <phoneticPr fontId="3" type="noConversion"/>
  </si>
  <si>
    <t>베트남 항공권(신만재B)</t>
    <phoneticPr fontId="3" type="noConversion"/>
  </si>
  <si>
    <t>베트남 항공권(김성민K)</t>
    <phoneticPr fontId="3" type="noConversion"/>
  </si>
  <si>
    <t>비자발급 수수료($50 * @1,124.5)</t>
    <phoneticPr fontId="3" type="noConversion"/>
  </si>
  <si>
    <t>2019년 05월</t>
    <phoneticPr fontId="4" type="noConversion"/>
  </si>
  <si>
    <t>복리회식대</t>
  </si>
  <si>
    <t>비자발급 수수료($25 * @1,178.1)</t>
    <phoneticPr fontId="3" type="noConversion"/>
  </si>
  <si>
    <t>저녘 회식대(CNY660 * @171.84)</t>
    <phoneticPr fontId="3" type="noConversion"/>
  </si>
  <si>
    <t>중국 비자발급료</t>
    <phoneticPr fontId="3" type="noConversion"/>
  </si>
  <si>
    <t>사무용품비 정산</t>
    <phoneticPr fontId="3" type="noConversion"/>
  </si>
  <si>
    <t>신현철</t>
    <phoneticPr fontId="4" type="noConversion"/>
  </si>
  <si>
    <t>베트남 비자발급 수수료</t>
    <phoneticPr fontId="3" type="noConversion"/>
  </si>
  <si>
    <t>여권 사진 촬영비(신현철)</t>
    <phoneticPr fontId="3" type="noConversion"/>
  </si>
  <si>
    <t>여권 사진 촬영비(안상현)</t>
    <phoneticPr fontId="3" type="noConversion"/>
  </si>
  <si>
    <t>신현철</t>
    <phoneticPr fontId="4" type="noConversion"/>
  </si>
  <si>
    <t>2019년 07월</t>
    <phoneticPr fontId="4" type="noConversion"/>
  </si>
  <si>
    <t>외화</t>
    <phoneticPr fontId="3" type="noConversion"/>
  </si>
  <si>
    <t>환산</t>
    <phoneticPr fontId="3" type="noConversion"/>
  </si>
  <si>
    <t>환율</t>
    <phoneticPr fontId="3" type="noConversion"/>
  </si>
  <si>
    <t>환산</t>
    <phoneticPr fontId="3" type="noConversion"/>
  </si>
  <si>
    <t>회식대(VND1,750,000 * @0.0508)</t>
    <phoneticPr fontId="3" type="noConversion"/>
  </si>
  <si>
    <t>비자발급 수수료</t>
    <phoneticPr fontId="3" type="noConversion"/>
  </si>
  <si>
    <t>전호수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</si>
</sst>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_-* #,##0.00_-;\-* #,##0.00_-;_-* &quot;-&quot;_-;_-@_-"/>
    <numFmt numFmtId="178" formatCode="_-* #,##0.0000_-;\-* #,##0.0000_-;_-* &quot;-&quot;_-;_-@_-"/>
  </numFmts>
  <fonts count="13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41" fontId="0" fillId="0" borderId="0" xfId="1" applyFont="1">
      <alignment vertical="center"/>
    </xf>
    <xf numFmtId="14" fontId="6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0" borderId="7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41" fontId="6" fillId="0" borderId="0" xfId="1" applyFont="1">
      <alignment vertical="center"/>
    </xf>
    <xf numFmtId="14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41" fontId="5" fillId="0" borderId="14" xfId="1" applyFont="1" applyBorder="1">
      <alignment vertical="center"/>
    </xf>
    <xf numFmtId="176" fontId="7" fillId="0" borderId="15" xfId="1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41" fontId="10" fillId="3" borderId="9" xfId="1" applyFont="1" applyFill="1" applyBorder="1">
      <alignment vertical="center"/>
    </xf>
    <xf numFmtId="176" fontId="11" fillId="3" borderId="10" xfId="1" applyNumberFormat="1" applyFont="1" applyFill="1" applyBorder="1" applyAlignment="1">
      <alignment horizontal="center" vertical="center"/>
    </xf>
    <xf numFmtId="0" fontId="10" fillId="3" borderId="21" xfId="0" applyFont="1" applyFill="1" applyBorder="1">
      <alignment vertical="center"/>
    </xf>
    <xf numFmtId="0" fontId="0" fillId="0" borderId="0" xfId="0" quotePrefix="1">
      <alignment vertical="center"/>
    </xf>
    <xf numFmtId="14" fontId="0" fillId="0" borderId="27" xfId="0" applyNumberFormat="1" applyBorder="1" applyAlignment="1">
      <alignment vertical="center"/>
    </xf>
    <xf numFmtId="14" fontId="0" fillId="0" borderId="0" xfId="0" applyNumberFormat="1" applyBorder="1" applyAlignment="1">
      <alignment vertical="center"/>
    </xf>
    <xf numFmtId="14" fontId="0" fillId="0" borderId="28" xfId="0" applyNumberFormat="1" applyBorder="1" applyAlignment="1">
      <alignment vertical="center"/>
    </xf>
    <xf numFmtId="41" fontId="1" fillId="0" borderId="0" xfId="1" applyFont="1">
      <alignment vertical="center"/>
    </xf>
    <xf numFmtId="14" fontId="0" fillId="0" borderId="29" xfId="0" applyNumberFormat="1" applyBorder="1" applyAlignment="1">
      <alignment vertical="center"/>
    </xf>
    <xf numFmtId="14" fontId="0" fillId="0" borderId="30" xfId="0" applyNumberFormat="1" applyBorder="1" applyAlignment="1">
      <alignment vertical="center"/>
    </xf>
    <xf numFmtId="14" fontId="0" fillId="0" borderId="31" xfId="0" applyNumberFormat="1" applyBorder="1" applyAlignment="1">
      <alignment vertical="center"/>
    </xf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/>
    </xf>
    <xf numFmtId="41" fontId="0" fillId="0" borderId="0" xfId="1" applyFont="1" applyAlignment="1">
      <alignment horizontal="center" vertical="center"/>
    </xf>
    <xf numFmtId="177" fontId="0" fillId="0" borderId="0" xfId="1" applyNumberFormat="1" applyFont="1">
      <alignment vertical="center"/>
    </xf>
    <xf numFmtId="43" fontId="0" fillId="0" borderId="0" xfId="0" applyNumberFormat="1" applyAlignment="1">
      <alignment horizontal="right" vertical="center" wrapText="1"/>
    </xf>
    <xf numFmtId="178" fontId="0" fillId="0" borderId="0" xfId="1" applyNumberFormat="1" applyFont="1">
      <alignment vertical="center"/>
    </xf>
    <xf numFmtId="0" fontId="12" fillId="0" borderId="22" xfId="0" applyNumberFormat="1" applyFont="1" applyFill="1" applyBorder="1" applyAlignment="1">
      <alignment horizontal="left" vertical="center"/>
    </xf>
    <xf numFmtId="0" fontId="12" fillId="0" borderId="23" xfId="0" applyNumberFormat="1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14" fontId="0" fillId="0" borderId="24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9" fillId="0" borderId="1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14" fontId="10" fillId="3" borderId="18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right" vertical="center"/>
    </xf>
    <xf numFmtId="14" fontId="10" fillId="3" borderId="19" xfId="0" applyNumberFormat="1" applyFont="1" applyFill="1" applyBorder="1" applyAlignment="1">
      <alignment horizontal="left" vertical="center"/>
    </xf>
    <xf numFmtId="14" fontId="10" fillId="3" borderId="20" xfId="0" applyNumberFormat="1" applyFont="1" applyFill="1" applyBorder="1" applyAlignment="1">
      <alignment horizontal="left" vertical="center"/>
    </xf>
    <xf numFmtId="14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83042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107156</xdr:colOff>
      <xdr:row>18</xdr:row>
      <xdr:rowOff>83343</xdr:rowOff>
    </xdr:from>
    <xdr:to>
      <xdr:col>3</xdr:col>
      <xdr:colOff>1087757</xdr:colOff>
      <xdr:row>35</xdr:row>
      <xdr:rowOff>223187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012781"/>
          <a:ext cx="3790476" cy="5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2047876</xdr:colOff>
      <xdr:row>18</xdr:row>
      <xdr:rowOff>23812</xdr:rowOff>
    </xdr:from>
    <xdr:to>
      <xdr:col>7</xdr:col>
      <xdr:colOff>130969</xdr:colOff>
      <xdr:row>36</xdr:row>
      <xdr:rowOff>112126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1595" y="6953250"/>
          <a:ext cx="3964780" cy="54461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44</xdr:row>
      <xdr:rowOff>47625</xdr:rowOff>
    </xdr:from>
    <xdr:to>
      <xdr:col>1</xdr:col>
      <xdr:colOff>1304925</xdr:colOff>
      <xdr:row>46</xdr:row>
      <xdr:rowOff>190500</xdr:rowOff>
    </xdr:to>
    <xdr:pic>
      <xdr:nvPicPr>
        <xdr:cNvPr id="2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14620875"/>
          <a:ext cx="1352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&#44144;&#47000;&#45236;&#50669;/&#44060;&#51064;&#44221;&#48708;&#52397;&#44396;&#49436;/2016_&#51204;&#54840;&#49688;_&#44221;&#48708;&#52397;&#44396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&#51064;&#54252;&#49556;&#47336;&#49496;/20.&#44144;&#47000;&#45236;&#50669;/&#44060;&#51064;&#44221;&#48708;&#52397;&#44396;&#49436;/2018&#45380;&#46020;/2018_&#51204;&#54840;&#49688;_&#44221;&#48708;&#52397;&#44396;&#49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0"/>
      <sheetName val="임대료_12"/>
      <sheetName val="임대료_11"/>
      <sheetName val="1128"/>
      <sheetName val="1026"/>
      <sheetName val="Sheet2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복리식대</v>
          </cell>
          <cell r="C1" t="str">
            <v>법인카드</v>
          </cell>
        </row>
        <row r="2">
          <cell r="B2" t="str">
            <v>복리회식대</v>
          </cell>
          <cell r="C2" t="str">
            <v>개인카드</v>
          </cell>
        </row>
        <row r="3">
          <cell r="B3" t="str">
            <v>여비시내교통비</v>
          </cell>
          <cell r="C3" t="str">
            <v>현금영수증</v>
          </cell>
        </row>
        <row r="4">
          <cell r="B4" t="str">
            <v>여비유류주차통행</v>
          </cell>
          <cell r="C4" t="str">
            <v>간이영수증</v>
          </cell>
        </row>
        <row r="5">
          <cell r="B5" t="str">
            <v>여비국내출장비(숙박)</v>
          </cell>
          <cell r="C5" t="str">
            <v>전자세금계산서</v>
          </cell>
        </row>
        <row r="6">
          <cell r="B6" t="str">
            <v>여비해외출장비</v>
          </cell>
          <cell r="C6" t="str">
            <v>종이세금계산서</v>
          </cell>
        </row>
        <row r="7">
          <cell r="B7" t="str">
            <v>접대Card</v>
          </cell>
          <cell r="C7" t="str">
            <v>기타</v>
          </cell>
        </row>
        <row r="8">
          <cell r="B8" t="str">
            <v>접대cash1만원초과</v>
          </cell>
        </row>
        <row r="9">
          <cell r="B9" t="str">
            <v>접대cash1만원이하</v>
          </cell>
        </row>
        <row r="10">
          <cell r="B10" t="str">
            <v>회의음료대</v>
          </cell>
        </row>
        <row r="11">
          <cell r="B11" t="str">
            <v>사무용품비</v>
          </cell>
        </row>
        <row r="12">
          <cell r="B12" t="str">
            <v>지급수수료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0930_출장"/>
      <sheetName val="20181130_전B경비"/>
      <sheetName val="20180930_신B출장"/>
      <sheetName val="20181020_신B출장"/>
      <sheetName val="20181020_전B출장"/>
      <sheetName val="20181020_장영훈B출장"/>
      <sheetName val="20181020_기술료납부"/>
      <sheetName val="20181219_등기이전"/>
      <sheetName val="20181220_중국출장"/>
      <sheetName val="20180906_신B비자발급비 (3)"/>
      <sheetName val="20180906_신B비자발급비 (2)"/>
      <sheetName val="20180727_신B출장비"/>
      <sheetName val="20180906_신B비자발급비"/>
      <sheetName val="20180518_비자발급료"/>
      <sheetName val="20180410_이행보증영수증"/>
      <sheetName val="20180420_출장료정산"/>
      <sheetName val="20180329_신만재"/>
      <sheetName val="20180324_신만재"/>
      <sheetName val="20180208_미지급급여지급"/>
      <sheetName val="20180208_김성민"/>
      <sheetName val="20180120_신만재"/>
      <sheetName val="20180119_미지급급여지급"/>
      <sheetName val="20180119_서정필"/>
      <sheetName val="20180131_강주영"/>
      <sheetName val="20180123_강주영"/>
      <sheetName val="20180118_강주영"/>
      <sheetName val="환전수수료"/>
      <sheetName val="임대료_1804"/>
      <sheetName val="임대료_1803"/>
      <sheetName val="임대료_1802"/>
      <sheetName val="임대료_1801"/>
      <sheetName val="20180102_신만재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tabSelected="1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07월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80</v>
      </c>
      <c r="D4" s="2"/>
      <c r="E4" s="58"/>
      <c r="F4" s="10" t="s">
        <v>87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1750000</v>
      </c>
      <c r="M6" s="18">
        <v>100</v>
      </c>
      <c r="N6" s="18"/>
    </row>
    <row r="7" spans="2:14" s="1" customFormat="1" ht="34.5" customHeight="1" x14ac:dyDescent="0.3">
      <c r="B7" s="19">
        <v>43663</v>
      </c>
      <c r="C7" s="20" t="s">
        <v>52</v>
      </c>
      <c r="D7" s="48" t="s">
        <v>86</v>
      </c>
      <c r="E7" s="49"/>
      <c r="F7" s="20"/>
      <c r="G7" s="21">
        <v>55000</v>
      </c>
      <c r="H7" s="22"/>
      <c r="I7" s="23"/>
      <c r="J7"/>
      <c r="K7"/>
      <c r="L7" s="37" t="s">
        <v>83</v>
      </c>
      <c r="M7" s="39">
        <v>5.08</v>
      </c>
      <c r="N7" s="41">
        <f>M7/M6</f>
        <v>5.0799999999999998E-2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82</v>
      </c>
      <c r="M8" s="1">
        <f>L6*(M7/M6)</f>
        <v>88900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55000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7:E7"/>
    <mergeCell ref="D8:E8"/>
    <mergeCell ref="D9:E9"/>
    <mergeCell ref="D10:E10"/>
    <mergeCell ref="D11:E11"/>
    <mergeCell ref="D12:E12"/>
    <mergeCell ref="B1:C1"/>
    <mergeCell ref="D1:I1"/>
    <mergeCell ref="E3:E4"/>
    <mergeCell ref="H3:I3"/>
    <mergeCell ref="H4:I4"/>
    <mergeCell ref="D6:E6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43481</v>
      </c>
      <c r="C7" s="20" t="s">
        <v>52</v>
      </c>
      <c r="D7" s="48" t="s">
        <v>67</v>
      </c>
      <c r="E7" s="49"/>
      <c r="F7" s="20"/>
      <c r="G7" s="21">
        <v>919600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919600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N44"/>
  <sheetViews>
    <sheetView showGridLines="0" view="pageBreakPreview" zoomScale="80" zoomScaleNormal="80" zoomScaleSheetLayoutView="80" workbookViewId="0">
      <selection activeCell="B8" sqref="B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43469</v>
      </c>
      <c r="C7" s="20" t="s">
        <v>52</v>
      </c>
      <c r="D7" s="48" t="s">
        <v>66</v>
      </c>
      <c r="E7" s="49"/>
      <c r="F7" s="20"/>
      <c r="G7" s="21">
        <v>994600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994600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N44"/>
  <sheetViews>
    <sheetView showGridLines="0" view="pageBreakPreview" zoomScale="80" zoomScaleNormal="80" zoomScaleSheetLayoutView="80" workbookViewId="0">
      <selection activeCell="L12" sqref="L12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43503</v>
      </c>
      <c r="C7" s="20" t="s">
        <v>52</v>
      </c>
      <c r="D7" s="48" t="s">
        <v>65</v>
      </c>
      <c r="E7" s="49"/>
      <c r="F7" s="20"/>
      <c r="G7" s="21">
        <v>370000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370000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N44"/>
  <sheetViews>
    <sheetView showGridLines="0" view="pageBreakPreview" zoomScale="80" zoomScaleNormal="80" zoomScaleSheetLayoutView="80" workbookViewId="0">
      <selection activeCell="D9" sqref="D9:E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43504</v>
      </c>
      <c r="C7" s="20" t="s">
        <v>52</v>
      </c>
      <c r="D7" s="48" t="s">
        <v>64</v>
      </c>
      <c r="E7" s="49"/>
      <c r="F7" s="20"/>
      <c r="G7" s="21">
        <v>101331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101331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N44"/>
  <sheetViews>
    <sheetView showGridLines="0" view="pageBreakPreview" zoomScale="80" zoomScaleNormal="80" zoomScaleSheetLayoutView="80" workbookViewId="0">
      <selection activeCell="C5" sqref="C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43511</v>
      </c>
      <c r="C7" s="20" t="s">
        <v>52</v>
      </c>
      <c r="D7" s="48" t="s">
        <v>63</v>
      </c>
      <c r="E7" s="49"/>
      <c r="F7" s="20"/>
      <c r="G7" s="21">
        <v>150000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150000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1:N44"/>
  <sheetViews>
    <sheetView showGridLines="0" view="pageBreakPreview" zoomScale="80" zoomScaleNormal="80" zoomScaleSheetLayoutView="80" workbookViewId="0">
      <selection activeCell="M15" sqref="M1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43481</v>
      </c>
      <c r="C7" s="20" t="s">
        <v>57</v>
      </c>
      <c r="D7" s="48" t="s">
        <v>62</v>
      </c>
      <c r="E7" s="49"/>
      <c r="F7" s="20"/>
      <c r="G7" s="21">
        <v>504045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504045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61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43481</v>
      </c>
      <c r="C7" s="20" t="s">
        <v>57</v>
      </c>
      <c r="D7" s="48" t="s">
        <v>62</v>
      </c>
      <c r="E7" s="49"/>
      <c r="F7" s="20"/>
      <c r="G7" s="21">
        <v>504045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504045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59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43477</v>
      </c>
      <c r="C7" s="20" t="s">
        <v>57</v>
      </c>
      <c r="D7" s="48" t="s">
        <v>58</v>
      </c>
      <c r="E7" s="49"/>
      <c r="F7" s="20"/>
      <c r="G7" s="21">
        <v>469938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469938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02월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51</v>
      </c>
      <c r="D4" s="2"/>
      <c r="E4" s="58"/>
      <c r="F4" s="10" t="s">
        <v>61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43522</v>
      </c>
      <c r="C7" s="20" t="s">
        <v>52</v>
      </c>
      <c r="D7" s="48" t="s">
        <v>55</v>
      </c>
      <c r="E7" s="49"/>
      <c r="F7" s="20"/>
      <c r="G7" s="21">
        <v>30000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30000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B1:N44"/>
  <sheetViews>
    <sheetView showGridLines="0" view="pageBreakPreview" zoomScale="80" zoomScaleNormal="80" zoomScaleSheetLayoutView="80" workbookViewId="0">
      <selection activeCell="F5" sqref="F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03월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54</v>
      </c>
      <c r="D4" s="2"/>
      <c r="E4" s="58"/>
      <c r="F4" s="10" t="s">
        <v>60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43550</v>
      </c>
      <c r="C7" s="20" t="s">
        <v>52</v>
      </c>
      <c r="D7" s="48" t="s">
        <v>53</v>
      </c>
      <c r="E7" s="49"/>
      <c r="F7" s="20"/>
      <c r="G7" s="21">
        <v>100000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100000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44"/>
  <sheetViews>
    <sheetView showGridLines="0" view="pageBreakPreview" zoomScale="80" zoomScaleNormal="80" zoomScaleSheetLayoutView="80" workbookViewId="0">
      <selection activeCell="M20" sqref="M20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12.125" style="1" bestFit="1" customWidth="1"/>
  </cols>
  <sheetData>
    <row r="1" spans="2:14" ht="35.25" customHeight="1" x14ac:dyDescent="0.3">
      <c r="B1" s="55" t="str">
        <f>IF(C4="", "", C4)</f>
        <v>2019년 07월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80</v>
      </c>
      <c r="D4" s="2"/>
      <c r="E4" s="58"/>
      <c r="F4" s="10" t="s">
        <v>79</v>
      </c>
      <c r="G4" s="10"/>
      <c r="H4" s="61"/>
      <c r="I4" s="62"/>
      <c r="L4" s="1"/>
      <c r="M4" s="1"/>
      <c r="N4" s="1"/>
    </row>
    <row r="5" spans="2:14" ht="17.25" thickBot="1" x14ac:dyDescent="0.35">
      <c r="L5" s="38" t="s">
        <v>81</v>
      </c>
      <c r="M5" s="38" t="s">
        <v>82</v>
      </c>
    </row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1750000</v>
      </c>
      <c r="M6" s="18">
        <v>100</v>
      </c>
      <c r="N6" s="18"/>
    </row>
    <row r="7" spans="2:14" s="1" customFormat="1" ht="34.5" customHeight="1" x14ac:dyDescent="0.3">
      <c r="B7" s="19">
        <v>43673</v>
      </c>
      <c r="C7" s="20" t="s">
        <v>70</v>
      </c>
      <c r="D7" s="48" t="s">
        <v>85</v>
      </c>
      <c r="E7" s="49"/>
      <c r="F7" s="20"/>
      <c r="G7" s="21">
        <v>88900</v>
      </c>
      <c r="H7" s="22"/>
      <c r="I7" s="23"/>
      <c r="J7"/>
      <c r="K7"/>
      <c r="L7" s="37" t="s">
        <v>83</v>
      </c>
      <c r="M7" s="39">
        <v>5.08</v>
      </c>
      <c r="N7" s="41">
        <f>M7/M6</f>
        <v>5.0799999999999998E-2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40" t="s">
        <v>84</v>
      </c>
      <c r="M8" s="1">
        <f>L6*(M7/M6)</f>
        <v>88900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88900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B1:N44"/>
  <sheetViews>
    <sheetView showGridLines="0" view="pageBreakPreview" zoomScale="80" zoomScaleNormal="80" zoomScaleSheetLayoutView="80" workbookViewId="0">
      <selection activeCell="L14" sqref="L14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03월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20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43528</v>
      </c>
      <c r="C7" s="20" t="s">
        <v>41</v>
      </c>
      <c r="D7" s="48" t="s">
        <v>43</v>
      </c>
      <c r="E7" s="49"/>
      <c r="F7" s="20"/>
      <c r="G7" s="21">
        <v>23449</v>
      </c>
      <c r="H7" s="22"/>
      <c r="I7" s="23"/>
      <c r="J7"/>
      <c r="K7">
        <v>140</v>
      </c>
      <c r="L7">
        <v>167.49</v>
      </c>
      <c r="M7" s="1">
        <f>K7*L7</f>
        <v>23448.600000000002</v>
      </c>
    </row>
    <row r="8" spans="2:14" ht="34.5" customHeight="1" x14ac:dyDescent="0.3">
      <c r="B8" s="19">
        <v>43529</v>
      </c>
      <c r="C8" s="20" t="s">
        <v>42</v>
      </c>
      <c r="D8" s="48" t="s">
        <v>44</v>
      </c>
      <c r="E8" s="49"/>
      <c r="F8" s="20"/>
      <c r="G8" s="21">
        <v>21101</v>
      </c>
      <c r="H8" s="22"/>
      <c r="I8" s="23"/>
      <c r="K8">
        <v>125.6</v>
      </c>
      <c r="L8" s="35">
        <v>168</v>
      </c>
      <c r="M8" s="1">
        <f t="shared" ref="M8:M14" si="0">K8*L8</f>
        <v>21100.799999999999</v>
      </c>
    </row>
    <row r="9" spans="2:14" ht="34.5" customHeight="1" x14ac:dyDescent="0.3">
      <c r="B9" s="19">
        <v>43531</v>
      </c>
      <c r="C9" s="20" t="s">
        <v>41</v>
      </c>
      <c r="D9" s="48" t="s">
        <v>45</v>
      </c>
      <c r="E9" s="49"/>
      <c r="F9" s="20"/>
      <c r="G9" s="21">
        <v>50379</v>
      </c>
      <c r="H9" s="22"/>
      <c r="I9" s="23"/>
      <c r="K9">
        <v>300</v>
      </c>
      <c r="L9">
        <v>167.93</v>
      </c>
      <c r="M9" s="1">
        <f t="shared" si="0"/>
        <v>50379</v>
      </c>
    </row>
    <row r="10" spans="2:14" s="1" customFormat="1" ht="34.5" customHeight="1" x14ac:dyDescent="0.3">
      <c r="B10" s="19">
        <v>43534</v>
      </c>
      <c r="C10" s="20" t="s">
        <v>41</v>
      </c>
      <c r="D10" s="48" t="s">
        <v>46</v>
      </c>
      <c r="E10" s="49"/>
      <c r="F10" s="20"/>
      <c r="G10" s="21">
        <v>93929</v>
      </c>
      <c r="H10" s="22"/>
      <c r="I10" s="23"/>
      <c r="J10"/>
      <c r="K10">
        <v>559.4</v>
      </c>
      <c r="L10">
        <v>167.91</v>
      </c>
      <c r="M10" s="1">
        <f t="shared" si="0"/>
        <v>93928.853999999992</v>
      </c>
    </row>
    <row r="11" spans="2:14" s="1" customFormat="1" ht="34.5" customHeight="1" x14ac:dyDescent="0.3">
      <c r="B11" s="19">
        <v>43534</v>
      </c>
      <c r="C11" s="20" t="s">
        <v>41</v>
      </c>
      <c r="D11" s="48" t="s">
        <v>47</v>
      </c>
      <c r="E11" s="49"/>
      <c r="F11" s="20"/>
      <c r="G11" s="21">
        <v>7556</v>
      </c>
      <c r="H11" s="22"/>
      <c r="I11" s="23"/>
      <c r="J11"/>
      <c r="K11">
        <v>45</v>
      </c>
      <c r="L11">
        <v>167.91</v>
      </c>
      <c r="M11" s="1">
        <f t="shared" si="0"/>
        <v>7555.95</v>
      </c>
    </row>
    <row r="12" spans="2:14" s="1" customFormat="1" ht="34.5" customHeight="1" x14ac:dyDescent="0.3">
      <c r="B12" s="19">
        <v>43535</v>
      </c>
      <c r="C12" s="20" t="s">
        <v>41</v>
      </c>
      <c r="D12" s="48" t="s">
        <v>48</v>
      </c>
      <c r="E12" s="49"/>
      <c r="F12" s="20"/>
      <c r="G12" s="21">
        <v>50505</v>
      </c>
      <c r="H12" s="22"/>
      <c r="I12" s="23"/>
      <c r="J12"/>
      <c r="K12">
        <v>300</v>
      </c>
      <c r="L12">
        <v>168.35</v>
      </c>
      <c r="M12" s="1">
        <f t="shared" si="0"/>
        <v>50505</v>
      </c>
    </row>
    <row r="13" spans="2:14" s="1" customFormat="1" ht="34.5" customHeight="1" x14ac:dyDescent="0.3">
      <c r="B13" s="19">
        <v>43536</v>
      </c>
      <c r="C13" s="20" t="s">
        <v>41</v>
      </c>
      <c r="D13" s="48" t="s">
        <v>49</v>
      </c>
      <c r="E13" s="49"/>
      <c r="F13" s="20"/>
      <c r="G13" s="21">
        <v>26618</v>
      </c>
      <c r="H13" s="22"/>
      <c r="I13" s="23"/>
      <c r="J13"/>
      <c r="K13">
        <v>158</v>
      </c>
      <c r="L13">
        <v>168.47</v>
      </c>
      <c r="M13" s="1">
        <f t="shared" si="0"/>
        <v>26618.26</v>
      </c>
    </row>
    <row r="14" spans="2:14" s="1" customFormat="1" ht="34.5" customHeight="1" x14ac:dyDescent="0.3">
      <c r="B14" s="19">
        <v>43536</v>
      </c>
      <c r="C14" s="20" t="s">
        <v>42</v>
      </c>
      <c r="D14" s="48" t="s">
        <v>50</v>
      </c>
      <c r="E14" s="49"/>
      <c r="F14" s="20"/>
      <c r="G14" s="21">
        <v>114560</v>
      </c>
      <c r="H14" s="22"/>
      <c r="I14" s="23"/>
      <c r="J14"/>
      <c r="K14">
        <v>680</v>
      </c>
      <c r="L14">
        <v>168.47</v>
      </c>
      <c r="M14" s="1">
        <f t="shared" si="0"/>
        <v>114559.6</v>
      </c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388097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18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1:E11"/>
    <mergeCell ref="D13:E13"/>
    <mergeCell ref="D14:E14"/>
    <mergeCell ref="D12:E12"/>
    <mergeCell ref="B16:D16"/>
    <mergeCell ref="E16:F16"/>
    <mergeCell ref="B17:D17"/>
    <mergeCell ref="E17:F17"/>
    <mergeCell ref="D7:E7"/>
    <mergeCell ref="D15:E15"/>
    <mergeCell ref="B1:C1"/>
    <mergeCell ref="D1:I1"/>
    <mergeCell ref="E3:E4"/>
    <mergeCell ref="H3:I3"/>
    <mergeCell ref="H4:I4"/>
    <mergeCell ref="D6:E6"/>
    <mergeCell ref="D8:E8"/>
    <mergeCell ref="D9:E9"/>
    <mergeCell ref="D10:E10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4"/>
  <sheetViews>
    <sheetView workbookViewId="0">
      <selection activeCell="B15" sqref="B15"/>
    </sheetView>
  </sheetViews>
  <sheetFormatPr defaultRowHeight="16.5" x14ac:dyDescent="0.3"/>
  <cols>
    <col min="2" max="2" width="24.25" customWidth="1"/>
    <col min="3" max="3" width="11" bestFit="1" customWidth="1"/>
    <col min="258" max="258" width="24.25" customWidth="1"/>
    <col min="259" max="259" width="11" bestFit="1" customWidth="1"/>
    <col min="514" max="514" width="24.25" customWidth="1"/>
    <col min="515" max="515" width="11" bestFit="1" customWidth="1"/>
    <col min="770" max="770" width="24.25" customWidth="1"/>
    <col min="771" max="771" width="11" bestFit="1" customWidth="1"/>
    <col min="1026" max="1026" width="24.25" customWidth="1"/>
    <col min="1027" max="1027" width="11" bestFit="1" customWidth="1"/>
    <col min="1282" max="1282" width="24.25" customWidth="1"/>
    <col min="1283" max="1283" width="11" bestFit="1" customWidth="1"/>
    <col min="1538" max="1538" width="24.25" customWidth="1"/>
    <col min="1539" max="1539" width="11" bestFit="1" customWidth="1"/>
    <col min="1794" max="1794" width="24.25" customWidth="1"/>
    <col min="1795" max="1795" width="11" bestFit="1" customWidth="1"/>
    <col min="2050" max="2050" width="24.25" customWidth="1"/>
    <col min="2051" max="2051" width="11" bestFit="1" customWidth="1"/>
    <col min="2306" max="2306" width="24.25" customWidth="1"/>
    <col min="2307" max="2307" width="11" bestFit="1" customWidth="1"/>
    <col min="2562" max="2562" width="24.25" customWidth="1"/>
    <col min="2563" max="2563" width="11" bestFit="1" customWidth="1"/>
    <col min="2818" max="2818" width="24.25" customWidth="1"/>
    <col min="2819" max="2819" width="11" bestFit="1" customWidth="1"/>
    <col min="3074" max="3074" width="24.25" customWidth="1"/>
    <col min="3075" max="3075" width="11" bestFit="1" customWidth="1"/>
    <col min="3330" max="3330" width="24.25" customWidth="1"/>
    <col min="3331" max="3331" width="11" bestFit="1" customWidth="1"/>
    <col min="3586" max="3586" width="24.25" customWidth="1"/>
    <col min="3587" max="3587" width="11" bestFit="1" customWidth="1"/>
    <col min="3842" max="3842" width="24.25" customWidth="1"/>
    <col min="3843" max="3843" width="11" bestFit="1" customWidth="1"/>
    <col min="4098" max="4098" width="24.25" customWidth="1"/>
    <col min="4099" max="4099" width="11" bestFit="1" customWidth="1"/>
    <col min="4354" max="4354" width="24.25" customWidth="1"/>
    <col min="4355" max="4355" width="11" bestFit="1" customWidth="1"/>
    <col min="4610" max="4610" width="24.25" customWidth="1"/>
    <col min="4611" max="4611" width="11" bestFit="1" customWidth="1"/>
    <col min="4866" max="4866" width="24.25" customWidth="1"/>
    <col min="4867" max="4867" width="11" bestFit="1" customWidth="1"/>
    <col min="5122" max="5122" width="24.25" customWidth="1"/>
    <col min="5123" max="5123" width="11" bestFit="1" customWidth="1"/>
    <col min="5378" max="5378" width="24.25" customWidth="1"/>
    <col min="5379" max="5379" width="11" bestFit="1" customWidth="1"/>
    <col min="5634" max="5634" width="24.25" customWidth="1"/>
    <col min="5635" max="5635" width="11" bestFit="1" customWidth="1"/>
    <col min="5890" max="5890" width="24.25" customWidth="1"/>
    <col min="5891" max="5891" width="11" bestFit="1" customWidth="1"/>
    <col min="6146" max="6146" width="24.25" customWidth="1"/>
    <col min="6147" max="6147" width="11" bestFit="1" customWidth="1"/>
    <col min="6402" max="6402" width="24.25" customWidth="1"/>
    <col min="6403" max="6403" width="11" bestFit="1" customWidth="1"/>
    <col min="6658" max="6658" width="24.25" customWidth="1"/>
    <col min="6659" max="6659" width="11" bestFit="1" customWidth="1"/>
    <col min="6914" max="6914" width="24.25" customWidth="1"/>
    <col min="6915" max="6915" width="11" bestFit="1" customWidth="1"/>
    <col min="7170" max="7170" width="24.25" customWidth="1"/>
    <col min="7171" max="7171" width="11" bestFit="1" customWidth="1"/>
    <col min="7426" max="7426" width="24.25" customWidth="1"/>
    <col min="7427" max="7427" width="11" bestFit="1" customWidth="1"/>
    <col min="7682" max="7682" width="24.25" customWidth="1"/>
    <col min="7683" max="7683" width="11" bestFit="1" customWidth="1"/>
    <col min="7938" max="7938" width="24.25" customWidth="1"/>
    <col min="7939" max="7939" width="11" bestFit="1" customWidth="1"/>
    <col min="8194" max="8194" width="24.25" customWidth="1"/>
    <col min="8195" max="8195" width="11" bestFit="1" customWidth="1"/>
    <col min="8450" max="8450" width="24.25" customWidth="1"/>
    <col min="8451" max="8451" width="11" bestFit="1" customWidth="1"/>
    <col min="8706" max="8706" width="24.25" customWidth="1"/>
    <col min="8707" max="8707" width="11" bestFit="1" customWidth="1"/>
    <col min="8962" max="8962" width="24.25" customWidth="1"/>
    <col min="8963" max="8963" width="11" bestFit="1" customWidth="1"/>
    <col min="9218" max="9218" width="24.25" customWidth="1"/>
    <col min="9219" max="9219" width="11" bestFit="1" customWidth="1"/>
    <col min="9474" max="9474" width="24.25" customWidth="1"/>
    <col min="9475" max="9475" width="11" bestFit="1" customWidth="1"/>
    <col min="9730" max="9730" width="24.25" customWidth="1"/>
    <col min="9731" max="9731" width="11" bestFit="1" customWidth="1"/>
    <col min="9986" max="9986" width="24.25" customWidth="1"/>
    <col min="9987" max="9987" width="11" bestFit="1" customWidth="1"/>
    <col min="10242" max="10242" width="24.25" customWidth="1"/>
    <col min="10243" max="10243" width="11" bestFit="1" customWidth="1"/>
    <col min="10498" max="10498" width="24.25" customWidth="1"/>
    <col min="10499" max="10499" width="11" bestFit="1" customWidth="1"/>
    <col min="10754" max="10754" width="24.25" customWidth="1"/>
    <col min="10755" max="10755" width="11" bestFit="1" customWidth="1"/>
    <col min="11010" max="11010" width="24.25" customWidth="1"/>
    <col min="11011" max="11011" width="11" bestFit="1" customWidth="1"/>
    <col min="11266" max="11266" width="24.25" customWidth="1"/>
    <col min="11267" max="11267" width="11" bestFit="1" customWidth="1"/>
    <col min="11522" max="11522" width="24.25" customWidth="1"/>
    <col min="11523" max="11523" width="11" bestFit="1" customWidth="1"/>
    <col min="11778" max="11778" width="24.25" customWidth="1"/>
    <col min="11779" max="11779" width="11" bestFit="1" customWidth="1"/>
    <col min="12034" max="12034" width="24.25" customWidth="1"/>
    <col min="12035" max="12035" width="11" bestFit="1" customWidth="1"/>
    <col min="12290" max="12290" width="24.25" customWidth="1"/>
    <col min="12291" max="12291" width="11" bestFit="1" customWidth="1"/>
    <col min="12546" max="12546" width="24.25" customWidth="1"/>
    <col min="12547" max="12547" width="11" bestFit="1" customWidth="1"/>
    <col min="12802" max="12802" width="24.25" customWidth="1"/>
    <col min="12803" max="12803" width="11" bestFit="1" customWidth="1"/>
    <col min="13058" max="13058" width="24.25" customWidth="1"/>
    <col min="13059" max="13059" width="11" bestFit="1" customWidth="1"/>
    <col min="13314" max="13314" width="24.25" customWidth="1"/>
    <col min="13315" max="13315" width="11" bestFit="1" customWidth="1"/>
    <col min="13570" max="13570" width="24.25" customWidth="1"/>
    <col min="13571" max="13571" width="11" bestFit="1" customWidth="1"/>
    <col min="13826" max="13826" width="24.25" customWidth="1"/>
    <col min="13827" max="13827" width="11" bestFit="1" customWidth="1"/>
    <col min="14082" max="14082" width="24.25" customWidth="1"/>
    <col min="14083" max="14083" width="11" bestFit="1" customWidth="1"/>
    <col min="14338" max="14338" width="24.25" customWidth="1"/>
    <col min="14339" max="14339" width="11" bestFit="1" customWidth="1"/>
    <col min="14594" max="14594" width="24.25" customWidth="1"/>
    <col min="14595" max="14595" width="11" bestFit="1" customWidth="1"/>
    <col min="14850" max="14850" width="24.25" customWidth="1"/>
    <col min="14851" max="14851" width="11" bestFit="1" customWidth="1"/>
    <col min="15106" max="15106" width="24.25" customWidth="1"/>
    <col min="15107" max="15107" width="11" bestFit="1" customWidth="1"/>
    <col min="15362" max="15362" width="24.25" customWidth="1"/>
    <col min="15363" max="15363" width="11" bestFit="1" customWidth="1"/>
    <col min="15618" max="15618" width="24.25" customWidth="1"/>
    <col min="15619" max="15619" width="11" bestFit="1" customWidth="1"/>
    <col min="15874" max="15874" width="24.25" customWidth="1"/>
    <col min="15875" max="15875" width="11" bestFit="1" customWidth="1"/>
    <col min="16130" max="16130" width="24.25" customWidth="1"/>
    <col min="16131" max="16131" width="11" bestFit="1" customWidth="1"/>
  </cols>
  <sheetData>
    <row r="1" spans="2:3" x14ac:dyDescent="0.3">
      <c r="B1" t="s">
        <v>21</v>
      </c>
      <c r="C1" t="s">
        <v>22</v>
      </c>
    </row>
    <row r="2" spans="2:3" x14ac:dyDescent="0.3">
      <c r="B2" t="s">
        <v>23</v>
      </c>
      <c r="C2" t="s">
        <v>24</v>
      </c>
    </row>
    <row r="3" spans="2:3" x14ac:dyDescent="0.3">
      <c r="B3" t="s">
        <v>25</v>
      </c>
      <c r="C3" t="s">
        <v>26</v>
      </c>
    </row>
    <row r="4" spans="2:3" x14ac:dyDescent="0.3">
      <c r="B4" t="s">
        <v>27</v>
      </c>
      <c r="C4" t="s">
        <v>28</v>
      </c>
    </row>
    <row r="5" spans="2:3" x14ac:dyDescent="0.3">
      <c r="B5" t="s">
        <v>29</v>
      </c>
      <c r="C5" t="s">
        <v>30</v>
      </c>
    </row>
    <row r="6" spans="2:3" x14ac:dyDescent="0.3">
      <c r="B6" t="s">
        <v>31</v>
      </c>
      <c r="C6" t="s">
        <v>32</v>
      </c>
    </row>
    <row r="7" spans="2:3" x14ac:dyDescent="0.3">
      <c r="B7" t="s">
        <v>33</v>
      </c>
    </row>
    <row r="8" spans="2:3" x14ac:dyDescent="0.3">
      <c r="B8" t="s">
        <v>34</v>
      </c>
    </row>
    <row r="9" spans="2:3" x14ac:dyDescent="0.3">
      <c r="B9" t="s">
        <v>35</v>
      </c>
    </row>
    <row r="10" spans="2:3" x14ac:dyDescent="0.3">
      <c r="B10" t="s">
        <v>36</v>
      </c>
    </row>
    <row r="11" spans="2:3" x14ac:dyDescent="0.3">
      <c r="B11" t="s">
        <v>37</v>
      </c>
    </row>
    <row r="12" spans="2:3" x14ac:dyDescent="0.3">
      <c r="B12" t="s">
        <v>38</v>
      </c>
    </row>
    <row r="13" spans="2:3" x14ac:dyDescent="0.3">
      <c r="B13" t="s">
        <v>39</v>
      </c>
    </row>
    <row r="14" spans="2:3" x14ac:dyDescent="0.3">
      <c r="B14" t="s">
        <v>40</v>
      </c>
    </row>
  </sheetData>
  <phoneticPr fontId="3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B1:N44"/>
  <sheetViews>
    <sheetView showGridLines="0" view="pageBreakPreview" topLeftCell="A10" zoomScale="80" zoomScaleNormal="80" zoomScaleSheetLayoutView="80" workbookViewId="0">
      <selection activeCell="I35" sqref="I35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43592</v>
      </c>
      <c r="C7" s="20" t="s">
        <v>52</v>
      </c>
      <c r="D7" s="48" t="s">
        <v>77</v>
      </c>
      <c r="E7" s="49"/>
      <c r="F7" s="20"/>
      <c r="G7" s="21">
        <v>22000</v>
      </c>
      <c r="H7" s="22"/>
      <c r="I7" s="23"/>
      <c r="J7"/>
      <c r="K7"/>
      <c r="L7">
        <v>171.84</v>
      </c>
    </row>
    <row r="8" spans="2:14" ht="34.5" customHeight="1" x14ac:dyDescent="0.3">
      <c r="B8" s="19">
        <v>43592</v>
      </c>
      <c r="C8" s="20" t="s">
        <v>52</v>
      </c>
      <c r="D8" s="48" t="s">
        <v>78</v>
      </c>
      <c r="E8" s="49"/>
      <c r="F8" s="20"/>
      <c r="G8" s="21">
        <v>22000</v>
      </c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44000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43612</v>
      </c>
      <c r="C7" s="20" t="s">
        <v>52</v>
      </c>
      <c r="D7" s="48" t="s">
        <v>73</v>
      </c>
      <c r="E7" s="49"/>
      <c r="F7" s="20"/>
      <c r="G7" s="21">
        <v>85000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85000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43595</v>
      </c>
      <c r="C7" s="20" t="s">
        <v>52</v>
      </c>
      <c r="D7" s="48" t="s">
        <v>76</v>
      </c>
      <c r="E7" s="49"/>
      <c r="F7" s="20"/>
      <c r="G7" s="21">
        <v>93000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93000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N44"/>
  <sheetViews>
    <sheetView showGridLines="0" view="pageBreakPreview" zoomScale="80" zoomScaleNormal="80" zoomScaleSheetLayoutView="80" workbookViewId="0">
      <selection activeCell="K11" sqref="K11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75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43594</v>
      </c>
      <c r="C7" s="20" t="s">
        <v>42</v>
      </c>
      <c r="D7" s="48" t="s">
        <v>74</v>
      </c>
      <c r="E7" s="49"/>
      <c r="F7" s="20"/>
      <c r="G7" s="21">
        <v>76340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76340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N44"/>
  <sheetViews>
    <sheetView showGridLines="0" view="pageBreakPreview" zoomScale="80" zoomScaleNormal="80" zoomScaleSheetLayoutView="80" workbookViewId="0">
      <selection activeCell="G8" sqref="G8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43594</v>
      </c>
      <c r="C7" s="20" t="s">
        <v>52</v>
      </c>
      <c r="D7" s="48" t="s">
        <v>73</v>
      </c>
      <c r="E7" s="49"/>
      <c r="F7" s="20"/>
      <c r="G7" s="21">
        <v>930000</v>
      </c>
      <c r="H7" s="22"/>
      <c r="I7" s="23"/>
      <c r="J7"/>
      <c r="K7"/>
      <c r="L7">
        <v>171.84</v>
      </c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930000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N44"/>
  <sheetViews>
    <sheetView showGridLines="0" view="pageBreakPreview" zoomScale="80" zoomScaleNormal="80" zoomScaleSheetLayoutView="80" workbookViewId="0">
      <selection activeCell="P17" sqref="P17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05월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69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>
        <v>660</v>
      </c>
      <c r="M6" s="18"/>
      <c r="N6" s="18"/>
    </row>
    <row r="7" spans="2:14" s="1" customFormat="1" ht="34.5" customHeight="1" x14ac:dyDescent="0.3">
      <c r="B7" s="19">
        <v>43598</v>
      </c>
      <c r="C7" s="20" t="s">
        <v>52</v>
      </c>
      <c r="D7" s="48" t="s">
        <v>71</v>
      </c>
      <c r="E7" s="49"/>
      <c r="F7" s="20"/>
      <c r="G7" s="21">
        <v>29452</v>
      </c>
      <c r="H7" s="22"/>
      <c r="I7" s="23"/>
      <c r="J7"/>
      <c r="K7"/>
      <c r="L7">
        <v>171.84</v>
      </c>
    </row>
    <row r="8" spans="2:14" ht="34.5" customHeight="1" x14ac:dyDescent="0.3">
      <c r="B8" s="19">
        <v>43599</v>
      </c>
      <c r="C8" s="20" t="s">
        <v>70</v>
      </c>
      <c r="D8" s="48" t="s">
        <v>72</v>
      </c>
      <c r="E8" s="49"/>
      <c r="F8" s="20"/>
      <c r="G8" s="21">
        <v>113414</v>
      </c>
      <c r="H8" s="22"/>
      <c r="I8" s="23"/>
      <c r="L8" s="36">
        <f>L6*L7</f>
        <v>113414.40000000001</v>
      </c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142866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</mergeCells>
  <phoneticPr fontId="3" type="noConversion"/>
  <dataValidations count="3">
    <dataValidation type="date" operator="greaterThanOrEqual" allowBlank="1" showInputMessage="1" showErrorMessage="1" sqref="B18:B19 B7:B15">
      <formula1>40603</formula1>
    </dataValidation>
    <dataValidation type="whole" allowBlank="1" showInputMessage="1" showErrorMessage="1" sqref="H7:H15">
      <formula1>0</formula1>
      <formula2>5000000</formula2>
    </dataValidation>
    <dataValidation type="whole" allowBlank="1" showInputMessage="1" showErrorMessage="1" sqref="G7:G15">
      <formula1>-99999999999999900</formula1>
      <formula2>99999999999999900</formula2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[2]Sheet2!#REF!</xm:f>
          </x14:formula1>
          <xm:sqref>F7:F15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N44"/>
  <sheetViews>
    <sheetView showGridLines="0" view="pageBreakPreview" zoomScale="80" zoomScaleNormal="80" zoomScaleSheetLayoutView="80" workbookViewId="0">
      <selection activeCell="K9" sqref="K9"/>
    </sheetView>
  </sheetViews>
  <sheetFormatPr defaultRowHeight="16.5" x14ac:dyDescent="0.3"/>
  <cols>
    <col min="1" max="1" width="3.625" customWidth="1"/>
    <col min="2" max="2" width="17.875" style="11" customWidth="1"/>
    <col min="3" max="3" width="19.125" customWidth="1"/>
    <col min="4" max="4" width="33.875" customWidth="1"/>
    <col min="5" max="5" width="13.25" customWidth="1"/>
    <col min="6" max="6" width="14.625" customWidth="1"/>
    <col min="7" max="7" width="15.25" customWidth="1"/>
    <col min="8" max="8" width="5.625" style="12" customWidth="1"/>
    <col min="9" max="9" width="13.25" customWidth="1"/>
    <col min="10" max="10" width="10.5" bestFit="1" customWidth="1"/>
    <col min="11" max="11" width="14.5" customWidth="1"/>
    <col min="12" max="12" width="12.25" style="1" bestFit="1" customWidth="1"/>
    <col min="13" max="13" width="10.5" style="1" bestFit="1" customWidth="1"/>
    <col min="14" max="14" width="9.375" style="1" bestFit="1" customWidth="1"/>
  </cols>
  <sheetData>
    <row r="1" spans="2:14" ht="35.25" customHeight="1" x14ac:dyDescent="0.3">
      <c r="B1" s="55" t="str">
        <f>IF(C4="", "", C4)</f>
        <v>2019년 01월</v>
      </c>
      <c r="C1" s="55"/>
      <c r="D1" s="56" t="s">
        <v>0</v>
      </c>
      <c r="E1" s="56"/>
      <c r="F1" s="56"/>
      <c r="G1" s="56"/>
      <c r="H1" s="56"/>
      <c r="I1" s="56"/>
    </row>
    <row r="2" spans="2:14" s="4" customFormat="1" ht="19.5" customHeight="1" thickBot="1" x14ac:dyDescent="0.35">
      <c r="B2" s="2"/>
      <c r="C2" s="2"/>
      <c r="D2" s="2"/>
      <c r="E2" s="2"/>
      <c r="F2" s="2"/>
      <c r="G2" s="2"/>
      <c r="H2" s="3"/>
      <c r="I2" s="2"/>
      <c r="L2" s="1"/>
      <c r="M2" s="1"/>
      <c r="N2" s="1"/>
    </row>
    <row r="3" spans="2:14" s="4" customFormat="1" ht="34.5" customHeight="1" x14ac:dyDescent="0.3">
      <c r="B3" s="5" t="s">
        <v>1</v>
      </c>
      <c r="C3" s="6"/>
      <c r="D3" s="2"/>
      <c r="E3" s="57" t="s">
        <v>2</v>
      </c>
      <c r="F3" s="7" t="s">
        <v>3</v>
      </c>
      <c r="G3" s="7" t="s">
        <v>4</v>
      </c>
      <c r="H3" s="59" t="s">
        <v>5</v>
      </c>
      <c r="I3" s="60"/>
      <c r="L3" s="1"/>
      <c r="M3" s="1"/>
      <c r="N3" s="1"/>
    </row>
    <row r="4" spans="2:14" s="4" customFormat="1" ht="34.5" customHeight="1" thickBot="1" x14ac:dyDescent="0.35">
      <c r="B4" s="8" t="s">
        <v>6</v>
      </c>
      <c r="C4" s="9" t="s">
        <v>56</v>
      </c>
      <c r="D4" s="2"/>
      <c r="E4" s="58"/>
      <c r="F4" s="10" t="s">
        <v>7</v>
      </c>
      <c r="G4" s="10"/>
      <c r="H4" s="61"/>
      <c r="I4" s="62"/>
      <c r="L4" s="1"/>
      <c r="M4" s="1"/>
      <c r="N4" s="1"/>
    </row>
    <row r="5" spans="2:14" ht="17.25" thickBot="1" x14ac:dyDescent="0.35"/>
    <row r="6" spans="2:14" s="17" customFormat="1" ht="25.5" customHeight="1" x14ac:dyDescent="0.3">
      <c r="B6" s="13" t="s">
        <v>8</v>
      </c>
      <c r="C6" s="14" t="s">
        <v>9</v>
      </c>
      <c r="D6" s="63" t="s">
        <v>10</v>
      </c>
      <c r="E6" s="64"/>
      <c r="F6" s="14" t="s">
        <v>11</v>
      </c>
      <c r="G6" s="14" t="s">
        <v>12</v>
      </c>
      <c r="H6" s="15" t="s">
        <v>13</v>
      </c>
      <c r="I6" s="16" t="s">
        <v>14</v>
      </c>
      <c r="L6" s="18"/>
      <c r="M6" s="18"/>
      <c r="N6" s="18"/>
    </row>
    <row r="7" spans="2:14" s="1" customFormat="1" ht="34.5" customHeight="1" x14ac:dyDescent="0.3">
      <c r="B7" s="19">
        <v>43508</v>
      </c>
      <c r="C7" s="20" t="s">
        <v>52</v>
      </c>
      <c r="D7" s="48" t="s">
        <v>68</v>
      </c>
      <c r="E7" s="49"/>
      <c r="F7" s="20"/>
      <c r="G7" s="21">
        <v>56225</v>
      </c>
      <c r="H7" s="22"/>
      <c r="I7" s="23"/>
      <c r="J7"/>
      <c r="K7"/>
      <c r="L7"/>
    </row>
    <row r="8" spans="2:14" ht="34.5" customHeight="1" x14ac:dyDescent="0.3">
      <c r="B8" s="19"/>
      <c r="C8" s="20"/>
      <c r="D8" s="48"/>
      <c r="E8" s="49"/>
      <c r="F8" s="20"/>
      <c r="G8" s="21"/>
      <c r="H8" s="22"/>
      <c r="I8" s="23"/>
      <c r="L8" s="35"/>
    </row>
    <row r="9" spans="2:14" ht="34.5" customHeight="1" x14ac:dyDescent="0.3">
      <c r="B9" s="19"/>
      <c r="C9" s="20"/>
      <c r="D9" s="48"/>
      <c r="E9" s="49"/>
      <c r="F9" s="20"/>
      <c r="G9" s="21"/>
      <c r="H9" s="22"/>
      <c r="I9" s="23"/>
      <c r="L9"/>
    </row>
    <row r="10" spans="2:14" s="1" customFormat="1" ht="34.5" customHeight="1" x14ac:dyDescent="0.3">
      <c r="B10" s="19"/>
      <c r="C10" s="20"/>
      <c r="D10" s="48"/>
      <c r="E10" s="49"/>
      <c r="F10" s="20"/>
      <c r="G10" s="21"/>
      <c r="H10" s="22"/>
      <c r="I10" s="23"/>
      <c r="J10"/>
      <c r="K10"/>
      <c r="L10"/>
    </row>
    <row r="11" spans="2:14" s="1" customFormat="1" ht="34.5" customHeight="1" x14ac:dyDescent="0.3">
      <c r="B11" s="19"/>
      <c r="C11" s="20"/>
      <c r="D11" s="48"/>
      <c r="E11" s="49"/>
      <c r="F11" s="20"/>
      <c r="G11" s="21"/>
      <c r="H11" s="22"/>
      <c r="I11" s="23"/>
      <c r="J11"/>
      <c r="K11"/>
      <c r="L11"/>
    </row>
    <row r="12" spans="2:14" s="1" customFormat="1" ht="34.5" customHeight="1" x14ac:dyDescent="0.3">
      <c r="B12" s="19"/>
      <c r="C12" s="20"/>
      <c r="D12" s="48"/>
      <c r="E12" s="49"/>
      <c r="F12" s="20"/>
      <c r="G12" s="21"/>
      <c r="H12" s="22"/>
      <c r="I12" s="23"/>
      <c r="J12"/>
      <c r="K12"/>
      <c r="L12"/>
    </row>
    <row r="13" spans="2:14" s="1" customFormat="1" ht="34.5" customHeight="1" x14ac:dyDescent="0.3">
      <c r="B13" s="19"/>
      <c r="C13" s="20"/>
      <c r="D13" s="48"/>
      <c r="E13" s="49"/>
      <c r="F13" s="20"/>
      <c r="G13" s="21"/>
      <c r="H13" s="22"/>
      <c r="I13" s="23"/>
      <c r="J13"/>
      <c r="K13"/>
      <c r="L13"/>
    </row>
    <row r="14" spans="2:14" s="1" customFormat="1" ht="34.5" customHeight="1" x14ac:dyDescent="0.3">
      <c r="B14" s="19"/>
      <c r="C14" s="20"/>
      <c r="D14" s="48"/>
      <c r="E14" s="49"/>
      <c r="F14" s="20"/>
      <c r="G14" s="21"/>
      <c r="H14" s="22"/>
      <c r="I14" s="23"/>
      <c r="J14"/>
      <c r="K14"/>
      <c r="L14"/>
    </row>
    <row r="15" spans="2:14" ht="23.25" customHeight="1" x14ac:dyDescent="0.3">
      <c r="B15" s="19"/>
      <c r="C15" s="20"/>
      <c r="D15" s="50"/>
      <c r="E15" s="49"/>
      <c r="F15" s="20"/>
      <c r="G15" s="21"/>
      <c r="H15" s="22"/>
      <c r="I15" s="23"/>
    </row>
    <row r="16" spans="2:14" s="1" customFormat="1" ht="27" customHeight="1" thickBot="1" x14ac:dyDescent="0.35">
      <c r="B16" s="51" t="s">
        <v>15</v>
      </c>
      <c r="C16" s="52"/>
      <c r="D16" s="52"/>
      <c r="E16" s="53" t="s">
        <v>16</v>
      </c>
      <c r="F16" s="54"/>
      <c r="G16" s="24">
        <f>SUM(G7:G15)</f>
        <v>56225</v>
      </c>
      <c r="H16" s="25"/>
      <c r="I16" s="26"/>
      <c r="J16"/>
      <c r="K16" s="27"/>
    </row>
    <row r="17" spans="2:11" s="1" customFormat="1" ht="27" customHeight="1" thickBot="1" x14ac:dyDescent="0.35">
      <c r="B17" s="51" t="s">
        <v>17</v>
      </c>
      <c r="C17" s="52"/>
      <c r="D17" s="52"/>
      <c r="E17" s="53" t="s">
        <v>16</v>
      </c>
      <c r="F17" s="54"/>
      <c r="G17" s="24">
        <f>SUMIF(F6:F15,B17,G6:G15)</f>
        <v>0</v>
      </c>
      <c r="H17" s="25"/>
      <c r="I17" s="26"/>
      <c r="J17"/>
      <c r="K17" s="27"/>
    </row>
    <row r="18" spans="2:11" s="1" customFormat="1" ht="23.25" customHeight="1" x14ac:dyDescent="0.3">
      <c r="B18" s="42" t="s">
        <v>19</v>
      </c>
      <c r="C18" s="43"/>
      <c r="D18" s="43"/>
      <c r="E18" s="43"/>
      <c r="F18" s="43"/>
      <c r="G18" s="43"/>
      <c r="H18" s="43"/>
      <c r="I18" s="44"/>
      <c r="J18"/>
      <c r="K18"/>
    </row>
    <row r="19" spans="2:11" s="1" customFormat="1" ht="23.25" customHeight="1" x14ac:dyDescent="0.3">
      <c r="B19" s="45"/>
      <c r="C19" s="46"/>
      <c r="D19" s="46"/>
      <c r="E19" s="46"/>
      <c r="F19" s="46"/>
      <c r="G19" s="46"/>
      <c r="H19" s="46"/>
      <c r="I19" s="47"/>
      <c r="J19"/>
      <c r="K19"/>
    </row>
    <row r="20" spans="2:11" s="1" customFormat="1" ht="23.25" customHeight="1" x14ac:dyDescent="0.3">
      <c r="B20" s="28"/>
      <c r="C20" s="29"/>
      <c r="D20" s="29"/>
      <c r="E20" s="29"/>
      <c r="F20" s="29"/>
      <c r="G20" s="29"/>
      <c r="H20" s="29"/>
      <c r="I20" s="30"/>
      <c r="J20"/>
      <c r="K20"/>
    </row>
    <row r="21" spans="2:11" s="1" customFormat="1" ht="23.25" customHeight="1" x14ac:dyDescent="0.3">
      <c r="B21" s="28"/>
      <c r="C21" s="29"/>
      <c r="D21" s="29"/>
      <c r="E21" s="29"/>
      <c r="F21" s="29"/>
      <c r="G21" s="29"/>
      <c r="H21" s="29"/>
      <c r="I21" s="30"/>
      <c r="J21"/>
      <c r="K21"/>
    </row>
    <row r="22" spans="2:11" s="1" customFormat="1" ht="23.25" customHeight="1" x14ac:dyDescent="0.3">
      <c r="B22" s="28"/>
      <c r="C22" s="29"/>
      <c r="D22" s="29"/>
      <c r="E22" s="29"/>
      <c r="F22" s="29"/>
      <c r="G22" s="29"/>
      <c r="H22" s="29"/>
      <c r="I22" s="30"/>
      <c r="J22"/>
      <c r="K22"/>
    </row>
    <row r="23" spans="2:11" s="1" customFormat="1" ht="23.25" customHeight="1" x14ac:dyDescent="0.3">
      <c r="B23" s="28"/>
      <c r="C23" s="29"/>
      <c r="D23" s="29"/>
      <c r="E23" s="29"/>
      <c r="F23" s="29"/>
      <c r="G23" s="29"/>
      <c r="H23" s="29"/>
      <c r="I23" s="30"/>
      <c r="J23"/>
      <c r="K23"/>
    </row>
    <row r="24" spans="2:11" s="1" customFormat="1" ht="23.25" customHeight="1" x14ac:dyDescent="0.3">
      <c r="B24" s="28"/>
      <c r="C24" s="29"/>
      <c r="D24" s="29"/>
      <c r="E24" s="29"/>
      <c r="F24" s="29"/>
      <c r="G24" s="29"/>
      <c r="H24" s="29"/>
      <c r="I24" s="30"/>
      <c r="J24"/>
      <c r="K24"/>
    </row>
    <row r="25" spans="2:11" s="1" customFormat="1" ht="23.25" customHeight="1" x14ac:dyDescent="0.3">
      <c r="B25" s="28"/>
      <c r="C25" s="29"/>
      <c r="D25" s="29"/>
      <c r="E25" s="29"/>
      <c r="F25" s="29"/>
      <c r="G25" s="29"/>
      <c r="H25" s="29"/>
      <c r="I25" s="30"/>
      <c r="J25"/>
      <c r="K25"/>
    </row>
    <row r="26" spans="2:11" s="1" customFormat="1" ht="23.25" customHeight="1" x14ac:dyDescent="0.3">
      <c r="B26" s="28"/>
      <c r="C26" s="29"/>
      <c r="D26" s="29"/>
      <c r="E26" s="29"/>
      <c r="F26" s="29"/>
      <c r="G26" s="29"/>
      <c r="H26" s="29"/>
      <c r="I26" s="30"/>
      <c r="J26"/>
      <c r="K26"/>
    </row>
    <row r="27" spans="2:11" s="1" customFormat="1" ht="23.25" customHeight="1" x14ac:dyDescent="0.3">
      <c r="B27" s="28"/>
      <c r="C27" s="29"/>
      <c r="D27" s="29"/>
      <c r="E27" s="29"/>
      <c r="F27" s="29"/>
      <c r="G27" s="29"/>
      <c r="H27" s="29"/>
      <c r="I27" s="30"/>
      <c r="J27"/>
      <c r="K27"/>
    </row>
    <row r="28" spans="2:11" s="1" customFormat="1" ht="23.25" customHeight="1" x14ac:dyDescent="0.3">
      <c r="B28" s="28"/>
      <c r="C28" s="29"/>
      <c r="D28" s="29"/>
      <c r="E28" s="29"/>
      <c r="F28" s="29"/>
      <c r="G28" s="29"/>
      <c r="H28" s="29"/>
      <c r="I28" s="30"/>
      <c r="J28"/>
      <c r="K28"/>
    </row>
    <row r="29" spans="2:11" s="1" customFormat="1" ht="23.25" customHeight="1" x14ac:dyDescent="0.3">
      <c r="B29" s="28"/>
      <c r="C29" s="29"/>
      <c r="D29" s="29"/>
      <c r="E29" s="29"/>
      <c r="F29" s="29"/>
      <c r="G29" s="29"/>
      <c r="H29" s="29"/>
      <c r="I29" s="30"/>
      <c r="J29"/>
      <c r="K29"/>
    </row>
    <row r="30" spans="2:11" s="1" customFormat="1" ht="23.25" customHeight="1" x14ac:dyDescent="0.3">
      <c r="B30" s="28"/>
      <c r="C30" s="29"/>
      <c r="D30" s="29"/>
      <c r="E30" s="29"/>
      <c r="F30" s="29"/>
      <c r="G30" s="29"/>
      <c r="H30" s="29"/>
      <c r="I30" s="30"/>
      <c r="J30"/>
      <c r="K30"/>
    </row>
    <row r="31" spans="2:11" s="1" customFormat="1" ht="23.25" customHeight="1" x14ac:dyDescent="0.3">
      <c r="B31" s="28"/>
      <c r="C31" s="29"/>
      <c r="D31" s="29"/>
      <c r="E31" s="29"/>
      <c r="F31" s="29"/>
      <c r="G31" s="29"/>
      <c r="H31" s="29"/>
      <c r="I31" s="30"/>
      <c r="J31"/>
      <c r="K31"/>
    </row>
    <row r="32" spans="2:11" s="1" customFormat="1" ht="23.25" customHeight="1" x14ac:dyDescent="0.3">
      <c r="B32" s="28"/>
      <c r="C32" s="29"/>
      <c r="D32" s="29"/>
      <c r="E32" s="29"/>
      <c r="F32" s="29"/>
      <c r="G32" s="29"/>
      <c r="H32" s="29"/>
      <c r="I32" s="30"/>
      <c r="J32"/>
      <c r="K32"/>
    </row>
    <row r="33" spans="2:12" s="1" customFormat="1" ht="23.25" customHeight="1" x14ac:dyDescent="0.3">
      <c r="B33" s="28"/>
      <c r="C33" s="29"/>
      <c r="D33" s="29"/>
      <c r="E33" s="29"/>
      <c r="F33" s="29"/>
      <c r="G33" s="29"/>
      <c r="H33" s="29"/>
      <c r="I33" s="30"/>
      <c r="J33"/>
      <c r="K33"/>
    </row>
    <row r="34" spans="2:12" s="1" customFormat="1" ht="23.25" customHeight="1" x14ac:dyDescent="0.3">
      <c r="B34" s="28"/>
      <c r="C34" s="29"/>
      <c r="D34" s="29"/>
      <c r="E34" s="29"/>
      <c r="F34" s="29"/>
      <c r="G34" s="29"/>
      <c r="H34" s="29"/>
      <c r="I34" s="30"/>
      <c r="J34"/>
      <c r="K34"/>
    </row>
    <row r="35" spans="2:12" s="1" customFormat="1" ht="23.25" customHeight="1" x14ac:dyDescent="0.3">
      <c r="B35" s="28"/>
      <c r="C35" s="29"/>
      <c r="D35" s="29"/>
      <c r="E35" s="29"/>
      <c r="F35" s="29"/>
      <c r="G35" s="29"/>
      <c r="H35" s="29"/>
      <c r="I35" s="30"/>
      <c r="J35"/>
      <c r="K35"/>
    </row>
    <row r="36" spans="2:12" s="1" customFormat="1" ht="23.25" customHeight="1" x14ac:dyDescent="0.3">
      <c r="B36" s="28"/>
      <c r="C36" s="29"/>
      <c r="D36" s="29"/>
      <c r="E36" s="29"/>
      <c r="F36" s="29"/>
      <c r="G36" s="29"/>
      <c r="H36" s="29"/>
      <c r="I36" s="30"/>
      <c r="J36"/>
      <c r="K36"/>
    </row>
    <row r="37" spans="2:12" s="1" customFormat="1" ht="23.25" customHeight="1" x14ac:dyDescent="0.3">
      <c r="B37" s="28"/>
      <c r="C37" s="29"/>
      <c r="D37" s="29"/>
      <c r="E37" s="29"/>
      <c r="F37" s="29"/>
      <c r="G37" s="29"/>
      <c r="H37" s="29"/>
      <c r="I37" s="30"/>
      <c r="J37"/>
      <c r="K37"/>
    </row>
    <row r="38" spans="2:12" s="1" customFormat="1" ht="23.25" customHeight="1" x14ac:dyDescent="0.3">
      <c r="B38" s="28"/>
      <c r="C38" s="29"/>
      <c r="D38" s="29"/>
      <c r="E38" s="29"/>
      <c r="F38" s="29"/>
      <c r="G38" s="29"/>
      <c r="H38" s="29"/>
      <c r="I38" s="30"/>
      <c r="J38"/>
      <c r="K38"/>
      <c r="L38" s="31"/>
    </row>
    <row r="39" spans="2:12" s="1" customFormat="1" ht="23.25" customHeight="1" x14ac:dyDescent="0.3">
      <c r="B39" s="28"/>
      <c r="C39" s="29"/>
      <c r="D39" s="29"/>
      <c r="E39" s="29"/>
      <c r="F39" s="29"/>
      <c r="G39" s="29"/>
      <c r="H39" s="29"/>
      <c r="I39" s="30"/>
      <c r="J39"/>
      <c r="K39"/>
      <c r="L39" s="31"/>
    </row>
    <row r="40" spans="2:12" s="1" customFormat="1" ht="23.25" customHeight="1" x14ac:dyDescent="0.3">
      <c r="B40" s="28"/>
      <c r="C40" s="29"/>
      <c r="D40" s="29"/>
      <c r="E40" s="29"/>
      <c r="F40" s="29"/>
      <c r="G40" s="29"/>
      <c r="H40" s="29"/>
      <c r="I40" s="30"/>
      <c r="J40"/>
      <c r="K40"/>
      <c r="L40" s="31"/>
    </row>
    <row r="41" spans="2:12" s="1" customFormat="1" ht="23.25" customHeight="1" x14ac:dyDescent="0.3">
      <c r="B41" s="28"/>
      <c r="C41" s="29"/>
      <c r="D41" s="29"/>
      <c r="E41" s="29"/>
      <c r="F41" s="29"/>
      <c r="G41" s="29"/>
      <c r="H41" s="29"/>
      <c r="I41" s="30"/>
      <c r="J41"/>
      <c r="K41"/>
      <c r="L41" s="31"/>
    </row>
    <row r="42" spans="2:12" s="1" customFormat="1" ht="23.25" customHeight="1" x14ac:dyDescent="0.3">
      <c r="B42" s="28"/>
      <c r="C42" s="29"/>
      <c r="D42" s="29"/>
      <c r="E42" s="29"/>
      <c r="F42" s="29"/>
      <c r="G42" s="29"/>
      <c r="H42" s="29"/>
      <c r="I42" s="30"/>
      <c r="J42"/>
      <c r="K42"/>
      <c r="L42" s="31"/>
    </row>
    <row r="43" spans="2:12" s="1" customFormat="1" ht="23.25" customHeight="1" x14ac:dyDescent="0.3">
      <c r="B43" s="28"/>
      <c r="C43" s="29"/>
      <c r="D43" s="29"/>
      <c r="E43" s="29"/>
      <c r="F43" s="29"/>
      <c r="G43" s="29"/>
      <c r="H43" s="29"/>
      <c r="I43" s="30"/>
      <c r="J43"/>
      <c r="K43"/>
      <c r="L43" s="31"/>
    </row>
    <row r="44" spans="2:12" s="1" customFormat="1" ht="23.25" customHeight="1" x14ac:dyDescent="0.3">
      <c r="B44" s="32"/>
      <c r="C44" s="33"/>
      <c r="D44" s="33"/>
      <c r="E44" s="33"/>
      <c r="F44" s="33"/>
      <c r="G44" s="33"/>
      <c r="H44" s="33"/>
      <c r="I44" s="34"/>
      <c r="J44"/>
      <c r="K44"/>
    </row>
  </sheetData>
  <autoFilter ref="B6:I39">
    <filterColumn colId="2" showButton="0"/>
  </autoFilter>
  <mergeCells count="21">
    <mergeCell ref="D12:E12"/>
    <mergeCell ref="B1:C1"/>
    <mergeCell ref="D1:I1"/>
    <mergeCell ref="E3:E4"/>
    <mergeCell ref="H3:I3"/>
    <mergeCell ref="H4:I4"/>
    <mergeCell ref="D6:E6"/>
    <mergeCell ref="D7:E7"/>
    <mergeCell ref="D8:E8"/>
    <mergeCell ref="D9:E9"/>
    <mergeCell ref="D10:E10"/>
    <mergeCell ref="D11:E11"/>
    <mergeCell ref="B18:I18"/>
    <mergeCell ref="B19:I19"/>
    <mergeCell ref="D13:E13"/>
    <mergeCell ref="D14:E14"/>
    <mergeCell ref="D15:E15"/>
    <mergeCell ref="B16:D16"/>
    <mergeCell ref="E16:F16"/>
    <mergeCell ref="B17:D17"/>
    <mergeCell ref="E17:F17"/>
  </mergeCells>
  <phoneticPr fontId="3" type="noConversion"/>
  <dataValidations count="3">
    <dataValidation type="whole" allowBlank="1" showInputMessage="1" showErrorMessage="1" sqref="G7:G15">
      <formula1>-99999999999999900</formula1>
      <formula2>99999999999999900</formula2>
    </dataValidation>
    <dataValidation type="whole" allowBlank="1" showInputMessage="1" showErrorMessage="1" sqref="H7:H15">
      <formula1>0</formula1>
      <formula2>5000000</formula2>
    </dataValidation>
    <dataValidation type="date" operator="greaterThanOrEqual" allowBlank="1" showInputMessage="1" showErrorMessage="1" sqref="B18:B19 B7:B15">
      <formula1>40603</formula1>
    </dataValidation>
  </dataValidations>
  <pageMargins left="0.56000000000000005" right="0.16" top="0.46" bottom="0.48" header="0.3" footer="0.31496062992125984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[2]Sheet2!#REF!</xm:f>
          </x14:formula1>
          <xm:sqref>F7:F15</xm:sqref>
        </x14:dataValidation>
        <x14:dataValidation type="list" allowBlank="1" showInputMessage="1" showErrorMessage="1">
          <x14:formula1>
            <xm:f>Sheet2!$B:$B</xm:f>
          </x14:formula1>
          <xm:sqref>C6:C15</xm:sqref>
        </x14:dataValidation>
        <x14:dataValidation type="list" allowBlank="1" showInputMessage="1" showErrorMessage="1">
          <x14:formula1>
            <xm:f>[1]Sheet2!#REF!</xm:f>
          </x14:formula1>
          <xm:sqref>F1 F16:F1048576 C1 C16:C1048576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23</vt:i4>
      </vt:variant>
    </vt:vector>
  </HeadingPairs>
  <TitlesOfParts>
    <vt:vector size="44" baseType="lpstr">
      <vt:lpstr>20190717</vt:lpstr>
      <vt:lpstr>20190527 (3)</vt:lpstr>
      <vt:lpstr>20190527 (2)</vt:lpstr>
      <vt:lpstr>20190527</vt:lpstr>
      <vt:lpstr>20190510</vt:lpstr>
      <vt:lpstr>20190502</vt:lpstr>
      <vt:lpstr>20190509</vt:lpstr>
      <vt:lpstr>20190513</vt:lpstr>
      <vt:lpstr>20190220_출장비 (9)</vt:lpstr>
      <vt:lpstr>20190220_출장비 (8)</vt:lpstr>
      <vt:lpstr>20190220_출장비 (7)</vt:lpstr>
      <vt:lpstr>20190220_출장비 (6)</vt:lpstr>
      <vt:lpstr>20190220_출장비 (5)</vt:lpstr>
      <vt:lpstr>20190220_출장비 (4)</vt:lpstr>
      <vt:lpstr>20190220_출장비 (3)</vt:lpstr>
      <vt:lpstr>20190220_출장비 (2)</vt:lpstr>
      <vt:lpstr>20190220_출장비</vt:lpstr>
      <vt:lpstr>20190320_면접비</vt:lpstr>
      <vt:lpstr>20190320_고객사결혼</vt:lpstr>
      <vt:lpstr>20180930_출장</vt:lpstr>
      <vt:lpstr>Sheet2</vt:lpstr>
      <vt:lpstr>'20180930_출장'!Print_Area</vt:lpstr>
      <vt:lpstr>'20190220_출장비'!Print_Area</vt:lpstr>
      <vt:lpstr>'20190220_출장비 (2)'!Print_Area</vt:lpstr>
      <vt:lpstr>'20190220_출장비 (3)'!Print_Area</vt:lpstr>
      <vt:lpstr>'20190220_출장비 (4)'!Print_Area</vt:lpstr>
      <vt:lpstr>'20190220_출장비 (5)'!Print_Area</vt:lpstr>
      <vt:lpstr>'20190220_출장비 (6)'!Print_Area</vt:lpstr>
      <vt:lpstr>'20190220_출장비 (7)'!Print_Area</vt:lpstr>
      <vt:lpstr>'20190220_출장비 (8)'!Print_Area</vt:lpstr>
      <vt:lpstr>'20190220_출장비 (9)'!Print_Area</vt:lpstr>
      <vt:lpstr>'20190320_고객사결혼'!Print_Area</vt:lpstr>
      <vt:lpstr>'20190320_면접비'!Print_Area</vt:lpstr>
      <vt:lpstr>'20190502'!Print_Area</vt:lpstr>
      <vt:lpstr>'20190509'!Print_Area</vt:lpstr>
      <vt:lpstr>'20190510'!Print_Area</vt:lpstr>
      <vt:lpstr>'20190513'!Print_Area</vt:lpstr>
      <vt:lpstr>'20190527'!Print_Area</vt:lpstr>
      <vt:lpstr>'20190527 (2)'!Print_Area</vt:lpstr>
      <vt:lpstr>'20190527 (3)'!Print_Area</vt:lpstr>
      <vt:lpstr>'20190717'!Print_Area</vt:lpstr>
      <vt:lpstr>Sheet2!결재방법</vt:lpstr>
      <vt:lpstr>계정과목</vt:lpstr>
      <vt:lpstr>Sheet2!계정과목2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j.lake</cp:lastModifiedBy>
  <cp:lastPrinted>2019-07-11T10:30:43Z</cp:lastPrinted>
  <dcterms:created xsi:type="dcterms:W3CDTF">2019-03-16T00:24:07Z</dcterms:created>
  <dcterms:modified xsi:type="dcterms:W3CDTF">2019-10-15T10:59:14Z</dcterms:modified>
</cp:coreProperties>
</file>