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20.거래내역\30.개인경비청구서\2019년도\"/>
    </mc:Choice>
  </mc:AlternateContent>
  <bookViews>
    <workbookView xWindow="0" yWindow="0" windowWidth="28800" windowHeight="12390"/>
  </bookViews>
  <sheets>
    <sheet name="20190925 (6)" sheetId="29" r:id="rId1"/>
    <sheet name="20190925 (5)" sheetId="28" r:id="rId2"/>
    <sheet name="20190925 (4)" sheetId="27" r:id="rId3"/>
    <sheet name="20190925 (3)" sheetId="26" r:id="rId4"/>
    <sheet name="20190925 (2)" sheetId="25" r:id="rId5"/>
    <sheet name="20190925" sheetId="24" r:id="rId6"/>
    <sheet name="20190831 (3)" sheetId="23" r:id="rId7"/>
    <sheet name="20190831 (2)" sheetId="22" r:id="rId8"/>
    <sheet name="20190831" sheetId="21" r:id="rId9"/>
    <sheet name="20190527 (3)" sheetId="20" r:id="rId10"/>
    <sheet name="20190527 (2)" sheetId="19" r:id="rId11"/>
    <sheet name="20190527" sheetId="18" r:id="rId12"/>
    <sheet name="20190510" sheetId="17" r:id="rId13"/>
    <sheet name="20190502" sheetId="16" r:id="rId14"/>
    <sheet name="20190509" sheetId="15" r:id="rId15"/>
    <sheet name="20190513" sheetId="14" r:id="rId16"/>
    <sheet name="20190220_출장비 (9)" sheetId="13" r:id="rId17"/>
    <sheet name="20190220_출장비 (8)" sheetId="12" r:id="rId18"/>
    <sheet name="20190220_출장비 (7)" sheetId="11" r:id="rId19"/>
    <sheet name="20190220_출장비 (6)" sheetId="10" r:id="rId20"/>
    <sheet name="20190220_출장비 (5)" sheetId="9" r:id="rId21"/>
    <sheet name="20190220_출장비 (4)" sheetId="8" r:id="rId22"/>
    <sheet name="20190220_출장비 (3)" sheetId="7" r:id="rId23"/>
    <sheet name="20190220_출장비 (2)" sheetId="6" r:id="rId24"/>
    <sheet name="20190220_출장비" sheetId="5" r:id="rId25"/>
    <sheet name="20190320_면접비" sheetId="3" r:id="rId26"/>
    <sheet name="20190320_고객사결혼" sheetId="4" r:id="rId27"/>
    <sheet name="20180930_출장" sheetId="1" r:id="rId28"/>
    <sheet name="Sheet2" sheetId="2" r:id="rId29"/>
  </sheets>
  <externalReferences>
    <externalReference r:id="rId30"/>
    <externalReference r:id="rId31"/>
  </externalReferences>
  <definedNames>
    <definedName name="_xlnm._FilterDatabase" localSheetId="27" hidden="1">'20180930_출장'!$B$6:$I$39</definedName>
    <definedName name="_xlnm._FilterDatabase" localSheetId="24" hidden="1">'20190220_출장비'!$B$6:$I$39</definedName>
    <definedName name="_xlnm._FilterDatabase" localSheetId="23" hidden="1">'20190220_출장비 (2)'!$B$6:$I$39</definedName>
    <definedName name="_xlnm._FilterDatabase" localSheetId="22" hidden="1">'20190220_출장비 (3)'!$B$6:$I$39</definedName>
    <definedName name="_xlnm._FilterDatabase" localSheetId="21" hidden="1">'20190220_출장비 (4)'!$B$6:$I$39</definedName>
    <definedName name="_xlnm._FilterDatabase" localSheetId="20" hidden="1">'20190220_출장비 (5)'!$B$6:$I$39</definedName>
    <definedName name="_xlnm._FilterDatabase" localSheetId="19" hidden="1">'20190220_출장비 (6)'!$B$6:$I$39</definedName>
    <definedName name="_xlnm._FilterDatabase" localSheetId="18" hidden="1">'20190220_출장비 (7)'!$B$6:$I$39</definedName>
    <definedName name="_xlnm._FilterDatabase" localSheetId="17" hidden="1">'20190220_출장비 (8)'!$B$6:$I$39</definedName>
    <definedName name="_xlnm._FilterDatabase" localSheetId="16" hidden="1">'20190220_출장비 (9)'!$B$6:$I$39</definedName>
    <definedName name="_xlnm._FilterDatabase" localSheetId="26" hidden="1">'20190320_고객사결혼'!$B$6:$I$39</definedName>
    <definedName name="_xlnm._FilterDatabase" localSheetId="25" hidden="1">'20190320_면접비'!$B$6:$I$39</definedName>
    <definedName name="_xlnm._FilterDatabase" localSheetId="13" hidden="1">'20190502'!$B$6:$I$39</definedName>
    <definedName name="_xlnm._FilterDatabase" localSheetId="14" hidden="1">'20190509'!$B$6:$I$39</definedName>
    <definedName name="_xlnm._FilterDatabase" localSheetId="12" hidden="1">'20190510'!$B$6:$I$39</definedName>
    <definedName name="_xlnm._FilterDatabase" localSheetId="15" hidden="1">'20190513'!$B$6:$I$39</definedName>
    <definedName name="_xlnm._FilterDatabase" localSheetId="11" hidden="1">'20190527'!$B$6:$I$39</definedName>
    <definedName name="_xlnm._FilterDatabase" localSheetId="10" hidden="1">'20190527 (2)'!$B$6:$I$39</definedName>
    <definedName name="_xlnm._FilterDatabase" localSheetId="9" hidden="1">'20190527 (3)'!$B$6:$I$39</definedName>
    <definedName name="_xlnm._FilterDatabase" localSheetId="8" hidden="1">'20190831'!$B$6:$I$39</definedName>
    <definedName name="_xlnm._FilterDatabase" localSheetId="7" hidden="1">'20190831 (2)'!$B$6:$I$39</definedName>
    <definedName name="_xlnm._FilterDatabase" localSheetId="6" hidden="1">'20190831 (3)'!$B$6:$I$39</definedName>
    <definedName name="_xlnm._FilterDatabase" localSheetId="5" hidden="1">'20190925'!$B$6:$I$39</definedName>
    <definedName name="_xlnm._FilterDatabase" localSheetId="4" hidden="1">'20190925 (2)'!$B$6:$I$39</definedName>
    <definedName name="_xlnm._FilterDatabase" localSheetId="3" hidden="1">'20190925 (3)'!$B$6:$I$39</definedName>
    <definedName name="_xlnm._FilterDatabase" localSheetId="2" hidden="1">'20190925 (4)'!$B$6:$I$39</definedName>
    <definedName name="_xlnm._FilterDatabase" localSheetId="1" hidden="1">'20190925 (5)'!$B$6:$I$39</definedName>
    <definedName name="_xlnm._FilterDatabase" localSheetId="0" hidden="1">'20190925 (6)'!$B$6:$I$39</definedName>
    <definedName name="_xlnm.Print_Area" localSheetId="27">'20180930_출장'!$A$1:$I$48</definedName>
    <definedName name="_xlnm.Print_Area" localSheetId="24">'20190220_출장비'!$A$1:$I$48</definedName>
    <definedName name="_xlnm.Print_Area" localSheetId="23">'20190220_출장비 (2)'!$A$1:$I$48</definedName>
    <definedName name="_xlnm.Print_Area" localSheetId="22">'20190220_출장비 (3)'!$A$1:$I$48</definedName>
    <definedName name="_xlnm.Print_Area" localSheetId="21">'20190220_출장비 (4)'!$A$1:$I$48</definedName>
    <definedName name="_xlnm.Print_Area" localSheetId="20">'20190220_출장비 (5)'!$A$1:$I$48</definedName>
    <definedName name="_xlnm.Print_Area" localSheetId="19">'20190220_출장비 (6)'!$A$1:$I$48</definedName>
    <definedName name="_xlnm.Print_Area" localSheetId="18">'20190220_출장비 (7)'!$A$1:$I$48</definedName>
    <definedName name="_xlnm.Print_Area" localSheetId="17">'20190220_출장비 (8)'!$A$1:$I$48</definedName>
    <definedName name="_xlnm.Print_Area" localSheetId="16">'20190220_출장비 (9)'!$A$1:$I$48</definedName>
    <definedName name="_xlnm.Print_Area" localSheetId="26">'20190320_고객사결혼'!$A$1:$I$48</definedName>
    <definedName name="_xlnm.Print_Area" localSheetId="25">'20190320_면접비'!$A$1:$I$48</definedName>
    <definedName name="_xlnm.Print_Area" localSheetId="13">'20190502'!$A$1:$I$48</definedName>
    <definedName name="_xlnm.Print_Area" localSheetId="14">'20190509'!$A$1:$I$48</definedName>
    <definedName name="_xlnm.Print_Area" localSheetId="12">'20190510'!$A$1:$I$48</definedName>
    <definedName name="_xlnm.Print_Area" localSheetId="15">'20190513'!$A$1:$I$48</definedName>
    <definedName name="_xlnm.Print_Area" localSheetId="11">'20190527'!$A$1:$I$48</definedName>
    <definedName name="_xlnm.Print_Area" localSheetId="10">'20190527 (2)'!$A$1:$I$48</definedName>
    <definedName name="_xlnm.Print_Area" localSheetId="9">'20190527 (3)'!$A$1:$I$48</definedName>
    <definedName name="_xlnm.Print_Area" localSheetId="8">'20190831'!$A$1:$I$48</definedName>
    <definedName name="_xlnm.Print_Area" localSheetId="7">'20190831 (2)'!$A$1:$I$48</definedName>
    <definedName name="_xlnm.Print_Area" localSheetId="6">'20190831 (3)'!$A$1:$I$48</definedName>
    <definedName name="_xlnm.Print_Area" localSheetId="5">'20190925'!$A$1:$I$48</definedName>
    <definedName name="_xlnm.Print_Area" localSheetId="4">'20190925 (2)'!$A$1:$I$48</definedName>
    <definedName name="_xlnm.Print_Area" localSheetId="3">'20190925 (3)'!$A$1:$I$48</definedName>
    <definedName name="_xlnm.Print_Area" localSheetId="2">'20190925 (4)'!$A$1:$I$48</definedName>
    <definedName name="_xlnm.Print_Area" localSheetId="1">'20190925 (5)'!$A$1:$I$48</definedName>
    <definedName name="_xlnm.Print_Area" localSheetId="0">'20190925 (6)'!$A$1:$I$48</definedName>
    <definedName name="결재방법" localSheetId="28">Sheet2!$C$1:$C$6</definedName>
    <definedName name="결재방법">[1]Sheet2!$C$1:$C$7</definedName>
    <definedName name="계정과목">Sheet2!$B$1:$B$9</definedName>
    <definedName name="계정과목2" localSheetId="28">Sheet2!$B$1:$B$14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9" l="1"/>
  <c r="G16" i="29"/>
  <c r="M8" i="29"/>
  <c r="N7" i="29"/>
  <c r="B1" i="29"/>
  <c r="G17" i="28" l="1"/>
  <c r="G16" i="28"/>
  <c r="M8" i="28"/>
  <c r="N7" i="28"/>
  <c r="B1" i="28"/>
  <c r="G17" i="27" l="1"/>
  <c r="G16" i="27"/>
  <c r="M8" i="27"/>
  <c r="N7" i="27"/>
  <c r="B1" i="27"/>
  <c r="G17" i="26" l="1"/>
  <c r="G16" i="26"/>
  <c r="M8" i="26"/>
  <c r="N7" i="26"/>
  <c r="B1" i="26"/>
  <c r="G17" i="25" l="1"/>
  <c r="G16" i="25"/>
  <c r="M8" i="25"/>
  <c r="N7" i="25"/>
  <c r="B1" i="25"/>
  <c r="Q7" i="23" l="1"/>
  <c r="G17" i="24" l="1"/>
  <c r="G16" i="24"/>
  <c r="M8" i="24"/>
  <c r="N7" i="24"/>
  <c r="B1" i="24"/>
  <c r="L15" i="22" l="1"/>
  <c r="G17" i="23"/>
  <c r="G16" i="23"/>
  <c r="M8" i="23"/>
  <c r="N7" i="23"/>
  <c r="B1" i="23"/>
  <c r="G17" i="22"/>
  <c r="G16" i="22"/>
  <c r="M8" i="22"/>
  <c r="N7" i="22"/>
  <c r="B1" i="22"/>
  <c r="G17" i="21" l="1"/>
  <c r="G16" i="21"/>
  <c r="M8" i="21"/>
  <c r="N7" i="21"/>
  <c r="B1" i="21"/>
  <c r="N7" i="20" l="1"/>
  <c r="M8" i="20"/>
  <c r="G17" i="20"/>
  <c r="G16" i="20"/>
  <c r="B1" i="20"/>
  <c r="G17" i="19" l="1"/>
  <c r="G16" i="19"/>
  <c r="L8" i="19"/>
  <c r="B1" i="19"/>
  <c r="G17" i="18" l="1"/>
  <c r="G16" i="18"/>
  <c r="L8" i="18"/>
  <c r="B1" i="18"/>
  <c r="G17" i="17"/>
  <c r="G16" i="17"/>
  <c r="L8" i="17"/>
  <c r="B1" i="17"/>
  <c r="G17" i="16"/>
  <c r="G16" i="16"/>
  <c r="L8" i="16"/>
  <c r="B1" i="16"/>
  <c r="G17" i="15"/>
  <c r="G16" i="15"/>
  <c r="L8" i="15"/>
  <c r="B1" i="15"/>
  <c r="L8" i="14"/>
  <c r="G17" i="14"/>
  <c r="G16" i="14"/>
  <c r="B1" i="14"/>
  <c r="G17" i="13" l="1"/>
  <c r="G16" i="13"/>
  <c r="B1" i="13"/>
  <c r="G17" i="12" l="1"/>
  <c r="G16" i="12"/>
  <c r="B1" i="12"/>
  <c r="G17" i="11"/>
  <c r="G16" i="11"/>
  <c r="B1" i="11"/>
  <c r="G17" i="10" l="1"/>
  <c r="G16" i="10"/>
  <c r="B1" i="10"/>
  <c r="G17" i="9"/>
  <c r="G16" i="9"/>
  <c r="B1" i="9"/>
  <c r="G17" i="8"/>
  <c r="G16" i="8"/>
  <c r="B1" i="8"/>
  <c r="G17" i="7"/>
  <c r="G16" i="7"/>
  <c r="B1" i="7"/>
  <c r="G17" i="6"/>
  <c r="G16" i="6"/>
  <c r="M14" i="6"/>
  <c r="M13" i="6"/>
  <c r="M12" i="6"/>
  <c r="M11" i="6"/>
  <c r="M10" i="6"/>
  <c r="M9" i="6"/>
  <c r="M8" i="6"/>
  <c r="M7" i="6"/>
  <c r="B1" i="6"/>
  <c r="G17" i="5"/>
  <c r="G16" i="5"/>
  <c r="M14" i="5"/>
  <c r="M13" i="5"/>
  <c r="M12" i="5"/>
  <c r="M11" i="5"/>
  <c r="M10" i="5"/>
  <c r="M9" i="5"/>
  <c r="M8" i="5"/>
  <c r="M7" i="5"/>
  <c r="B1" i="5"/>
  <c r="G17" i="4" l="1"/>
  <c r="G16" i="4"/>
  <c r="M14" i="4"/>
  <c r="M13" i="4"/>
  <c r="M12" i="4"/>
  <c r="M11" i="4"/>
  <c r="M10" i="4"/>
  <c r="M9" i="4"/>
  <c r="M8" i="4"/>
  <c r="M7" i="4"/>
  <c r="B1" i="4"/>
  <c r="G17" i="3"/>
  <c r="G16" i="3"/>
  <c r="M14" i="3"/>
  <c r="M13" i="3"/>
  <c r="M12" i="3"/>
  <c r="M11" i="3"/>
  <c r="M10" i="3"/>
  <c r="M9" i="3"/>
  <c r="M8" i="3"/>
  <c r="M7" i="3"/>
  <c r="B1" i="3"/>
  <c r="G16" i="1" l="1"/>
  <c r="M8" i="1"/>
  <c r="M9" i="1"/>
  <c r="M10" i="1"/>
  <c r="M11" i="1"/>
  <c r="M12" i="1"/>
  <c r="M13" i="1"/>
  <c r="M14" i="1"/>
  <c r="M7" i="1"/>
  <c r="G17" i="1" l="1"/>
  <c r="B1" i="1"/>
</calcChain>
</file>

<file path=xl/sharedStrings.xml><?xml version="1.0" encoding="utf-8"?>
<sst xmlns="http://schemas.openxmlformats.org/spreadsheetml/2006/main" count="741" uniqueCount="110">
  <si>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</si>
  <si>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</si>
  <si>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</si>
  <si>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</si>
  <si>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</si>
  <si>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</si>
  <si>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</si>
  <si>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전호수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</si>
  <si>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</si>
  <si>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</si>
  <si>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</si>
  <si>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</si>
  <si>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</si>
  <si>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</si>
  <si>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</si>
  <si>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</si>
  <si>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</si>
  <si>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</si>
  <si>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분 합계</t>
    <phoneticPr fontId="4" type="noConversion"/>
  </si>
  <si>
    <t>- 증빙 첨부</t>
  </si>
  <si>
    <t>2019년 03월</t>
    <phoneticPr fontId="4" type="noConversion"/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</si>
  <si>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</si>
  <si>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</si>
  <si>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</si>
  <si>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</si>
  <si>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</si>
  <si>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</si>
  <si>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</si>
  <si>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</si>
  <si>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</si>
  <si>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</si>
  <si>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</si>
  <si>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</si>
  <si>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</si>
  <si>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</si>
  <si>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</si>
  <si>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</si>
  <si>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</si>
  <si>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</si>
  <si>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미지급급여</t>
    <phoneticPr fontId="3" type="noConversion"/>
  </si>
  <si>
    <t>전산용품비</t>
    <phoneticPr fontId="3" type="noConversion"/>
  </si>
  <si>
    <t>복리식대</t>
  </si>
  <si>
    <t>사무용품비</t>
  </si>
  <si>
    <t>BH 중국 점심식대
￥140 * @167.49</t>
    <phoneticPr fontId="3" type="noConversion"/>
  </si>
  <si>
    <t>용품구입
￥125.6 * @168.00</t>
    <phoneticPr fontId="3" type="noConversion"/>
  </si>
  <si>
    <t>BH 중국 저녘식대
￥300 * @167.93</t>
    <phoneticPr fontId="3" type="noConversion"/>
  </si>
  <si>
    <t>BH 중국 점심식대
￥559.4 * @167.91</t>
    <phoneticPr fontId="3" type="noConversion"/>
  </si>
  <si>
    <t>BH 중국 저녘식대
￥45 * @167.91</t>
    <phoneticPr fontId="3" type="noConversion"/>
  </si>
  <si>
    <t>BH 중국 저녘식대
￥300 * @168.35</t>
    <phoneticPr fontId="3" type="noConversion"/>
  </si>
  <si>
    <t>BH 중국 점심식대
￥158 * @168.47</t>
    <phoneticPr fontId="3" type="noConversion"/>
  </si>
  <si>
    <t>선물대
￥680 * @168.47</t>
    <phoneticPr fontId="3" type="noConversion"/>
  </si>
  <si>
    <t>2019년 02월</t>
    <phoneticPr fontId="4" type="noConversion"/>
  </si>
  <si>
    <t>지급수수료</t>
  </si>
  <si>
    <t>세일전자 전산팀 결혼</t>
    <phoneticPr fontId="3" type="noConversion"/>
  </si>
  <si>
    <t>2019년 03월</t>
    <phoneticPr fontId="4" type="noConversion"/>
  </si>
  <si>
    <t>면접비 지급(정보경::전남 여수 거주)</t>
    <phoneticPr fontId="3" type="noConversion"/>
  </si>
  <si>
    <t>2019년 01월</t>
    <phoneticPr fontId="4" type="noConversion"/>
  </si>
  <si>
    <t>여비해외출장비</t>
  </si>
  <si>
    <t>출장비 정산(1/7~1/12) : 시노펙스 베트남 물류시스템 구축(@1,118.9*$70*6일)</t>
    <phoneticPr fontId="3" type="noConversion"/>
  </si>
  <si>
    <t>신만재</t>
    <phoneticPr fontId="4" type="noConversion"/>
  </si>
  <si>
    <t>노정혜</t>
    <phoneticPr fontId="4" type="noConversion"/>
  </si>
  <si>
    <t>장영훈</t>
    <phoneticPr fontId="4" type="noConversion"/>
  </si>
  <si>
    <t>출장비 정산(1/8~1/16) : 뉴프렉스 베트남 인사/회계 시스템 구축(@1,120.1*$50*9일)</t>
    <phoneticPr fontId="3" type="noConversion"/>
  </si>
  <si>
    <t>중국비자 발급(장영훈B, 전호수B)</t>
    <phoneticPr fontId="3" type="noConversion"/>
  </si>
  <si>
    <t>외화인출 수수료</t>
    <phoneticPr fontId="3" type="noConversion"/>
  </si>
  <si>
    <t>베트남 비자발급수수료(유형태K, 김성민K)</t>
    <phoneticPr fontId="3" type="noConversion"/>
  </si>
  <si>
    <t>베트남 항공권(신만재B)</t>
    <phoneticPr fontId="3" type="noConversion"/>
  </si>
  <si>
    <t>베트남 항공권(김성민K)</t>
    <phoneticPr fontId="3" type="noConversion"/>
  </si>
  <si>
    <t>비자발급 수수료($50 * @1,124.5)</t>
    <phoneticPr fontId="3" type="noConversion"/>
  </si>
  <si>
    <t>2019년 05월</t>
    <phoneticPr fontId="4" type="noConversion"/>
  </si>
  <si>
    <t>복리회식대</t>
  </si>
  <si>
    <t>비자발급 수수료($25 * @1,178.1)</t>
    <phoneticPr fontId="3" type="noConversion"/>
  </si>
  <si>
    <t>저녘 회식대(CNY660 * @171.84)</t>
    <phoneticPr fontId="3" type="noConversion"/>
  </si>
  <si>
    <t>중국 비자발급료</t>
    <phoneticPr fontId="3" type="noConversion"/>
  </si>
  <si>
    <t>사무용품비 정산</t>
    <phoneticPr fontId="3" type="noConversion"/>
  </si>
  <si>
    <t>신현철</t>
    <phoneticPr fontId="4" type="noConversion"/>
  </si>
  <si>
    <t>베트남 비자발급 수수료</t>
    <phoneticPr fontId="3" type="noConversion"/>
  </si>
  <si>
    <t>여권 사진 촬영비(신현철)</t>
    <phoneticPr fontId="3" type="noConversion"/>
  </si>
  <si>
    <t>여권 사진 촬영비(안상현)</t>
    <phoneticPr fontId="3" type="noConversion"/>
  </si>
  <si>
    <t>신현철</t>
    <phoneticPr fontId="4" type="noConversion"/>
  </si>
  <si>
    <t>2019년 07월</t>
    <phoneticPr fontId="4" type="noConversion"/>
  </si>
  <si>
    <t>외화</t>
    <phoneticPr fontId="3" type="noConversion"/>
  </si>
  <si>
    <t>환산</t>
    <phoneticPr fontId="3" type="noConversion"/>
  </si>
  <si>
    <t>환율</t>
    <phoneticPr fontId="3" type="noConversion"/>
  </si>
  <si>
    <t>환산</t>
    <phoneticPr fontId="3" type="noConversion"/>
  </si>
  <si>
    <t>회식대(VND1,750,000 * @0.0508)</t>
    <phoneticPr fontId="3" type="noConversion"/>
  </si>
  <si>
    <t>회식대(VND1,370,000 * @0.0508)</t>
    <phoneticPr fontId="3" type="noConversion"/>
  </si>
  <si>
    <t>회식대(VND2,560,000 * @0.0508)</t>
    <phoneticPr fontId="3" type="noConversion"/>
  </si>
  <si>
    <t>회식대(VND1,120,000 * @0.0508)</t>
    <phoneticPr fontId="3" type="noConversion"/>
  </si>
  <si>
    <t>회식대(VND5,000,000 * @0.0508)</t>
    <phoneticPr fontId="3" type="noConversion"/>
  </si>
  <si>
    <t>회식대(VND4,532,000 * @0.0508)</t>
    <phoneticPr fontId="3" type="noConversion"/>
  </si>
  <si>
    <t>회식대(VND1,590,000 * @0.0509)</t>
    <phoneticPr fontId="3" type="noConversion"/>
  </si>
  <si>
    <t>회식대(VND1,770,000 * @0.0505)</t>
    <phoneticPr fontId="3" type="noConversion"/>
  </si>
  <si>
    <t>2019년 09월</t>
    <phoneticPr fontId="4" type="noConversion"/>
  </si>
  <si>
    <t>회식대</t>
    <phoneticPr fontId="3" type="noConversion"/>
  </si>
  <si>
    <t>2019년 08월</t>
    <phoneticPr fontId="4" type="noConversion"/>
  </si>
  <si>
    <t>BH중국 저녘 회식대(CNY1,000 * @167.93)</t>
    <phoneticPr fontId="3" type="noConversion"/>
  </si>
  <si>
    <t>베트남 도착비자 발급료($50 * @1,232.20)</t>
    <phoneticPr fontId="3" type="noConversion"/>
  </si>
  <si>
    <t>2019년 11월</t>
    <phoneticPr fontId="4" type="noConversion"/>
  </si>
  <si>
    <t>전산용품비</t>
  </si>
  <si>
    <t>전산용품구입</t>
    <phoneticPr fontId="3" type="noConversion"/>
  </si>
  <si>
    <t>서영우</t>
    <phoneticPr fontId="4" type="noConversion"/>
  </si>
  <si>
    <t>개인카드</t>
  </si>
  <si>
    <t>2019년 10월</t>
    <phoneticPr fontId="4" type="noConversion"/>
  </si>
  <si>
    <t>여비시내교통비</t>
  </si>
  <si>
    <t>시노펙스 Vina2 방문 교통비
(1,288,000VND *@5.03=64,786)</t>
    <phoneticPr fontId="3" type="noConversion"/>
  </si>
  <si>
    <t>법무사비</t>
    <phoneticPr fontId="3" type="noConversion"/>
  </si>
  <si>
    <t>항공권(장영훈B 베트남)</t>
    <phoneticPr fontId="3" type="noConversion"/>
  </si>
  <si>
    <t>2019년 10월</t>
    <phoneticPr fontId="4" type="noConversion"/>
  </si>
  <si>
    <t>필옵틱스 이행보증보험증권료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</si>
</sst>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-* #,##0.00_-;\-* #,##0.00_-;_-* &quot;-&quot;_-;_-@_-"/>
    <numFmt numFmtId="178" formatCode="_-* #,##0.0000_-;\-* #,##0.0000_-;_-* &quot;-&quot;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41" fontId="0" fillId="0" borderId="0" xfId="1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/>
    </xf>
    <xf numFmtId="41" fontId="0" fillId="0" borderId="0" xfId="1" applyFont="1" applyAlignment="1">
      <alignment horizontal="center" vertical="center"/>
    </xf>
    <xf numFmtId="177" fontId="0" fillId="0" borderId="0" xfId="1" applyNumberFormat="1" applyFont="1">
      <alignment vertical="center"/>
    </xf>
    <xf numFmtId="43" fontId="0" fillId="0" borderId="0" xfId="0" applyNumberFormat="1" applyAlignment="1">
      <alignment horizontal="right" vertical="center" wrapText="1"/>
    </xf>
    <xf numFmtId="178" fontId="0" fillId="0" borderId="0" xfId="1" applyNumberFormat="1" applyFont="1">
      <alignment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107156</xdr:colOff>
      <xdr:row>18</xdr:row>
      <xdr:rowOff>83343</xdr:rowOff>
    </xdr:from>
    <xdr:to>
      <xdr:col>3</xdr:col>
      <xdr:colOff>1087757</xdr:colOff>
      <xdr:row>35</xdr:row>
      <xdr:rowOff>223187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012781"/>
          <a:ext cx="3790476" cy="5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2047876</xdr:colOff>
      <xdr:row>18</xdr:row>
      <xdr:rowOff>23812</xdr:rowOff>
    </xdr:from>
    <xdr:to>
      <xdr:col>7</xdr:col>
      <xdr:colOff>130969</xdr:colOff>
      <xdr:row>36</xdr:row>
      <xdr:rowOff>112126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1595" y="6953250"/>
          <a:ext cx="3964780" cy="54461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83042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&#44144;&#47000;&#45236;&#50669;/&#44060;&#51064;&#44221;&#48708;&#52397;&#44396;&#49436;/2016_&#51204;&#54840;&#49688;_&#44221;&#48708;&#52397;&#44396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20.&#44144;&#47000;&#45236;&#50669;/&#44060;&#51064;&#44221;&#48708;&#52397;&#44396;&#49436;/2018&#45380;&#46020;/2018_&#51204;&#54840;&#49688;_&#44221;&#48708;&#52397;&#44396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930_출장"/>
      <sheetName val="20181130_전B경비"/>
      <sheetName val="20180930_신B출장"/>
      <sheetName val="20181020_신B출장"/>
      <sheetName val="20181020_전B출장"/>
      <sheetName val="20181020_장영훈B출장"/>
      <sheetName val="20181020_기술료납부"/>
      <sheetName val="20181219_등기이전"/>
      <sheetName val="20181220_중국출장"/>
      <sheetName val="20180906_신B비자발급비 (3)"/>
      <sheetName val="20180906_신B비자발급비 (2)"/>
      <sheetName val="20180727_신B출장비"/>
      <sheetName val="20180906_신B비자발급비"/>
      <sheetName val="20180518_비자발급료"/>
      <sheetName val="20180410_이행보증영수증"/>
      <sheetName val="20180420_출장료정산"/>
      <sheetName val="20180329_신만재"/>
      <sheetName val="20180324_신만재"/>
      <sheetName val="20180208_미지급급여지급"/>
      <sheetName val="20180208_김성민"/>
      <sheetName val="20180120_신만재"/>
      <sheetName val="20180119_미지급급여지급"/>
      <sheetName val="20180119_서정필"/>
      <sheetName val="20180131_강주영"/>
      <sheetName val="20180123_강주영"/>
      <sheetName val="20180118_강주영"/>
      <sheetName val="환전수수료"/>
      <sheetName val="임대료_1804"/>
      <sheetName val="임대료_1803"/>
      <sheetName val="임대료_1802"/>
      <sheetName val="임대료_1801"/>
      <sheetName val="20180102_신만재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tabSelected="1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10월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108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43748</v>
      </c>
      <c r="C7" s="20" t="s">
        <v>52</v>
      </c>
      <c r="D7" s="48" t="s">
        <v>109</v>
      </c>
      <c r="E7" s="49"/>
      <c r="F7" s="20"/>
      <c r="G7" s="21">
        <v>15000</v>
      </c>
      <c r="H7" s="22"/>
      <c r="I7" s="23"/>
      <c r="J7"/>
      <c r="K7"/>
      <c r="L7" s="37" t="s">
        <v>83</v>
      </c>
      <c r="M7" s="39">
        <v>5.03</v>
      </c>
      <c r="N7" s="41">
        <f>M7/M6</f>
        <v>5.0300000000000004E-2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82</v>
      </c>
      <c r="M8" s="1">
        <f>L6*(M7/M6)</f>
        <v>64786.400000000009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15000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M20" sqref="M2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07월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80</v>
      </c>
      <c r="D4" s="2"/>
      <c r="E4" s="58"/>
      <c r="F4" s="10" t="s">
        <v>79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1750000</v>
      </c>
      <c r="M6" s="18">
        <v>100</v>
      </c>
      <c r="N6" s="18"/>
    </row>
    <row r="7" spans="2:14" s="1" customFormat="1" ht="34.5" customHeight="1" x14ac:dyDescent="0.3">
      <c r="B7" s="19">
        <v>43673</v>
      </c>
      <c r="C7" s="20" t="s">
        <v>70</v>
      </c>
      <c r="D7" s="48" t="s">
        <v>85</v>
      </c>
      <c r="E7" s="49"/>
      <c r="F7" s="20"/>
      <c r="G7" s="21">
        <v>88900</v>
      </c>
      <c r="H7" s="22"/>
      <c r="I7" s="23"/>
      <c r="J7"/>
      <c r="K7"/>
      <c r="L7" s="37" t="s">
        <v>83</v>
      </c>
      <c r="M7" s="39">
        <v>5.08</v>
      </c>
      <c r="N7" s="41">
        <f>M7/M6</f>
        <v>5.0799999999999998E-2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84</v>
      </c>
      <c r="M8" s="1">
        <f>L6*(M7/M6)</f>
        <v>88900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88900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N44"/>
  <sheetViews>
    <sheetView showGridLines="0" view="pageBreakPreview" topLeftCell="A10" zoomScale="80" zoomScaleNormal="80" zoomScaleSheetLayoutView="80" workbookViewId="0">
      <selection activeCell="I35" sqref="I3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43592</v>
      </c>
      <c r="C7" s="20" t="s">
        <v>52</v>
      </c>
      <c r="D7" s="48" t="s">
        <v>77</v>
      </c>
      <c r="E7" s="49"/>
      <c r="F7" s="20"/>
      <c r="G7" s="21">
        <v>22000</v>
      </c>
      <c r="H7" s="22"/>
      <c r="I7" s="23"/>
      <c r="J7"/>
      <c r="K7"/>
      <c r="L7">
        <v>171.84</v>
      </c>
    </row>
    <row r="8" spans="2:14" ht="34.5" customHeight="1" x14ac:dyDescent="0.3">
      <c r="B8" s="19">
        <v>43592</v>
      </c>
      <c r="C8" s="20" t="s">
        <v>52</v>
      </c>
      <c r="D8" s="48" t="s">
        <v>78</v>
      </c>
      <c r="E8" s="49"/>
      <c r="F8" s="20"/>
      <c r="G8" s="21">
        <v>22000</v>
      </c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44000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43612</v>
      </c>
      <c r="C7" s="20" t="s">
        <v>52</v>
      </c>
      <c r="D7" s="48" t="s">
        <v>73</v>
      </c>
      <c r="E7" s="49"/>
      <c r="F7" s="20"/>
      <c r="G7" s="21">
        <v>85000</v>
      </c>
      <c r="H7" s="22"/>
      <c r="I7" s="23"/>
      <c r="J7"/>
      <c r="K7"/>
      <c r="L7">
        <v>171.84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85000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43595</v>
      </c>
      <c r="C7" s="20" t="s">
        <v>52</v>
      </c>
      <c r="D7" s="48" t="s">
        <v>76</v>
      </c>
      <c r="E7" s="49"/>
      <c r="F7" s="20"/>
      <c r="G7" s="21">
        <v>93000</v>
      </c>
      <c r="H7" s="22"/>
      <c r="I7" s="23"/>
      <c r="J7"/>
      <c r="K7"/>
      <c r="L7">
        <v>171.84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93000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N44"/>
  <sheetViews>
    <sheetView showGridLines="0" view="pageBreakPreview" zoomScale="80" zoomScaleNormal="80" zoomScaleSheetLayoutView="80" workbookViewId="0">
      <selection activeCell="K11" sqref="K11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75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43594</v>
      </c>
      <c r="C7" s="20" t="s">
        <v>42</v>
      </c>
      <c r="D7" s="48" t="s">
        <v>74</v>
      </c>
      <c r="E7" s="49"/>
      <c r="F7" s="20"/>
      <c r="G7" s="21">
        <v>76340</v>
      </c>
      <c r="H7" s="22"/>
      <c r="I7" s="23"/>
      <c r="J7"/>
      <c r="K7"/>
      <c r="L7">
        <v>171.84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76340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43594</v>
      </c>
      <c r="C7" s="20" t="s">
        <v>52</v>
      </c>
      <c r="D7" s="48" t="s">
        <v>73</v>
      </c>
      <c r="E7" s="49"/>
      <c r="F7" s="20"/>
      <c r="G7" s="21">
        <v>930000</v>
      </c>
      <c r="H7" s="22"/>
      <c r="I7" s="23"/>
      <c r="J7"/>
      <c r="K7"/>
      <c r="L7">
        <v>171.84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930000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N44"/>
  <sheetViews>
    <sheetView showGridLines="0" view="pageBreakPreview" zoomScale="80" zoomScaleNormal="80" zoomScaleSheetLayoutView="80" workbookViewId="0">
      <selection activeCell="P17" sqref="P1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43598</v>
      </c>
      <c r="C7" s="20" t="s">
        <v>52</v>
      </c>
      <c r="D7" s="48" t="s">
        <v>71</v>
      </c>
      <c r="E7" s="49"/>
      <c r="F7" s="20"/>
      <c r="G7" s="21">
        <v>29452</v>
      </c>
      <c r="H7" s="22"/>
      <c r="I7" s="23"/>
      <c r="J7"/>
      <c r="K7"/>
      <c r="L7">
        <v>171.84</v>
      </c>
    </row>
    <row r="8" spans="2:14" ht="34.5" customHeight="1" x14ac:dyDescent="0.3">
      <c r="B8" s="19">
        <v>43599</v>
      </c>
      <c r="C8" s="20" t="s">
        <v>70</v>
      </c>
      <c r="D8" s="48" t="s">
        <v>72</v>
      </c>
      <c r="E8" s="49"/>
      <c r="F8" s="20"/>
      <c r="G8" s="21">
        <v>113414</v>
      </c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142866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N44"/>
  <sheetViews>
    <sheetView showGridLines="0" view="pageBreakPreview" zoomScale="80" zoomScaleNormal="80" zoomScaleSheetLayoutView="80" workbookViewId="0">
      <selection activeCell="K9" sqref="K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43508</v>
      </c>
      <c r="C7" s="20" t="s">
        <v>52</v>
      </c>
      <c r="D7" s="48" t="s">
        <v>68</v>
      </c>
      <c r="E7" s="49"/>
      <c r="F7" s="20"/>
      <c r="G7" s="21">
        <v>56225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56225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43481</v>
      </c>
      <c r="C7" s="20" t="s">
        <v>52</v>
      </c>
      <c r="D7" s="48" t="s">
        <v>67</v>
      </c>
      <c r="E7" s="49"/>
      <c r="F7" s="20"/>
      <c r="G7" s="21">
        <v>919600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919600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N44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43469</v>
      </c>
      <c r="C7" s="20" t="s">
        <v>52</v>
      </c>
      <c r="D7" s="48" t="s">
        <v>66</v>
      </c>
      <c r="E7" s="49"/>
      <c r="F7" s="20"/>
      <c r="G7" s="21">
        <v>994600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994600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10" sqref="D10:E1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11월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98</v>
      </c>
      <c r="D4" s="2"/>
      <c r="E4" s="58"/>
      <c r="F4" s="10" t="s">
        <v>101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43782</v>
      </c>
      <c r="C7" s="20" t="s">
        <v>52</v>
      </c>
      <c r="D7" s="48" t="s">
        <v>107</v>
      </c>
      <c r="E7" s="49"/>
      <c r="F7" s="20"/>
      <c r="G7" s="21">
        <v>806400</v>
      </c>
      <c r="H7" s="22"/>
      <c r="I7" s="23"/>
      <c r="J7"/>
      <c r="K7"/>
      <c r="L7" s="37" t="s">
        <v>83</v>
      </c>
      <c r="M7" s="39">
        <v>5.03</v>
      </c>
      <c r="N7" s="41">
        <f>M7/M6</f>
        <v>5.0300000000000004E-2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82</v>
      </c>
      <c r="M8" s="1">
        <f>L6*(M7/M6)</f>
        <v>64786.400000000009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806400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[1]Sheet2!#REF!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N44"/>
  <sheetViews>
    <sheetView showGridLines="0" view="pageBreakPreview" zoomScale="80" zoomScaleNormal="80" zoomScaleSheetLayoutView="80" workbookViewId="0">
      <selection activeCell="L12" sqref="L12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02월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51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43503</v>
      </c>
      <c r="C7" s="20" t="s">
        <v>52</v>
      </c>
      <c r="D7" s="48" t="s">
        <v>65</v>
      </c>
      <c r="E7" s="49"/>
      <c r="F7" s="20"/>
      <c r="G7" s="21">
        <v>370000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370000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N44"/>
  <sheetViews>
    <sheetView showGridLines="0" view="pageBreakPreview" zoomScale="80" zoomScaleNormal="80" zoomScaleSheetLayoutView="80" workbookViewId="0">
      <selection activeCell="D9" sqref="D9:E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02월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51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43504</v>
      </c>
      <c r="C7" s="20" t="s">
        <v>52</v>
      </c>
      <c r="D7" s="48" t="s">
        <v>64</v>
      </c>
      <c r="E7" s="49"/>
      <c r="F7" s="20"/>
      <c r="G7" s="21">
        <v>101331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101331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N44"/>
  <sheetViews>
    <sheetView showGridLines="0" view="pageBreakPreview" zoomScale="80" zoomScaleNormal="80" zoomScaleSheetLayoutView="80" workbookViewId="0">
      <selection activeCell="C5" sqref="C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02월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51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43511</v>
      </c>
      <c r="C7" s="20" t="s">
        <v>52</v>
      </c>
      <c r="D7" s="48" t="s">
        <v>63</v>
      </c>
      <c r="E7" s="49"/>
      <c r="F7" s="20"/>
      <c r="G7" s="21">
        <v>150000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150000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N44"/>
  <sheetViews>
    <sheetView showGridLines="0" view="pageBreakPreview" zoomScale="80" zoomScaleNormal="80" zoomScaleSheetLayoutView="80" workbookViewId="0">
      <selection activeCell="M15" sqref="M1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43481</v>
      </c>
      <c r="C7" s="20" t="s">
        <v>57</v>
      </c>
      <c r="D7" s="48" t="s">
        <v>62</v>
      </c>
      <c r="E7" s="49"/>
      <c r="F7" s="20"/>
      <c r="G7" s="21">
        <v>504045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504045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61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43481</v>
      </c>
      <c r="C7" s="20" t="s">
        <v>57</v>
      </c>
      <c r="D7" s="48" t="s">
        <v>62</v>
      </c>
      <c r="E7" s="49"/>
      <c r="F7" s="20"/>
      <c r="G7" s="21">
        <v>504045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504045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59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43477</v>
      </c>
      <c r="C7" s="20" t="s">
        <v>57</v>
      </c>
      <c r="D7" s="48" t="s">
        <v>58</v>
      </c>
      <c r="E7" s="49"/>
      <c r="F7" s="20"/>
      <c r="G7" s="21">
        <v>469938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469938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02월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51</v>
      </c>
      <c r="D4" s="2"/>
      <c r="E4" s="58"/>
      <c r="F4" s="10" t="s">
        <v>61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43522</v>
      </c>
      <c r="C7" s="20" t="s">
        <v>52</v>
      </c>
      <c r="D7" s="48" t="s">
        <v>55</v>
      </c>
      <c r="E7" s="49"/>
      <c r="F7" s="20"/>
      <c r="G7" s="21">
        <v>30000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30000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03월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54</v>
      </c>
      <c r="D4" s="2"/>
      <c r="E4" s="58"/>
      <c r="F4" s="10" t="s">
        <v>60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43550</v>
      </c>
      <c r="C7" s="20" t="s">
        <v>52</v>
      </c>
      <c r="D7" s="48" t="s">
        <v>53</v>
      </c>
      <c r="E7" s="49"/>
      <c r="F7" s="20"/>
      <c r="G7" s="21">
        <v>100000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100000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B1:N44"/>
  <sheetViews>
    <sheetView showGridLines="0" view="pageBreakPreview" zoomScale="80" zoomScaleNormal="80" zoomScaleSheetLayoutView="80" workbookViewId="0">
      <selection activeCell="L14" sqref="L14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03월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20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43528</v>
      </c>
      <c r="C7" s="20" t="s">
        <v>41</v>
      </c>
      <c r="D7" s="48" t="s">
        <v>43</v>
      </c>
      <c r="E7" s="49"/>
      <c r="F7" s="20"/>
      <c r="G7" s="21">
        <v>23449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>
        <v>43529</v>
      </c>
      <c r="C8" s="20" t="s">
        <v>42</v>
      </c>
      <c r="D8" s="48" t="s">
        <v>44</v>
      </c>
      <c r="E8" s="49"/>
      <c r="F8" s="20"/>
      <c r="G8" s="21">
        <v>21101</v>
      </c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>
        <v>43531</v>
      </c>
      <c r="C9" s="20" t="s">
        <v>41</v>
      </c>
      <c r="D9" s="48" t="s">
        <v>45</v>
      </c>
      <c r="E9" s="49"/>
      <c r="F9" s="20"/>
      <c r="G9" s="21">
        <v>50379</v>
      </c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>
        <v>43534</v>
      </c>
      <c r="C10" s="20" t="s">
        <v>41</v>
      </c>
      <c r="D10" s="48" t="s">
        <v>46</v>
      </c>
      <c r="E10" s="49"/>
      <c r="F10" s="20"/>
      <c r="G10" s="21">
        <v>93929</v>
      </c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>
        <v>43534</v>
      </c>
      <c r="C11" s="20" t="s">
        <v>41</v>
      </c>
      <c r="D11" s="48" t="s">
        <v>47</v>
      </c>
      <c r="E11" s="49"/>
      <c r="F11" s="20"/>
      <c r="G11" s="21">
        <v>7556</v>
      </c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>
        <v>43535</v>
      </c>
      <c r="C12" s="20" t="s">
        <v>41</v>
      </c>
      <c r="D12" s="48" t="s">
        <v>48</v>
      </c>
      <c r="E12" s="49"/>
      <c r="F12" s="20"/>
      <c r="G12" s="21">
        <v>50505</v>
      </c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>
        <v>43536</v>
      </c>
      <c r="C13" s="20" t="s">
        <v>41</v>
      </c>
      <c r="D13" s="48" t="s">
        <v>49</v>
      </c>
      <c r="E13" s="49"/>
      <c r="F13" s="20"/>
      <c r="G13" s="21">
        <v>26618</v>
      </c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>
        <v>43536</v>
      </c>
      <c r="C14" s="20" t="s">
        <v>42</v>
      </c>
      <c r="D14" s="48" t="s">
        <v>50</v>
      </c>
      <c r="E14" s="49"/>
      <c r="F14" s="20"/>
      <c r="G14" s="21">
        <v>114560</v>
      </c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388097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18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1:E11"/>
    <mergeCell ref="D13:E13"/>
    <mergeCell ref="D14:E14"/>
    <mergeCell ref="D12:E12"/>
    <mergeCell ref="B16:D16"/>
    <mergeCell ref="E16:F16"/>
    <mergeCell ref="B17:D17"/>
    <mergeCell ref="E17:F17"/>
    <mergeCell ref="D7:E7"/>
    <mergeCell ref="D15:E15"/>
    <mergeCell ref="B1:C1"/>
    <mergeCell ref="D1:I1"/>
    <mergeCell ref="E3:E4"/>
    <mergeCell ref="H3:I3"/>
    <mergeCell ref="H4:I4"/>
    <mergeCell ref="D6:E6"/>
    <mergeCell ref="D8:E8"/>
    <mergeCell ref="D9:E9"/>
    <mergeCell ref="D10:E10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14"/>
  <sheetViews>
    <sheetView workbookViewId="0">
      <selection activeCell="C16" sqref="C16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21</v>
      </c>
      <c r="C1" t="s">
        <v>22</v>
      </c>
    </row>
    <row r="2" spans="2:3" x14ac:dyDescent="0.3">
      <c r="B2" t="s">
        <v>23</v>
      </c>
      <c r="C2" t="s">
        <v>24</v>
      </c>
    </row>
    <row r="3" spans="2:3" x14ac:dyDescent="0.3">
      <c r="B3" t="s">
        <v>25</v>
      </c>
      <c r="C3" t="s">
        <v>26</v>
      </c>
    </row>
    <row r="4" spans="2:3" x14ac:dyDescent="0.3">
      <c r="B4" t="s">
        <v>27</v>
      </c>
      <c r="C4" t="s">
        <v>28</v>
      </c>
    </row>
    <row r="5" spans="2:3" x14ac:dyDescent="0.3">
      <c r="B5" t="s">
        <v>29</v>
      </c>
      <c r="C5" t="s">
        <v>30</v>
      </c>
    </row>
    <row r="6" spans="2:3" x14ac:dyDescent="0.3">
      <c r="B6" t="s">
        <v>31</v>
      </c>
      <c r="C6" t="s">
        <v>32</v>
      </c>
    </row>
    <row r="7" spans="2:3" x14ac:dyDescent="0.3">
      <c r="B7" t="s">
        <v>33</v>
      </c>
    </row>
    <row r="8" spans="2:3" x14ac:dyDescent="0.3">
      <c r="B8" t="s">
        <v>34</v>
      </c>
    </row>
    <row r="9" spans="2:3" x14ac:dyDescent="0.3">
      <c r="B9" t="s">
        <v>35</v>
      </c>
    </row>
    <row r="10" spans="2:3" x14ac:dyDescent="0.3">
      <c r="B10" t="s">
        <v>36</v>
      </c>
    </row>
    <row r="11" spans="2:3" x14ac:dyDescent="0.3">
      <c r="B11" t="s">
        <v>37</v>
      </c>
    </row>
    <row r="12" spans="2:3" x14ac:dyDescent="0.3">
      <c r="B12" t="s">
        <v>38</v>
      </c>
    </row>
    <row r="13" spans="2:3" x14ac:dyDescent="0.3">
      <c r="B13" t="s">
        <v>39</v>
      </c>
    </row>
    <row r="14" spans="2:3" x14ac:dyDescent="0.3">
      <c r="B14" t="s">
        <v>40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8" sqref="D8:E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11월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98</v>
      </c>
      <c r="D4" s="2"/>
      <c r="E4" s="58"/>
      <c r="F4" s="10" t="s">
        <v>101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43795</v>
      </c>
      <c r="C7" s="20" t="s">
        <v>52</v>
      </c>
      <c r="D7" s="48" t="s">
        <v>106</v>
      </c>
      <c r="E7" s="49"/>
      <c r="F7" s="20"/>
      <c r="G7" s="21">
        <v>557240</v>
      </c>
      <c r="H7" s="22"/>
      <c r="I7" s="23"/>
      <c r="J7"/>
      <c r="K7"/>
      <c r="L7" s="37" t="s">
        <v>83</v>
      </c>
      <c r="M7" s="39">
        <v>5.03</v>
      </c>
      <c r="N7" s="41">
        <f>M7/M6</f>
        <v>5.0300000000000004E-2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82</v>
      </c>
      <c r="M8" s="1">
        <f>L6*(M7/M6)</f>
        <v>64786.400000000009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557240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F14" sqref="F14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10월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103</v>
      </c>
      <c r="D4" s="2"/>
      <c r="E4" s="58"/>
      <c r="F4" s="10" t="s">
        <v>101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43768</v>
      </c>
      <c r="C7" s="20" t="s">
        <v>104</v>
      </c>
      <c r="D7" s="48" t="s">
        <v>105</v>
      </c>
      <c r="E7" s="49"/>
      <c r="F7" s="20"/>
      <c r="G7" s="21">
        <v>64786</v>
      </c>
      <c r="H7" s="22"/>
      <c r="I7" s="23"/>
      <c r="J7"/>
      <c r="K7"/>
      <c r="L7" s="37" t="s">
        <v>83</v>
      </c>
      <c r="M7" s="39">
        <v>5.03</v>
      </c>
      <c r="N7" s="41">
        <f>M7/M6</f>
        <v>5.0300000000000004E-2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82</v>
      </c>
      <c r="M8" s="1">
        <f>L6*(M7/M6)</f>
        <v>64786.400000000009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64786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[1]Sheet2!#REF!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11월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98</v>
      </c>
      <c r="D4" s="2"/>
      <c r="E4" s="58"/>
      <c r="F4" s="10" t="s">
        <v>101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1000</v>
      </c>
      <c r="M6" s="18">
        <v>1</v>
      </c>
      <c r="N6" s="18"/>
    </row>
    <row r="7" spans="2:14" s="1" customFormat="1" ht="34.5" customHeight="1" x14ac:dyDescent="0.3">
      <c r="B7" s="19">
        <v>43792</v>
      </c>
      <c r="C7" s="20" t="s">
        <v>99</v>
      </c>
      <c r="D7" s="48" t="s">
        <v>100</v>
      </c>
      <c r="E7" s="49"/>
      <c r="F7" s="20" t="s">
        <v>102</v>
      </c>
      <c r="G7" s="21">
        <v>100000</v>
      </c>
      <c r="H7" s="22"/>
      <c r="I7" s="23"/>
      <c r="J7"/>
      <c r="K7"/>
      <c r="L7" s="37" t="s">
        <v>83</v>
      </c>
      <c r="M7" s="39">
        <v>167.93</v>
      </c>
      <c r="N7" s="41">
        <f>M7/M6</f>
        <v>167.93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82</v>
      </c>
      <c r="M8" s="1">
        <f>L6*(M7/M6)</f>
        <v>167930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100000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K14" sqref="K14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09월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93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1000</v>
      </c>
      <c r="M6" s="18">
        <v>1</v>
      </c>
      <c r="N6" s="18"/>
    </row>
    <row r="7" spans="2:14" s="1" customFormat="1" ht="34.5" customHeight="1" x14ac:dyDescent="0.3">
      <c r="B7" s="19">
        <v>43733</v>
      </c>
      <c r="C7" s="20" t="s">
        <v>70</v>
      </c>
      <c r="D7" s="48" t="s">
        <v>96</v>
      </c>
      <c r="E7" s="49"/>
      <c r="F7" s="20"/>
      <c r="G7" s="21">
        <v>167930</v>
      </c>
      <c r="H7" s="22"/>
      <c r="I7" s="23"/>
      <c r="J7"/>
      <c r="K7"/>
      <c r="L7" s="37" t="s">
        <v>83</v>
      </c>
      <c r="M7" s="39">
        <v>167.93</v>
      </c>
      <c r="N7" s="41">
        <f>M7/M6</f>
        <v>167.93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82</v>
      </c>
      <c r="M8" s="1">
        <f>L6*(M7/M6)</f>
        <v>167930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167930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4"/>
  <sheetViews>
    <sheetView showGridLines="0" view="pageBreakPreview" zoomScale="80" zoomScaleNormal="80" zoomScaleSheetLayoutView="80" workbookViewId="0">
      <selection activeCell="M9" sqref="M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  <col min="17" max="17" width="10.875" bestFit="1" customWidth="1"/>
  </cols>
  <sheetData>
    <row r="1" spans="2:17" ht="35.25" customHeight="1" x14ac:dyDescent="0.3">
      <c r="B1" s="55" t="str">
        <f>IF(C4="", "", C4)</f>
        <v>2019년 08월</v>
      </c>
      <c r="C1" s="55"/>
      <c r="D1" s="56" t="s">
        <v>0</v>
      </c>
      <c r="E1" s="56"/>
      <c r="F1" s="56"/>
      <c r="G1" s="56"/>
      <c r="H1" s="56"/>
      <c r="I1" s="56"/>
    </row>
    <row r="2" spans="2:17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7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7" s="4" customFormat="1" ht="34.5" customHeight="1" thickBot="1" x14ac:dyDescent="0.35">
      <c r="B4" s="8" t="s">
        <v>6</v>
      </c>
      <c r="C4" s="9" t="s">
        <v>95</v>
      </c>
      <c r="D4" s="2"/>
      <c r="E4" s="58"/>
      <c r="F4" s="10" t="s">
        <v>79</v>
      </c>
      <c r="G4" s="10"/>
      <c r="H4" s="61"/>
      <c r="I4" s="62"/>
      <c r="L4" s="1"/>
      <c r="M4" s="1"/>
      <c r="N4" s="1"/>
    </row>
    <row r="5" spans="2:17" ht="17.25" thickBot="1" x14ac:dyDescent="0.35">
      <c r="L5" s="38" t="s">
        <v>81</v>
      </c>
      <c r="M5" s="38" t="s">
        <v>82</v>
      </c>
    </row>
    <row r="6" spans="2:17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50</v>
      </c>
      <c r="M6" s="18">
        <v>1</v>
      </c>
      <c r="N6" s="18"/>
      <c r="Q6" s="17">
        <v>50</v>
      </c>
    </row>
    <row r="7" spans="2:17" s="1" customFormat="1" ht="34.5" customHeight="1" x14ac:dyDescent="0.3">
      <c r="B7" s="19">
        <v>43703</v>
      </c>
      <c r="C7" s="20" t="s">
        <v>52</v>
      </c>
      <c r="D7" s="48" t="s">
        <v>97</v>
      </c>
      <c r="E7" s="49"/>
      <c r="F7" s="20"/>
      <c r="G7" s="21">
        <v>61610</v>
      </c>
      <c r="H7" s="22"/>
      <c r="I7" s="23"/>
      <c r="J7"/>
      <c r="K7"/>
      <c r="L7" s="37" t="s">
        <v>83</v>
      </c>
      <c r="M7" s="39">
        <v>1212.2</v>
      </c>
      <c r="N7" s="41">
        <f>M7/M6</f>
        <v>1212.2</v>
      </c>
      <c r="Q7" s="39">
        <f>Q8/Q6</f>
        <v>1232.2</v>
      </c>
    </row>
    <row r="8" spans="2:17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82</v>
      </c>
      <c r="M8" s="1">
        <f>L6*(M7/M6)</f>
        <v>60610</v>
      </c>
      <c r="Q8">
        <v>61610</v>
      </c>
    </row>
    <row r="9" spans="2:17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7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7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7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7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7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7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7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61610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L16" sqref="L16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09월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93</v>
      </c>
      <c r="D4" s="2"/>
      <c r="E4" s="58"/>
      <c r="F4" s="10" t="s">
        <v>79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4532000</v>
      </c>
      <c r="M6" s="18">
        <v>100</v>
      </c>
      <c r="N6" s="18"/>
    </row>
    <row r="7" spans="2:14" s="1" customFormat="1" ht="34.5" customHeight="1" x14ac:dyDescent="0.3">
      <c r="B7" s="19">
        <v>43713</v>
      </c>
      <c r="C7" s="20" t="s">
        <v>70</v>
      </c>
      <c r="D7" s="48" t="s">
        <v>94</v>
      </c>
      <c r="E7" s="49"/>
      <c r="F7" s="20"/>
      <c r="G7" s="21">
        <v>95000</v>
      </c>
      <c r="H7" s="22"/>
      <c r="I7" s="23"/>
      <c r="J7"/>
      <c r="K7"/>
      <c r="L7" s="37" t="s">
        <v>83</v>
      </c>
      <c r="M7" s="39">
        <v>5.08</v>
      </c>
      <c r="N7" s="41">
        <f>M7/M6</f>
        <v>5.0799999999999998E-2</v>
      </c>
    </row>
    <row r="8" spans="2:14" ht="34.5" customHeight="1" x14ac:dyDescent="0.3">
      <c r="B8" s="19">
        <v>43714</v>
      </c>
      <c r="C8" s="20" t="s">
        <v>70</v>
      </c>
      <c r="D8" s="48" t="s">
        <v>94</v>
      </c>
      <c r="E8" s="49"/>
      <c r="F8" s="20"/>
      <c r="G8" s="21">
        <v>700000</v>
      </c>
      <c r="H8" s="22"/>
      <c r="I8" s="23"/>
      <c r="L8" s="40" t="s">
        <v>82</v>
      </c>
      <c r="M8" s="1">
        <f>L6*(M7/M6)</f>
        <v>230225.59999999998</v>
      </c>
    </row>
    <row r="9" spans="2:14" ht="34.5" customHeight="1" x14ac:dyDescent="0.3">
      <c r="B9" s="19">
        <v>43724</v>
      </c>
      <c r="C9" s="20" t="s">
        <v>70</v>
      </c>
      <c r="D9" s="48" t="s">
        <v>94</v>
      </c>
      <c r="E9" s="49"/>
      <c r="F9" s="20"/>
      <c r="G9" s="21">
        <v>48800</v>
      </c>
      <c r="H9" s="22"/>
      <c r="I9" s="23"/>
      <c r="L9"/>
    </row>
    <row r="10" spans="2:14" s="1" customFormat="1" ht="34.5" customHeight="1" x14ac:dyDescent="0.3">
      <c r="B10" s="19">
        <v>43724</v>
      </c>
      <c r="C10" s="20" t="s">
        <v>70</v>
      </c>
      <c r="D10" s="48" t="s">
        <v>94</v>
      </c>
      <c r="E10" s="49"/>
      <c r="F10" s="20"/>
      <c r="G10" s="21">
        <v>23000</v>
      </c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thickBot="1" x14ac:dyDescent="0.35">
      <c r="B12" s="19"/>
      <c r="C12" s="20"/>
      <c r="D12" s="48"/>
      <c r="E12" s="49"/>
      <c r="F12" s="20"/>
      <c r="G12" s="21"/>
      <c r="H12" s="22"/>
      <c r="I12" s="23"/>
      <c r="J12"/>
      <c r="K12"/>
      <c r="L12" s="24">
        <v>866800</v>
      </c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>
        <v>910970</v>
      </c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>
        <v>88900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  <c r="L15" s="1">
        <f>SUM(L12:L14)</f>
        <v>1866670</v>
      </c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866800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G16" sqref="G16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07월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80</v>
      </c>
      <c r="D4" s="2"/>
      <c r="E4" s="58"/>
      <c r="F4" s="10" t="s">
        <v>79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4532000</v>
      </c>
      <c r="M6" s="18">
        <v>100</v>
      </c>
      <c r="N6" s="18"/>
    </row>
    <row r="7" spans="2:14" s="1" customFormat="1" ht="34.5" customHeight="1" x14ac:dyDescent="0.3">
      <c r="B7" s="19">
        <v>43667</v>
      </c>
      <c r="C7" s="20" t="s">
        <v>70</v>
      </c>
      <c r="D7" s="48" t="s">
        <v>86</v>
      </c>
      <c r="E7" s="49"/>
      <c r="F7" s="20"/>
      <c r="G7" s="21">
        <v>69596</v>
      </c>
      <c r="H7" s="22"/>
      <c r="I7" s="23"/>
      <c r="J7"/>
      <c r="K7"/>
      <c r="L7" s="37" t="s">
        <v>83</v>
      </c>
      <c r="M7" s="39">
        <v>5.08</v>
      </c>
      <c r="N7" s="41">
        <f>M7/M6</f>
        <v>5.0799999999999998E-2</v>
      </c>
    </row>
    <row r="8" spans="2:14" ht="34.5" customHeight="1" x14ac:dyDescent="0.3">
      <c r="B8" s="19">
        <v>43619</v>
      </c>
      <c r="C8" s="20" t="s">
        <v>70</v>
      </c>
      <c r="D8" s="48" t="s">
        <v>91</v>
      </c>
      <c r="E8" s="49"/>
      <c r="F8" s="20"/>
      <c r="G8" s="21">
        <v>80931</v>
      </c>
      <c r="H8" s="22"/>
      <c r="I8" s="23"/>
      <c r="L8" s="40" t="s">
        <v>82</v>
      </c>
      <c r="M8" s="1">
        <f>L6*(M7/M6)</f>
        <v>230225.59999999998</v>
      </c>
    </row>
    <row r="9" spans="2:14" ht="34.5" customHeight="1" x14ac:dyDescent="0.3">
      <c r="B9" s="19">
        <v>43621</v>
      </c>
      <c r="C9" s="20" t="s">
        <v>70</v>
      </c>
      <c r="D9" s="48" t="s">
        <v>92</v>
      </c>
      <c r="E9" s="49"/>
      <c r="F9" s="20"/>
      <c r="G9" s="21">
        <v>89385</v>
      </c>
      <c r="H9" s="22"/>
      <c r="I9" s="23"/>
      <c r="L9"/>
    </row>
    <row r="10" spans="2:14" s="1" customFormat="1" ht="34.5" customHeight="1" x14ac:dyDescent="0.3">
      <c r="B10" s="19">
        <v>43631</v>
      </c>
      <c r="C10" s="20" t="s">
        <v>70</v>
      </c>
      <c r="D10" s="48" t="s">
        <v>87</v>
      </c>
      <c r="E10" s="49"/>
      <c r="F10" s="20"/>
      <c r="G10" s="21">
        <v>130048</v>
      </c>
      <c r="H10" s="22"/>
      <c r="I10" s="23"/>
      <c r="J10"/>
      <c r="K10"/>
      <c r="L10"/>
    </row>
    <row r="11" spans="2:14" s="1" customFormat="1" ht="34.5" customHeight="1" x14ac:dyDescent="0.3">
      <c r="B11" s="19">
        <v>43629</v>
      </c>
      <c r="C11" s="20" t="s">
        <v>70</v>
      </c>
      <c r="D11" s="48" t="s">
        <v>88</v>
      </c>
      <c r="E11" s="49"/>
      <c r="F11" s="20"/>
      <c r="G11" s="21">
        <v>56784</v>
      </c>
      <c r="H11" s="22"/>
      <c r="I11" s="23"/>
      <c r="J11"/>
      <c r="K11"/>
      <c r="L11"/>
    </row>
    <row r="12" spans="2:14" s="1" customFormat="1" ht="34.5" customHeight="1" x14ac:dyDescent="0.3">
      <c r="B12" s="19">
        <v>43632</v>
      </c>
      <c r="C12" s="20" t="s">
        <v>70</v>
      </c>
      <c r="D12" s="48" t="s">
        <v>89</v>
      </c>
      <c r="E12" s="49"/>
      <c r="F12" s="20"/>
      <c r="G12" s="21">
        <v>254000</v>
      </c>
      <c r="H12" s="22"/>
      <c r="I12" s="23"/>
      <c r="J12"/>
      <c r="K12"/>
      <c r="L12"/>
    </row>
    <row r="13" spans="2:14" s="1" customFormat="1" ht="34.5" customHeight="1" x14ac:dyDescent="0.3">
      <c r="B13" s="19">
        <v>43632</v>
      </c>
      <c r="C13" s="20" t="s">
        <v>70</v>
      </c>
      <c r="D13" s="48" t="s">
        <v>90</v>
      </c>
      <c r="E13" s="49"/>
      <c r="F13" s="20"/>
      <c r="G13" s="21">
        <v>230226</v>
      </c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910970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29</vt:i4>
      </vt:variant>
      <vt:variant>
        <vt:lpstr>이름이 지정된 범위</vt:lpstr>
      </vt:variant>
      <vt:variant>
        <vt:i4>31</vt:i4>
      </vt:variant>
    </vt:vector>
  </HeadingPairs>
  <TitlesOfParts>
    <vt:vector size="60" baseType="lpstr">
      <vt:lpstr>20190925 (6)</vt:lpstr>
      <vt:lpstr>20190925 (5)</vt:lpstr>
      <vt:lpstr>20190925 (4)</vt:lpstr>
      <vt:lpstr>20190925 (3)</vt:lpstr>
      <vt:lpstr>20190925 (2)</vt:lpstr>
      <vt:lpstr>20190925</vt:lpstr>
      <vt:lpstr>20190831 (3)</vt:lpstr>
      <vt:lpstr>20190831 (2)</vt:lpstr>
      <vt:lpstr>20190831</vt:lpstr>
      <vt:lpstr>20190527 (3)</vt:lpstr>
      <vt:lpstr>20190527 (2)</vt:lpstr>
      <vt:lpstr>20190527</vt:lpstr>
      <vt:lpstr>20190510</vt:lpstr>
      <vt:lpstr>20190502</vt:lpstr>
      <vt:lpstr>20190509</vt:lpstr>
      <vt:lpstr>20190513</vt:lpstr>
      <vt:lpstr>20190220_출장비 (9)</vt:lpstr>
      <vt:lpstr>20190220_출장비 (8)</vt:lpstr>
      <vt:lpstr>20190220_출장비 (7)</vt:lpstr>
      <vt:lpstr>20190220_출장비 (6)</vt:lpstr>
      <vt:lpstr>20190220_출장비 (5)</vt:lpstr>
      <vt:lpstr>20190220_출장비 (4)</vt:lpstr>
      <vt:lpstr>20190220_출장비 (3)</vt:lpstr>
      <vt:lpstr>20190220_출장비 (2)</vt:lpstr>
      <vt:lpstr>20190220_출장비</vt:lpstr>
      <vt:lpstr>20190320_면접비</vt:lpstr>
      <vt:lpstr>20190320_고객사결혼</vt:lpstr>
      <vt:lpstr>20180930_출장</vt:lpstr>
      <vt:lpstr>Sheet2</vt:lpstr>
      <vt:lpstr>'20180930_출장'!Print_Area</vt:lpstr>
      <vt:lpstr>'20190220_출장비'!Print_Area</vt:lpstr>
      <vt:lpstr>'20190220_출장비 (2)'!Print_Area</vt:lpstr>
      <vt:lpstr>'20190220_출장비 (3)'!Print_Area</vt:lpstr>
      <vt:lpstr>'20190220_출장비 (4)'!Print_Area</vt:lpstr>
      <vt:lpstr>'20190220_출장비 (5)'!Print_Area</vt:lpstr>
      <vt:lpstr>'20190220_출장비 (6)'!Print_Area</vt:lpstr>
      <vt:lpstr>'20190220_출장비 (7)'!Print_Area</vt:lpstr>
      <vt:lpstr>'20190220_출장비 (8)'!Print_Area</vt:lpstr>
      <vt:lpstr>'20190220_출장비 (9)'!Print_Area</vt:lpstr>
      <vt:lpstr>'20190320_고객사결혼'!Print_Area</vt:lpstr>
      <vt:lpstr>'20190320_면접비'!Print_Area</vt:lpstr>
      <vt:lpstr>'20190502'!Print_Area</vt:lpstr>
      <vt:lpstr>'20190509'!Print_Area</vt:lpstr>
      <vt:lpstr>'20190510'!Print_Area</vt:lpstr>
      <vt:lpstr>'20190513'!Print_Area</vt:lpstr>
      <vt:lpstr>'20190527'!Print_Area</vt:lpstr>
      <vt:lpstr>'20190527 (2)'!Print_Area</vt:lpstr>
      <vt:lpstr>'20190527 (3)'!Print_Area</vt:lpstr>
      <vt:lpstr>'20190831'!Print_Area</vt:lpstr>
      <vt:lpstr>'20190831 (2)'!Print_Area</vt:lpstr>
      <vt:lpstr>'20190831 (3)'!Print_Area</vt:lpstr>
      <vt:lpstr>'20190925'!Print_Area</vt:lpstr>
      <vt:lpstr>'20190925 (2)'!Print_Area</vt:lpstr>
      <vt:lpstr>'20190925 (3)'!Print_Area</vt:lpstr>
      <vt:lpstr>'20190925 (4)'!Print_Area</vt:lpstr>
      <vt:lpstr>'20190925 (5)'!Print_Area</vt:lpstr>
      <vt:lpstr>'20190925 (6)'!Print_Area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cp:lastPrinted>2020-01-12T05:56:22Z</cp:lastPrinted>
  <dcterms:created xsi:type="dcterms:W3CDTF">2019-03-16T00:24:07Z</dcterms:created>
  <dcterms:modified xsi:type="dcterms:W3CDTF">2020-01-12T06:27:29Z</dcterms:modified>
</cp:coreProperties>
</file>