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os\VS\Assignments\Excel\"/>
    </mc:Choice>
  </mc:AlternateContent>
  <bookViews>
    <workbookView xWindow="0" yWindow="0" windowWidth="16290" windowHeight="3870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62913"/>
</workbook>
</file>

<file path=xl/calcChain.xml><?xml version="1.0" encoding="utf-8"?>
<calcChain xmlns="http://schemas.openxmlformats.org/spreadsheetml/2006/main">
  <c r="F10" i="3" l="1"/>
  <c r="F11" i="3"/>
  <c r="F9" i="3"/>
  <c r="F3" i="3"/>
  <c r="F4" i="3"/>
  <c r="F5" i="3"/>
  <c r="F2" i="3"/>
  <c r="C10" i="3"/>
  <c r="C11" i="3"/>
  <c r="C9" i="3"/>
  <c r="F10" i="2"/>
  <c r="F11" i="2"/>
  <c r="F9" i="2"/>
  <c r="E10" i="3"/>
  <c r="E11" i="3"/>
  <c r="E9" i="3"/>
  <c r="D10" i="3"/>
  <c r="D11" i="3"/>
  <c r="D9" i="3"/>
  <c r="B10" i="3"/>
  <c r="B11" i="3"/>
  <c r="B9" i="3"/>
  <c r="E3" i="3"/>
  <c r="E4" i="3"/>
  <c r="E5" i="3"/>
  <c r="E2" i="3"/>
  <c r="D3" i="3"/>
  <c r="D4" i="3"/>
  <c r="D5" i="3"/>
  <c r="D2" i="3"/>
  <c r="C3" i="3" l="1"/>
  <c r="C4" i="3"/>
  <c r="C5" i="3"/>
  <c r="C2" i="3"/>
  <c r="B3" i="3"/>
  <c r="B4" i="3"/>
  <c r="B5" i="3"/>
  <c r="B2" i="3"/>
  <c r="F39" i="1"/>
  <c r="F52" i="1"/>
  <c r="F49" i="1"/>
  <c r="F48" i="1"/>
  <c r="F47" i="1"/>
  <c r="F45" i="1" l="1"/>
  <c r="F44" i="1"/>
  <c r="F43" i="1"/>
  <c r="F42" i="1"/>
  <c r="N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F38" i="1"/>
  <c r="F37" i="1"/>
  <c r="F36" i="1"/>
  <c r="F33" i="1"/>
  <c r="F32" i="1"/>
  <c r="F31" i="1"/>
  <c r="F30" i="1"/>
  <c r="F29" i="1"/>
  <c r="E10" i="2" l="1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<sst xmlns="http://schemas.openxmlformats.org/spreadsheetml/2006/main" count="1534" uniqueCount="79">
  <si>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</si>
  <si>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</si>
  <si>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</si>
  <si>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</si>
  <si>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</si>
  <si>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</si>
  <si>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</si>
  <si>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</si>
  <si>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</si>
  <si>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</si>
  <si>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</si>
  <si>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</si>
  <si>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</si>
  <si>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</si>
  <si>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</si>
  <si>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</si>
  <si>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</si>
  <si>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</si>
  <si>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</si>
  <si>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</si>
  <si>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</si>
  <si>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</si>
  <si>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</si>
  <si>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</si>
  <si>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</si>
  <si>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</si>
  <si>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</si>
  <si>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</si>
  <si>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</si>
  <si>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</si>
  <si>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</si>
  <si>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</si>
  <si>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</si>
  <si>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</si>
  <si>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</si>
  <si>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</si>
  <si>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</si>
  <si>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</si>
  <si>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</si>
  <si>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</si>
  <si>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</si>
  <si>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</si>
  <si>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</si>
  <si>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</si>
  <si>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</si>
  <si>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</si>
  <si>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</si>
  <si>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</si>
  <si>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</si>
  <si>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</si>
  <si>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</si>
  <si>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</si>
  <si>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</si>
  <si>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</si>
  <si>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</si>
  <si>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</si>
  <si>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</si>
  <si>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</si>
  <si>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</si>
  <si>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</si>
  <si>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</si>
  <si>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</si>
  <si>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</si>
  <si>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</si>
  <si>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</si>
  <si>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</si>
  <si>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</si>
  <si>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</si>
  <si>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</si>
  <si>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</si>
  <si>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</si>
  <si>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</si>
  <si>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</si>
  <si>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</si>
  <si>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</si>
  <si>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</si>
  <si>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`</t>
  </si>
  <si>
    <t>jeo phil</t>
  </si>
  <si>
    <t>"&gt;"&amp;DATE(2013,2,3)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</si>
</sst>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43" fontId="0" fillId="0" borderId="1" xfId="0" applyNumberFormat="1" applyBorder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8" workbookViewId="0">
      <selection activeCell="F45" sqref="F45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9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9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I2" t="s">
        <v>76</v>
      </c>
    </row>
    <row r="3" spans="1:9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I3" t="b">
        <f>ISNUMBER(SEARCH("truck",F3:F26))</f>
        <v>1</v>
      </c>
    </row>
    <row r="4" spans="1:9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I4">
        <f t="shared" ref="I4:I25" si="0">IF(ISNUMBER(SEARCH("truck",F4:F27)),1,0)</f>
        <v>1</v>
      </c>
    </row>
    <row r="5" spans="1:9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I5">
        <f t="shared" si="0"/>
        <v>1</v>
      </c>
    </row>
    <row r="6" spans="1:9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I6">
        <f t="shared" si="0"/>
        <v>1</v>
      </c>
    </row>
    <row r="7" spans="1:9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I7">
        <f t="shared" si="0"/>
        <v>1</v>
      </c>
    </row>
    <row r="8" spans="1:9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I8">
        <f t="shared" si="0"/>
        <v>1</v>
      </c>
    </row>
    <row r="9" spans="1:9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I9">
        <f t="shared" si="0"/>
        <v>1</v>
      </c>
    </row>
    <row r="10" spans="1:9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I10">
        <f t="shared" si="0"/>
        <v>1</v>
      </c>
    </row>
    <row r="11" spans="1:9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I11">
        <f t="shared" si="0"/>
        <v>1</v>
      </c>
    </row>
    <row r="12" spans="1:9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I12">
        <f t="shared" si="0"/>
        <v>1</v>
      </c>
    </row>
    <row r="13" spans="1:9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I13">
        <f t="shared" si="0"/>
        <v>1</v>
      </c>
    </row>
    <row r="14" spans="1:9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  <c r="I14">
        <f t="shared" si="0"/>
        <v>0</v>
      </c>
    </row>
    <row r="15" spans="1:9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I15">
        <f t="shared" si="0"/>
        <v>1</v>
      </c>
    </row>
    <row r="16" spans="1:9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I16">
        <f t="shared" si="0"/>
        <v>1</v>
      </c>
    </row>
    <row r="17" spans="1:14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I17">
        <f t="shared" si="0"/>
        <v>1</v>
      </c>
    </row>
    <row r="18" spans="1:14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I18">
        <f t="shared" si="0"/>
        <v>1</v>
      </c>
      <c r="M18" t="s">
        <v>77</v>
      </c>
      <c r="N18">
        <f>SEARCH("jeo",M18)</f>
        <v>1</v>
      </c>
    </row>
    <row r="19" spans="1:14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I19">
        <f t="shared" si="0"/>
        <v>1</v>
      </c>
    </row>
    <row r="20" spans="1:14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I20">
        <f t="shared" si="0"/>
        <v>1</v>
      </c>
    </row>
    <row r="21" spans="1:14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I21">
        <f t="shared" si="0"/>
        <v>1</v>
      </c>
    </row>
    <row r="22" spans="1:14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I22">
        <f t="shared" si="0"/>
        <v>1</v>
      </c>
    </row>
    <row r="23" spans="1:14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  <c r="I23">
        <f t="shared" si="0"/>
        <v>0</v>
      </c>
    </row>
    <row r="24" spans="1:14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I24">
        <f t="shared" si="0"/>
        <v>1</v>
      </c>
    </row>
    <row r="25" spans="1:14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  <c r="I25">
        <f t="shared" si="0"/>
        <v>1</v>
      </c>
    </row>
    <row r="28" spans="1:14" x14ac:dyDescent="0.25">
      <c r="F28" s="3" t="s">
        <v>23</v>
      </c>
    </row>
    <row r="29" spans="1:14" x14ac:dyDescent="0.25">
      <c r="E29" s="4" t="s">
        <v>35</v>
      </c>
      <c r="F29">
        <f>COUNTIF(G2:G25,G2)</f>
        <v>4</v>
      </c>
    </row>
    <row r="30" spans="1:14" x14ac:dyDescent="0.25">
      <c r="E30" s="4" t="s">
        <v>36</v>
      </c>
      <c r="F30">
        <f>COUNTIF(D2:D25,D24)</f>
        <v>5</v>
      </c>
    </row>
    <row r="31" spans="1:14" x14ac:dyDescent="0.25">
      <c r="E31" s="4" t="s">
        <v>37</v>
      </c>
      <c r="F31">
        <f>COUNTIF(F2:F25,F3)</f>
        <v>8</v>
      </c>
    </row>
    <row r="32" spans="1:14" x14ac:dyDescent="0.25">
      <c r="E32" s="4" t="s">
        <v>38</v>
      </c>
      <c r="F32">
        <f>COUNTIF(C2:C25,C3)</f>
        <v>6</v>
      </c>
    </row>
    <row r="33" spans="5:8" x14ac:dyDescent="0.25">
      <c r="E33" s="4" t="s">
        <v>30</v>
      </c>
      <c r="F33">
        <f>COUNTIF(E2:E25,"&lt;20")</f>
        <v>9</v>
      </c>
    </row>
    <row r="35" spans="5:8" x14ac:dyDescent="0.25">
      <c r="F35" s="3" t="s">
        <v>24</v>
      </c>
      <c r="H35" t="s">
        <v>78</v>
      </c>
    </row>
    <row r="36" spans="5:8" x14ac:dyDescent="0.25">
      <c r="E36" s="4" t="s">
        <v>27</v>
      </c>
      <c r="F36">
        <f>SUMIF(D2:D25,D6,E2:E25)</f>
        <v>105</v>
      </c>
    </row>
    <row r="37" spans="5:8" x14ac:dyDescent="0.25">
      <c r="E37" s="4" t="s">
        <v>28</v>
      </c>
      <c r="F37">
        <f>SUMIF(D2:D25,D3,E2:E25)</f>
        <v>164</v>
      </c>
    </row>
    <row r="38" spans="5:8" x14ac:dyDescent="0.25">
      <c r="E38" s="4" t="s">
        <v>34</v>
      </c>
      <c r="F38">
        <f>SUMIF(F2:F25,F2,E2:E25)</f>
        <v>156</v>
      </c>
    </row>
    <row r="39" spans="5:8" x14ac:dyDescent="0.25">
      <c r="E39" s="4" t="s">
        <v>44</v>
      </c>
      <c r="F39">
        <f>SUM(SUMIFS(E2:E25,F2:F25,{"truck 1","truck 2","truck 3","truck 4"}))</f>
        <v>511</v>
      </c>
    </row>
    <row r="41" spans="5:8" x14ac:dyDescent="0.25">
      <c r="E41" s="4"/>
      <c r="F41" s="3" t="s">
        <v>25</v>
      </c>
    </row>
    <row r="42" spans="5:8" x14ac:dyDescent="0.25">
      <c r="E42" s="4" t="s">
        <v>39</v>
      </c>
      <c r="F42">
        <f>COUNTIFS(D2:D25,"microwave",G2:G25,"Boston")</f>
        <v>2</v>
      </c>
    </row>
    <row r="43" spans="5:8" x14ac:dyDescent="0.25">
      <c r="E43" s="4" t="s">
        <v>40</v>
      </c>
      <c r="F43">
        <f>COUNTIFS(C2:C25,C5,F2:F25,F10)</f>
        <v>2</v>
      </c>
    </row>
    <row r="44" spans="5:8" x14ac:dyDescent="0.25">
      <c r="E44" s="4" t="s">
        <v>41</v>
      </c>
      <c r="F44">
        <f>COUNTIFS(G2:G25,G24,B2:B25,"&gt;"&amp;DATE(2013,2,3))</f>
        <v>2</v>
      </c>
    </row>
    <row r="45" spans="5:8" x14ac:dyDescent="0.25">
      <c r="E45" s="4" t="s">
        <v>42</v>
      </c>
      <c r="F45">
        <f>COUNTIFS(B2:B25,"&gt;"&amp;DATE(2013,2,3),B2:B25,"&lt;" &amp;DATE(2013,2,6))</f>
        <v>9</v>
      </c>
    </row>
    <row r="46" spans="5:8" x14ac:dyDescent="0.25">
      <c r="F46" s="3" t="s">
        <v>26</v>
      </c>
    </row>
    <row r="47" spans="5:8" x14ac:dyDescent="0.25">
      <c r="E47" s="4" t="s">
        <v>31</v>
      </c>
      <c r="F47">
        <f>SUMIFS(E2:E25,D2:D25,D16,G2:G25,G5)</f>
        <v>25</v>
      </c>
    </row>
    <row r="48" spans="5:8" x14ac:dyDescent="0.25">
      <c r="E48" s="4" t="s">
        <v>33</v>
      </c>
      <c r="F48">
        <f>SUMIFS(E2:E25,G2:G25,G17,F2:F25,F7)</f>
        <v>75</v>
      </c>
    </row>
    <row r="49" spans="5:6" x14ac:dyDescent="0.25">
      <c r="E49" s="4" t="s">
        <v>43</v>
      </c>
      <c r="F49">
        <f>SUMIFS(E2:E25,B2:B25,"&gt;"&amp;DATE(2013,2,3),B2:B25,"&gt;"&amp;DATE(2013,2,6))</f>
        <v>172</v>
      </c>
    </row>
    <row r="52" spans="5:6" x14ac:dyDescent="0.25">
      <c r="E52" s="4" t="s">
        <v>32</v>
      </c>
      <c r="F52">
        <f>SUM(SUMIFS(E2:E25,G2:G25,{"NY","Baltimore","Philadephia"}))</f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zoomScale="145" zoomScaleNormal="145" workbookViewId="0">
      <selection activeCell="G10" sqref="G1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COUNTIF(B16:B241,A2)</f>
        <v>71</v>
      </c>
      <c r="C2" s="19">
        <f>SUMIF(B16:B241,A2,E16:E241)</f>
        <v>717</v>
      </c>
      <c r="D2" s="2">
        <f>COUNTIFS(B16:B241,A2,D16:D241,D16)</f>
        <v>42</v>
      </c>
      <c r="E2" s="2">
        <f>COUNTIFS(B16:B241,A2,D16:D241,D17)</f>
        <v>29</v>
      </c>
      <c r="F2" s="2">
        <f>SUMIFS($E$16:$E$241,$B$16:$B$241,A2,$D$16:$D$241,$D$16)</f>
        <v>414</v>
      </c>
    </row>
    <row r="3" spans="1:6" x14ac:dyDescent="0.25">
      <c r="A3" s="9" t="s">
        <v>47</v>
      </c>
      <c r="B3" s="2">
        <f t="shared" ref="B3:B5" si="0">COUNTIF(B17:B242,A3)</f>
        <v>46</v>
      </c>
      <c r="C3" s="19">
        <f t="shared" ref="C3:C5" si="1">SUMIF(B17:B242,A3,E17:E242)</f>
        <v>1934</v>
      </c>
      <c r="D3" s="2">
        <f t="shared" ref="D3:D5" si="2">COUNTIFS(B17:B242,A3,D17:D242,D17)</f>
        <v>15</v>
      </c>
      <c r="E3" s="2">
        <f t="shared" ref="E3:E5" si="3">COUNTIFS(B17:B242,A3,D17:D242,D18)</f>
        <v>31</v>
      </c>
      <c r="F3" s="2">
        <f t="shared" ref="F3:F5" si="4">SUMIFS($E$16:$E$241,$B$16:$B$241,A3,$D$16:$D$241,$D$16)</f>
        <v>1350</v>
      </c>
    </row>
    <row r="4" spans="1:6" x14ac:dyDescent="0.25">
      <c r="A4" s="10" t="s">
        <v>48</v>
      </c>
      <c r="B4" s="2">
        <f t="shared" si="0"/>
        <v>50</v>
      </c>
      <c r="C4" s="19">
        <f t="shared" si="1"/>
        <v>1650</v>
      </c>
      <c r="D4" s="2">
        <f t="shared" si="2"/>
        <v>35</v>
      </c>
      <c r="E4" s="2">
        <f t="shared" si="3"/>
        <v>35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19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COUNTIF(C16:C241,A9)</f>
        <v>25</v>
      </c>
      <c r="C9" s="2">
        <f>SUMIFS($E$16:$E$241,$C$16:$C$241,A9)</f>
        <v>688</v>
      </c>
      <c r="D9" s="2">
        <f>COUNTIFS(C16:C241,A9,B16:B241,B16)</f>
        <v>7</v>
      </c>
      <c r="E9" s="2">
        <f>COUNTIFS(C16:C241,A9,B16:B241,B37)</f>
        <v>1</v>
      </c>
      <c r="F9" s="2">
        <f>SUMIFS($E$16:$E$241,$A$16:$A$241,"&gt;" &amp;DATE(2013,5,10),$A$16:$A$241,"&lt;"&amp;DATE(2013,5,20),$C$16:$C$241,A9)</f>
        <v>270</v>
      </c>
    </row>
    <row r="10" spans="1:6" x14ac:dyDescent="0.25">
      <c r="A10" s="9" t="s">
        <v>54</v>
      </c>
      <c r="B10" s="2">
        <f t="shared" ref="B10:B11" si="5">COUNTIF(C17:C242,A10)</f>
        <v>31</v>
      </c>
      <c r="C10" s="2">
        <f t="shared" ref="C10:C11" si="6">SUMIFS($E$16:$E$241,$C$16:$C$241,A10)</f>
        <v>965</v>
      </c>
      <c r="D10" s="2">
        <f t="shared" ref="D10:D11" si="7">COUNTIFS(C17:C242,A10,B17:B242,B17)</f>
        <v>8</v>
      </c>
      <c r="E10" s="2">
        <f t="shared" ref="E10:E11" si="8">COUNTIFS(C17:C242,A10,B17:B242,B38)</f>
        <v>1</v>
      </c>
      <c r="F10" s="2">
        <f t="shared" ref="F10:F11" si="9">SUMIFS($E$16:$E$241,$A$16:$A$241,"&gt;" &amp;DATE(2013,5,10),$A$16:$A$241,"&lt;"&amp;DATE(2013,5,20),$C$16:$C$241,A10)</f>
        <v>429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219</v>
      </c>
    </row>
    <row r="12" spans="1:6" x14ac:dyDescent="0.25">
      <c r="B12" s="16"/>
    </row>
    <row r="13" spans="1:6" x14ac:dyDescent="0.25">
      <c r="B13" s="16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C9" sqref="C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SUM(SUMIFS($E$16:$E$241,$C$16:$C$241,A9,$B$16:$B$241,"Shaving",$A$16:$A$241,"&gt;=5/10/2013",$A$16:$A$241,"&lt;=5/20/2013"))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SUM(SUMIFS($E$16:$E$241,$C$16:$C$241,A10,$B$16:$B$241,"Shaving",$A$16:$A$241,"&gt;=5/10/2013",$A$16:$A$241,"&lt;=5/20/2013"))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Jeo Philipji</cp:lastModifiedBy>
  <dcterms:created xsi:type="dcterms:W3CDTF">2013-06-05T17:23:06Z</dcterms:created>
  <dcterms:modified xsi:type="dcterms:W3CDTF">2022-02-19T03:28:15Z</dcterms:modified>
</cp:coreProperties>
</file>