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palacios/Documents/Github/Oceana_LA/clean_databases/Peru/"/>
    </mc:Choice>
  </mc:AlternateContent>
  <xr:revisionPtr revIDLastSave="0" documentId="13_ncr:1_{90C602EB-0B98-0442-90DD-81E20C2D3E11}" xr6:coauthVersionLast="38" xr6:coauthVersionMax="38" xr10:uidLastSave="{00000000-0000-0000-0000-000000000000}"/>
  <bookViews>
    <workbookView xWindow="41000" yWindow="460" windowWidth="25480" windowHeight="17480" activeTab="2" xr2:uid="{CDBF1228-4468-364B-B7EC-CE29B3B76AFD}"/>
  </bookViews>
  <sheets>
    <sheet name="Table 1" sheetId="2" r:id="rId1"/>
    <sheet name="Figure 1" sheetId="19" r:id="rId2"/>
    <sheet name="Table 2" sheetId="3" r:id="rId3"/>
    <sheet name="Table 3" sheetId="4" r:id="rId4"/>
    <sheet name="Table 4" sheetId="5" r:id="rId5"/>
    <sheet name="Table 5" sheetId="6" r:id="rId6"/>
    <sheet name="Table 6" sheetId="7" r:id="rId7"/>
    <sheet name="Table 7" sheetId="8" r:id="rId8"/>
    <sheet name="Figure 2" sheetId="21" r:id="rId9"/>
    <sheet name="Table 8" sheetId="9" r:id="rId10"/>
    <sheet name="Table 9" sheetId="10" r:id="rId11"/>
    <sheet name="Table 10" sheetId="11" r:id="rId12"/>
    <sheet name="Table 11" sheetId="14" r:id="rId13"/>
    <sheet name="Table 12" sheetId="16" r:id="rId14"/>
    <sheet name="Table 13" sheetId="17" r:id="rId15"/>
    <sheet name="Figure 4" sheetId="15" r:id="rId16"/>
    <sheet name="Table 14" sheetId="23" r:id="rId17"/>
    <sheet name="Table 15" sheetId="24" r:id="rId18"/>
    <sheet name="Table A1" sheetId="22" r:id="rId19"/>
  </sheets>
  <definedNames>
    <definedName name="_xlnm._FilterDatabase" localSheetId="8" hidden="1">'Figure 2'!$A$1:$B$1</definedName>
    <definedName name="_xlnm._FilterDatabase" localSheetId="12" hidden="1">'Table 11'!$A$1:$K$1</definedName>
    <definedName name="_xlnm._FilterDatabase" localSheetId="14" hidden="1">'Table 13'!$A$1:$K$1</definedName>
    <definedName name="_xlnm._FilterDatabase" localSheetId="3" hidden="1">'Table 3'!$A$1:$I$1</definedName>
    <definedName name="_xlnm._FilterDatabase" localSheetId="10" hidden="1">'Table 9'!#REF!</definedName>
    <definedName name="_xlnm._FilterDatabase" localSheetId="18" hidden="1">'Table A1'!$A$1:$I$343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K49" i="17" l="1"/>
  <c r="J49" i="17"/>
  <c r="I49" i="17"/>
  <c r="H49" i="17"/>
  <c r="G49" i="17"/>
  <c r="F49" i="17"/>
  <c r="E49" i="17"/>
  <c r="D49" i="17"/>
  <c r="C49" i="17"/>
  <c r="B49" i="17"/>
  <c r="K47" i="17"/>
  <c r="J47" i="17"/>
  <c r="I47" i="17"/>
  <c r="K46" i="17"/>
  <c r="J46" i="17"/>
  <c r="I46" i="17"/>
  <c r="K36" i="17"/>
  <c r="J36" i="17"/>
  <c r="I36" i="17"/>
  <c r="K45" i="17"/>
  <c r="J45" i="17"/>
  <c r="I45" i="17"/>
  <c r="K44" i="17"/>
  <c r="J44" i="17"/>
  <c r="I44" i="17"/>
  <c r="K43" i="17"/>
  <c r="J43" i="17"/>
  <c r="I43" i="17"/>
  <c r="K42" i="17"/>
  <c r="J42" i="17"/>
  <c r="I42" i="17"/>
  <c r="K41" i="17"/>
  <c r="J41" i="17"/>
  <c r="I41" i="17"/>
  <c r="K40" i="17"/>
  <c r="J40" i="17"/>
  <c r="I40" i="17"/>
  <c r="K39" i="17"/>
  <c r="J39" i="17"/>
  <c r="I39" i="17"/>
  <c r="K38" i="17"/>
  <c r="J38" i="17"/>
  <c r="I38" i="17"/>
  <c r="K37" i="17"/>
  <c r="J37" i="17"/>
  <c r="I37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48" i="17"/>
  <c r="J48" i="17"/>
  <c r="I48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K3" i="17"/>
  <c r="J3" i="17"/>
  <c r="I3" i="17"/>
  <c r="K2" i="17"/>
  <c r="J2" i="17"/>
  <c r="I2" i="17"/>
  <c r="B43" i="10"/>
  <c r="C43" i="10"/>
  <c r="D43" i="10"/>
  <c r="E43" i="10"/>
  <c r="E51" i="10" s="1"/>
  <c r="F43" i="10"/>
  <c r="G43" i="10"/>
  <c r="H43" i="10"/>
  <c r="B47" i="10"/>
  <c r="B51" i="10" s="1"/>
  <c r="C47" i="10"/>
  <c r="D47" i="10"/>
  <c r="E47" i="10"/>
  <c r="F47" i="10"/>
  <c r="F51" i="10" s="1"/>
  <c r="G47" i="10"/>
  <c r="H47" i="10"/>
  <c r="B50" i="10"/>
  <c r="C50" i="10"/>
  <c r="D50" i="10"/>
  <c r="E50" i="10"/>
  <c r="F50" i="10"/>
  <c r="G50" i="10"/>
  <c r="H50" i="10"/>
  <c r="D51" i="10"/>
  <c r="H51" i="10"/>
  <c r="K49" i="14"/>
  <c r="J49" i="14"/>
  <c r="I49" i="14"/>
  <c r="K47" i="14"/>
  <c r="J47" i="14"/>
  <c r="I47" i="14"/>
  <c r="K46" i="14"/>
  <c r="J46" i="14"/>
  <c r="I46" i="14"/>
  <c r="K36" i="14"/>
  <c r="J36" i="14"/>
  <c r="I36" i="14"/>
  <c r="K41" i="14"/>
  <c r="J41" i="14"/>
  <c r="I41" i="14"/>
  <c r="K45" i="14"/>
  <c r="J45" i="14"/>
  <c r="I45" i="14"/>
  <c r="K44" i="14"/>
  <c r="J44" i="14"/>
  <c r="I44" i="14"/>
  <c r="K43" i="14"/>
  <c r="J43" i="14"/>
  <c r="I43" i="14"/>
  <c r="K42" i="14"/>
  <c r="J42" i="14"/>
  <c r="I42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48" i="14"/>
  <c r="J48" i="14"/>
  <c r="I48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K3" i="14"/>
  <c r="J3" i="14"/>
  <c r="I3" i="14"/>
  <c r="K2" i="14"/>
  <c r="J2" i="14"/>
  <c r="I2" i="14"/>
  <c r="K48" i="10"/>
  <c r="J48" i="10"/>
  <c r="I48" i="10"/>
  <c r="K46" i="10"/>
  <c r="J46" i="10"/>
  <c r="I46" i="10"/>
  <c r="K45" i="10"/>
  <c r="J45" i="10"/>
  <c r="I45" i="10"/>
  <c r="K44" i="10"/>
  <c r="J44" i="10"/>
  <c r="I44" i="10"/>
  <c r="K42" i="10"/>
  <c r="J42" i="10"/>
  <c r="I42" i="10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4" i="10"/>
  <c r="J4" i="10"/>
  <c r="I4" i="10"/>
  <c r="K3" i="10"/>
  <c r="J3" i="10"/>
  <c r="I3" i="10"/>
  <c r="K2" i="10"/>
  <c r="J2" i="10"/>
  <c r="I2" i="10"/>
  <c r="K49" i="10"/>
  <c r="J49" i="10"/>
  <c r="I49" i="10"/>
  <c r="J47" i="10"/>
  <c r="R9" i="9"/>
  <c r="P9" i="9"/>
  <c r="T9" i="9" s="1"/>
  <c r="K9" i="9"/>
  <c r="S9" i="9" s="1"/>
  <c r="F9" i="9"/>
  <c r="T8" i="9"/>
  <c r="R8" i="9"/>
  <c r="P8" i="9"/>
  <c r="K8" i="9"/>
  <c r="S8" i="9" s="1"/>
  <c r="U8" i="9" s="1"/>
  <c r="F8" i="9"/>
  <c r="T7" i="9"/>
  <c r="S7" i="9"/>
  <c r="P7" i="9"/>
  <c r="K7" i="9"/>
  <c r="F7" i="9"/>
  <c r="R7" i="9" s="1"/>
  <c r="U7" i="9" s="1"/>
  <c r="T6" i="9"/>
  <c r="S6" i="9"/>
  <c r="R6" i="9"/>
  <c r="U6" i="9" s="1"/>
  <c r="P6" i="9"/>
  <c r="K6" i="9"/>
  <c r="F6" i="9"/>
  <c r="S5" i="9"/>
  <c r="R5" i="9"/>
  <c r="P5" i="9"/>
  <c r="T5" i="9" s="1"/>
  <c r="U5" i="9" s="1"/>
  <c r="K5" i="9"/>
  <c r="F5" i="9"/>
  <c r="T4" i="9"/>
  <c r="R4" i="9"/>
  <c r="P4" i="9"/>
  <c r="K4" i="9"/>
  <c r="S4" i="9" s="1"/>
  <c r="U4" i="9" s="1"/>
  <c r="F4" i="9"/>
  <c r="S3" i="9"/>
  <c r="P3" i="9"/>
  <c r="T3" i="9" s="1"/>
  <c r="K3" i="9"/>
  <c r="F3" i="9"/>
  <c r="R3" i="9" s="1"/>
  <c r="G51" i="10" l="1"/>
  <c r="C51" i="10"/>
  <c r="K47" i="10"/>
  <c r="K50" i="10"/>
  <c r="I43" i="10"/>
  <c r="J50" i="10"/>
  <c r="J43" i="10"/>
  <c r="K43" i="10"/>
  <c r="I50" i="10"/>
  <c r="I47" i="10"/>
  <c r="U3" i="9"/>
  <c r="U9" i="9"/>
  <c r="L165" i="8"/>
  <c r="K165" i="8"/>
  <c r="J165" i="8"/>
  <c r="L164" i="8"/>
  <c r="K164" i="8"/>
  <c r="J164" i="8"/>
  <c r="L163" i="8"/>
  <c r="K163" i="8"/>
  <c r="J163" i="8"/>
  <c r="L162" i="8"/>
  <c r="K162" i="8"/>
  <c r="J162" i="8"/>
  <c r="L161" i="8"/>
  <c r="K161" i="8"/>
  <c r="J161" i="8"/>
  <c r="L160" i="8"/>
  <c r="K160" i="8"/>
  <c r="J160" i="8"/>
  <c r="L159" i="8"/>
  <c r="K159" i="8"/>
  <c r="J159" i="8"/>
  <c r="L158" i="8"/>
  <c r="K158" i="8"/>
  <c r="J158" i="8"/>
  <c r="L157" i="8"/>
  <c r="K157" i="8"/>
  <c r="J157" i="8"/>
  <c r="L156" i="8"/>
  <c r="K156" i="8"/>
  <c r="J156" i="8"/>
  <c r="L155" i="8"/>
  <c r="K155" i="8"/>
  <c r="J155" i="8"/>
  <c r="L154" i="8"/>
  <c r="K154" i="8"/>
  <c r="J154" i="8"/>
  <c r="L153" i="8"/>
  <c r="K153" i="8"/>
  <c r="J153" i="8"/>
  <c r="L152" i="8"/>
  <c r="K152" i="8"/>
  <c r="J152" i="8"/>
  <c r="L151" i="8"/>
  <c r="K151" i="8"/>
  <c r="J151" i="8"/>
  <c r="L150" i="8"/>
  <c r="K150" i="8"/>
  <c r="J150" i="8"/>
  <c r="L149" i="8"/>
  <c r="K149" i="8"/>
  <c r="J149" i="8"/>
  <c r="L148" i="8"/>
  <c r="K148" i="8"/>
  <c r="J148" i="8"/>
  <c r="L147" i="8"/>
  <c r="K147" i="8"/>
  <c r="J147" i="8"/>
  <c r="L146" i="8"/>
  <c r="K146" i="8"/>
  <c r="J146" i="8"/>
  <c r="L145" i="8"/>
  <c r="K145" i="8"/>
  <c r="J145" i="8"/>
  <c r="L144" i="8"/>
  <c r="K144" i="8"/>
  <c r="J144" i="8"/>
  <c r="L143" i="8"/>
  <c r="K143" i="8"/>
  <c r="J143" i="8"/>
  <c r="L142" i="8"/>
  <c r="K142" i="8"/>
  <c r="J142" i="8"/>
  <c r="L141" i="8"/>
  <c r="K141" i="8"/>
  <c r="J141" i="8"/>
  <c r="L140" i="8"/>
  <c r="K140" i="8"/>
  <c r="J140" i="8"/>
  <c r="L139" i="8"/>
  <c r="K139" i="8"/>
  <c r="J139" i="8"/>
  <c r="L138" i="8"/>
  <c r="K138" i="8"/>
  <c r="J138" i="8"/>
  <c r="L137" i="8"/>
  <c r="K137" i="8"/>
  <c r="J137" i="8"/>
  <c r="L136" i="8"/>
  <c r="K136" i="8"/>
  <c r="J136" i="8"/>
  <c r="L135" i="8"/>
  <c r="K135" i="8"/>
  <c r="J135" i="8"/>
  <c r="L134" i="8"/>
  <c r="K134" i="8"/>
  <c r="J134" i="8"/>
  <c r="L133" i="8"/>
  <c r="K133" i="8"/>
  <c r="J133" i="8"/>
  <c r="L132" i="8"/>
  <c r="K132" i="8"/>
  <c r="J132" i="8"/>
  <c r="L131" i="8"/>
  <c r="K131" i="8"/>
  <c r="J131" i="8"/>
  <c r="L130" i="8"/>
  <c r="K130" i="8"/>
  <c r="J130" i="8"/>
  <c r="L129" i="8"/>
  <c r="K129" i="8"/>
  <c r="J129" i="8"/>
  <c r="L128" i="8"/>
  <c r="K128" i="8"/>
  <c r="J128" i="8"/>
  <c r="L127" i="8"/>
  <c r="K127" i="8"/>
  <c r="J127" i="8"/>
  <c r="L126" i="8"/>
  <c r="K126" i="8"/>
  <c r="J126" i="8"/>
  <c r="L125" i="8"/>
  <c r="K125" i="8"/>
  <c r="J125" i="8"/>
  <c r="L124" i="8"/>
  <c r="K124" i="8"/>
  <c r="J124" i="8"/>
  <c r="L123" i="8"/>
  <c r="K123" i="8"/>
  <c r="J123" i="8"/>
  <c r="L122" i="8"/>
  <c r="K122" i="8"/>
  <c r="J122" i="8"/>
  <c r="L121" i="8"/>
  <c r="K121" i="8"/>
  <c r="J121" i="8"/>
  <c r="L120" i="8"/>
  <c r="K120" i="8"/>
  <c r="J120" i="8"/>
  <c r="L119" i="8"/>
  <c r="K119" i="8"/>
  <c r="J119" i="8"/>
  <c r="L118" i="8"/>
  <c r="K118" i="8"/>
  <c r="J118" i="8"/>
  <c r="L117" i="8"/>
  <c r="K117" i="8"/>
  <c r="J117" i="8"/>
  <c r="L116" i="8"/>
  <c r="K116" i="8"/>
  <c r="J116" i="8"/>
  <c r="L115" i="8"/>
  <c r="K115" i="8"/>
  <c r="J115" i="8"/>
  <c r="L114" i="8"/>
  <c r="K114" i="8"/>
  <c r="J114" i="8"/>
  <c r="L113" i="8"/>
  <c r="K113" i="8"/>
  <c r="J113" i="8"/>
  <c r="L112" i="8"/>
  <c r="K112" i="8"/>
  <c r="J112" i="8"/>
  <c r="L111" i="8"/>
  <c r="K111" i="8"/>
  <c r="J111" i="8"/>
  <c r="L110" i="8"/>
  <c r="K110" i="8"/>
  <c r="J110" i="8"/>
  <c r="L109" i="8"/>
  <c r="K109" i="8"/>
  <c r="J109" i="8"/>
  <c r="L108" i="8"/>
  <c r="K108" i="8"/>
  <c r="J108" i="8"/>
  <c r="L107" i="8"/>
  <c r="K107" i="8"/>
  <c r="J107" i="8"/>
  <c r="L106" i="8"/>
  <c r="K106" i="8"/>
  <c r="J106" i="8"/>
  <c r="L105" i="8"/>
  <c r="K105" i="8"/>
  <c r="J105" i="8"/>
  <c r="L104" i="8"/>
  <c r="K104" i="8"/>
  <c r="J104" i="8"/>
  <c r="L103" i="8"/>
  <c r="K103" i="8"/>
  <c r="J103" i="8"/>
  <c r="L102" i="8"/>
  <c r="K102" i="8"/>
  <c r="J102" i="8"/>
  <c r="L101" i="8"/>
  <c r="K101" i="8"/>
  <c r="J101" i="8"/>
  <c r="L100" i="8"/>
  <c r="K100" i="8"/>
  <c r="J100" i="8"/>
  <c r="L99" i="8"/>
  <c r="K99" i="8"/>
  <c r="J99" i="8"/>
  <c r="L98" i="8"/>
  <c r="K98" i="8"/>
  <c r="J98" i="8"/>
  <c r="L97" i="8"/>
  <c r="K97" i="8"/>
  <c r="J97" i="8"/>
  <c r="L96" i="8"/>
  <c r="K96" i="8"/>
  <c r="J96" i="8"/>
  <c r="L95" i="8"/>
  <c r="K95" i="8"/>
  <c r="J95" i="8"/>
  <c r="L94" i="8"/>
  <c r="K94" i="8"/>
  <c r="J94" i="8"/>
  <c r="L93" i="8"/>
  <c r="K93" i="8"/>
  <c r="J93" i="8"/>
  <c r="L92" i="8"/>
  <c r="K92" i="8"/>
  <c r="J92" i="8"/>
  <c r="L91" i="8"/>
  <c r="K91" i="8"/>
  <c r="J91" i="8"/>
  <c r="L90" i="8"/>
  <c r="K90" i="8"/>
  <c r="J90" i="8"/>
  <c r="L89" i="8"/>
  <c r="K89" i="8"/>
  <c r="J89" i="8"/>
  <c r="L88" i="8"/>
  <c r="K88" i="8"/>
  <c r="J88" i="8"/>
  <c r="L87" i="8"/>
  <c r="K87" i="8"/>
  <c r="J87" i="8"/>
  <c r="L86" i="8"/>
  <c r="K86" i="8"/>
  <c r="J86" i="8"/>
  <c r="L85" i="8"/>
  <c r="K85" i="8"/>
  <c r="J85" i="8"/>
  <c r="L84" i="8"/>
  <c r="K84" i="8"/>
  <c r="J84" i="8"/>
  <c r="L83" i="8"/>
  <c r="K83" i="8"/>
  <c r="J83" i="8"/>
  <c r="L82" i="8"/>
  <c r="K82" i="8"/>
  <c r="J82" i="8"/>
  <c r="L81" i="8"/>
  <c r="K81" i="8"/>
  <c r="J81" i="8"/>
  <c r="L80" i="8"/>
  <c r="K80" i="8"/>
  <c r="J80" i="8"/>
  <c r="L79" i="8"/>
  <c r="K79" i="8"/>
  <c r="J79" i="8"/>
  <c r="L78" i="8"/>
  <c r="K78" i="8"/>
  <c r="J78" i="8"/>
  <c r="L77" i="8"/>
  <c r="K77" i="8"/>
  <c r="J77" i="8"/>
  <c r="L76" i="8"/>
  <c r="K76" i="8"/>
  <c r="J76" i="8"/>
  <c r="L75" i="8"/>
  <c r="K75" i="8"/>
  <c r="J75" i="8"/>
  <c r="L74" i="8"/>
  <c r="K74" i="8"/>
  <c r="J74" i="8"/>
  <c r="L73" i="8"/>
  <c r="K73" i="8"/>
  <c r="J73" i="8"/>
  <c r="L72" i="8"/>
  <c r="K72" i="8"/>
  <c r="J72" i="8"/>
  <c r="L71" i="8"/>
  <c r="K71" i="8"/>
  <c r="J71" i="8"/>
  <c r="L70" i="8"/>
  <c r="K70" i="8"/>
  <c r="J70" i="8"/>
  <c r="L69" i="8"/>
  <c r="K69" i="8"/>
  <c r="J69" i="8"/>
  <c r="L68" i="8"/>
  <c r="K68" i="8"/>
  <c r="J68" i="8"/>
  <c r="L67" i="8"/>
  <c r="K67" i="8"/>
  <c r="J67" i="8"/>
  <c r="L66" i="8"/>
  <c r="K66" i="8"/>
  <c r="J66" i="8"/>
  <c r="L65" i="8"/>
  <c r="K65" i="8"/>
  <c r="J65" i="8"/>
  <c r="L64" i="8"/>
  <c r="K64" i="8"/>
  <c r="J64" i="8"/>
  <c r="L63" i="8"/>
  <c r="K63" i="8"/>
  <c r="J63" i="8"/>
  <c r="L62" i="8"/>
  <c r="K62" i="8"/>
  <c r="J62" i="8"/>
  <c r="L61" i="8"/>
  <c r="K61" i="8"/>
  <c r="J61" i="8"/>
  <c r="L60" i="8"/>
  <c r="K60" i="8"/>
  <c r="J60" i="8"/>
  <c r="L59" i="8"/>
  <c r="K59" i="8"/>
  <c r="J59" i="8"/>
  <c r="L58" i="8"/>
  <c r="K58" i="8"/>
  <c r="J58" i="8"/>
  <c r="L57" i="8"/>
  <c r="K57" i="8"/>
  <c r="J57" i="8"/>
  <c r="L56" i="8"/>
  <c r="K56" i="8"/>
  <c r="J56" i="8"/>
  <c r="L55" i="8"/>
  <c r="K55" i="8"/>
  <c r="J55" i="8"/>
  <c r="L54" i="8"/>
  <c r="K54" i="8"/>
  <c r="J54" i="8"/>
  <c r="L53" i="8"/>
  <c r="K53" i="8"/>
  <c r="J53" i="8"/>
  <c r="L52" i="8"/>
  <c r="K52" i="8"/>
  <c r="J52" i="8"/>
  <c r="L51" i="8"/>
  <c r="K51" i="8"/>
  <c r="J51" i="8"/>
  <c r="L50" i="8"/>
  <c r="K50" i="8"/>
  <c r="J50" i="8"/>
  <c r="L49" i="8"/>
  <c r="K49" i="8"/>
  <c r="J49" i="8"/>
  <c r="L48" i="8"/>
  <c r="K48" i="8"/>
  <c r="J48" i="8"/>
  <c r="L47" i="8"/>
  <c r="K47" i="8"/>
  <c r="J47" i="8"/>
  <c r="L46" i="8"/>
  <c r="K46" i="8"/>
  <c r="J46" i="8"/>
  <c r="L45" i="8"/>
  <c r="K45" i="8"/>
  <c r="J45" i="8"/>
  <c r="L44" i="8"/>
  <c r="K44" i="8"/>
  <c r="J44" i="8"/>
  <c r="L43" i="8"/>
  <c r="K43" i="8"/>
  <c r="J43" i="8"/>
  <c r="L42" i="8"/>
  <c r="K42" i="8"/>
  <c r="J42" i="8"/>
  <c r="L41" i="8"/>
  <c r="K41" i="8"/>
  <c r="J41" i="8"/>
  <c r="L40" i="8"/>
  <c r="K40" i="8"/>
  <c r="J40" i="8"/>
  <c r="L39" i="8"/>
  <c r="K39" i="8"/>
  <c r="J39" i="8"/>
  <c r="L38" i="8"/>
  <c r="K38" i="8"/>
  <c r="J38" i="8"/>
  <c r="L37" i="8"/>
  <c r="K37" i="8"/>
  <c r="J37" i="8"/>
  <c r="L36" i="8"/>
  <c r="K36" i="8"/>
  <c r="J36" i="8"/>
  <c r="L35" i="8"/>
  <c r="K35" i="8"/>
  <c r="J35" i="8"/>
  <c r="L34" i="8"/>
  <c r="K34" i="8"/>
  <c r="J34" i="8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L5" i="8"/>
  <c r="K5" i="8"/>
  <c r="J5" i="8"/>
  <c r="L4" i="8"/>
  <c r="K4" i="8"/>
  <c r="J4" i="8"/>
  <c r="L3" i="8"/>
  <c r="K3" i="8"/>
  <c r="J3" i="8"/>
  <c r="L2" i="8"/>
  <c r="K2" i="8"/>
  <c r="J2" i="8"/>
  <c r="J51" i="10" l="1"/>
  <c r="K51" i="10"/>
  <c r="I51" i="10"/>
  <c r="I24" i="7"/>
  <c r="H24" i="7"/>
  <c r="G24" i="7"/>
  <c r="F24" i="7"/>
  <c r="E24" i="7"/>
  <c r="D24" i="7"/>
  <c r="C24" i="7"/>
  <c r="I23" i="7"/>
  <c r="H23" i="7"/>
  <c r="G23" i="7"/>
  <c r="F23" i="7"/>
  <c r="E23" i="7"/>
  <c r="D23" i="7"/>
  <c r="C23" i="7"/>
  <c r="I22" i="7"/>
  <c r="H22" i="7"/>
  <c r="G22" i="7"/>
  <c r="F22" i="7"/>
  <c r="E22" i="7"/>
  <c r="D22" i="7"/>
  <c r="C22" i="7"/>
  <c r="L21" i="7"/>
  <c r="K21" i="7"/>
  <c r="J21" i="7"/>
  <c r="L20" i="7"/>
  <c r="K20" i="7"/>
  <c r="J20" i="7"/>
  <c r="I19" i="7"/>
  <c r="H19" i="7"/>
  <c r="G19" i="7"/>
  <c r="F19" i="7"/>
  <c r="E19" i="7"/>
  <c r="D19" i="7"/>
  <c r="C19" i="7"/>
  <c r="L18" i="7"/>
  <c r="K18" i="7"/>
  <c r="J18" i="7"/>
  <c r="L17" i="7"/>
  <c r="K17" i="7"/>
  <c r="J17" i="7"/>
  <c r="I16" i="7"/>
  <c r="H16" i="7"/>
  <c r="G16" i="7"/>
  <c r="F16" i="7"/>
  <c r="E16" i="7"/>
  <c r="D16" i="7"/>
  <c r="C16" i="7"/>
  <c r="L15" i="7"/>
  <c r="K15" i="7"/>
  <c r="J15" i="7"/>
  <c r="L14" i="7"/>
  <c r="K14" i="7"/>
  <c r="J14" i="7"/>
  <c r="I13" i="7"/>
  <c r="H13" i="7"/>
  <c r="G13" i="7"/>
  <c r="F13" i="7"/>
  <c r="E13" i="7"/>
  <c r="D13" i="7"/>
  <c r="C13" i="7"/>
  <c r="L12" i="7"/>
  <c r="K12" i="7"/>
  <c r="J12" i="7"/>
  <c r="L11" i="7"/>
  <c r="K11" i="7"/>
  <c r="J11" i="7"/>
  <c r="I10" i="7"/>
  <c r="H10" i="7"/>
  <c r="G10" i="7"/>
  <c r="F10" i="7"/>
  <c r="E10" i="7"/>
  <c r="D10" i="7"/>
  <c r="C10" i="7"/>
  <c r="L9" i="7"/>
  <c r="K9" i="7"/>
  <c r="J9" i="7"/>
  <c r="L8" i="7"/>
  <c r="K8" i="7"/>
  <c r="J8" i="7"/>
  <c r="I7" i="7"/>
  <c r="H7" i="7"/>
  <c r="G7" i="7"/>
  <c r="F7" i="7"/>
  <c r="E7" i="7"/>
  <c r="D7" i="7"/>
  <c r="C7" i="7"/>
  <c r="L6" i="7"/>
  <c r="K6" i="7"/>
  <c r="J6" i="7"/>
  <c r="L5" i="7"/>
  <c r="K5" i="7"/>
  <c r="J5" i="7"/>
  <c r="I4" i="7"/>
  <c r="H4" i="7"/>
  <c r="G4" i="7"/>
  <c r="F4" i="7"/>
  <c r="E4" i="7"/>
  <c r="D4" i="7"/>
  <c r="C4" i="7"/>
  <c r="L3" i="7"/>
  <c r="K3" i="7"/>
  <c r="J3" i="7"/>
  <c r="L2" i="7"/>
  <c r="K2" i="7"/>
  <c r="J2" i="7"/>
  <c r="B13" i="6"/>
  <c r="F25" i="7" l="1"/>
  <c r="L4" i="7"/>
  <c r="J7" i="7"/>
  <c r="L16" i="7"/>
  <c r="J24" i="7"/>
  <c r="J22" i="7"/>
  <c r="D25" i="7"/>
  <c r="H25" i="7"/>
  <c r="L7" i="7"/>
  <c r="J10" i="7"/>
  <c r="J19" i="7"/>
  <c r="C25" i="7"/>
  <c r="G25" i="7"/>
  <c r="L10" i="7"/>
  <c r="J13" i="7"/>
  <c r="J4" i="7"/>
  <c r="L13" i="7"/>
  <c r="J16" i="7"/>
  <c r="E25" i="7"/>
  <c r="I25" i="7"/>
  <c r="J23" i="7"/>
  <c r="K4" i="7"/>
  <c r="K7" i="7"/>
  <c r="K10" i="7"/>
  <c r="K13" i="7"/>
  <c r="K16" i="7"/>
  <c r="K19" i="7"/>
  <c r="K22" i="7"/>
  <c r="K24" i="7"/>
  <c r="L19" i="7"/>
  <c r="L22" i="7"/>
  <c r="L24" i="7"/>
  <c r="K23" i="7"/>
  <c r="L23" i="7"/>
  <c r="L25" i="7" l="1"/>
  <c r="J25" i="7"/>
  <c r="K25" i="7"/>
  <c r="H13" i="6" l="1"/>
  <c r="G13" i="6"/>
  <c r="F13" i="6"/>
  <c r="E13" i="6"/>
  <c r="D13" i="6"/>
  <c r="C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K2" i="6"/>
  <c r="J2" i="6"/>
  <c r="I2" i="6"/>
  <c r="H13" i="5"/>
  <c r="G13" i="5"/>
  <c r="F13" i="5"/>
  <c r="E13" i="5"/>
  <c r="D13" i="5"/>
  <c r="C13" i="5"/>
  <c r="B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B13" i="2"/>
  <c r="H13" i="2"/>
  <c r="G13" i="2"/>
  <c r="F13" i="2"/>
  <c r="E13" i="2"/>
  <c r="D13" i="2"/>
  <c r="C13" i="2"/>
  <c r="I12" i="2"/>
  <c r="K13" i="5" l="1"/>
  <c r="K13" i="6"/>
  <c r="I13" i="6"/>
  <c r="J13" i="6"/>
  <c r="I13" i="5"/>
  <c r="J13" i="5"/>
  <c r="I2" i="4"/>
  <c r="J2" i="4"/>
  <c r="K2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B13" i="4"/>
  <c r="C13" i="4"/>
  <c r="D13" i="4"/>
  <c r="E13" i="4"/>
  <c r="F13" i="4"/>
  <c r="G13" i="4"/>
  <c r="H13" i="4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J12" i="2"/>
  <c r="K12" i="2"/>
  <c r="I13" i="2"/>
  <c r="J13" i="2"/>
  <c r="K13" i="2"/>
  <c r="I13" i="4" l="1"/>
  <c r="K13" i="4"/>
  <c r="J13" i="4"/>
</calcChain>
</file>

<file path=xl/sharedStrings.xml><?xml version="1.0" encoding="utf-8"?>
<sst xmlns="http://schemas.openxmlformats.org/spreadsheetml/2006/main" count="3381" uniqueCount="1471">
  <si>
    <t>Total</t>
  </si>
  <si>
    <t>Others</t>
  </si>
  <si>
    <r>
      <t>Peruvian calico scallop (</t>
    </r>
    <r>
      <rPr>
        <i/>
        <sz val="12"/>
        <color theme="1"/>
        <rFont val="Arial"/>
        <family val="2"/>
      </rPr>
      <t>Argopecten purpuratus</t>
    </r>
    <r>
      <rPr>
        <sz val="12"/>
        <color theme="1"/>
        <rFont val="Arial"/>
        <family val="2"/>
      </rPr>
      <t>)</t>
    </r>
  </si>
  <si>
    <r>
      <t>Flathead grey mullet (</t>
    </r>
    <r>
      <rPr>
        <i/>
        <sz val="12"/>
        <color theme="1"/>
        <rFont val="Arial"/>
        <family val="2"/>
      </rPr>
      <t>Mugil cephalus</t>
    </r>
    <r>
      <rPr>
        <sz val="12"/>
        <color theme="1"/>
        <rFont val="Arial"/>
        <family val="2"/>
      </rPr>
      <t>)</t>
    </r>
  </si>
  <si>
    <t>Sharks (Selachimorpha)</t>
  </si>
  <si>
    <r>
      <t>Tunas (</t>
    </r>
    <r>
      <rPr>
        <i/>
        <sz val="12"/>
        <color theme="1"/>
        <rFont val="Arial"/>
        <family val="2"/>
      </rPr>
      <t>Thunnus</t>
    </r>
    <r>
      <rPr>
        <sz val="12"/>
        <color theme="1"/>
        <rFont val="Arial"/>
        <family val="2"/>
      </rPr>
      <t xml:space="preserve"> sp.)</t>
    </r>
  </si>
  <si>
    <r>
      <t>Peruvian hake (</t>
    </r>
    <r>
      <rPr>
        <i/>
        <sz val="12"/>
        <color theme="1"/>
        <rFont val="Arial"/>
        <family val="2"/>
      </rPr>
      <t>Merluccius gayi peruanus</t>
    </r>
    <r>
      <rPr>
        <sz val="12"/>
        <color theme="1"/>
        <rFont val="Arial"/>
        <family val="2"/>
      </rPr>
      <t>)</t>
    </r>
  </si>
  <si>
    <r>
      <t>Common dolphinfish (</t>
    </r>
    <r>
      <rPr>
        <i/>
        <sz val="12"/>
        <color theme="1"/>
        <rFont val="Arial"/>
        <family val="2"/>
      </rPr>
      <t>Coryphaena hippurus</t>
    </r>
    <r>
      <rPr>
        <sz val="12"/>
        <color theme="1"/>
        <rFont val="Arial"/>
        <family val="2"/>
      </rPr>
      <t>)</t>
    </r>
  </si>
  <si>
    <r>
      <t>Chub mackerel (</t>
    </r>
    <r>
      <rPr>
        <i/>
        <sz val="12"/>
        <color theme="1"/>
        <rFont val="Arial"/>
        <family val="2"/>
      </rPr>
      <t>Scomber japonicus</t>
    </r>
    <r>
      <rPr>
        <sz val="12"/>
        <color theme="1"/>
        <rFont val="Arial"/>
        <family val="2"/>
      </rPr>
      <t>)</t>
    </r>
  </si>
  <si>
    <r>
      <t>Chilean jack mackerel (</t>
    </r>
    <r>
      <rPr>
        <i/>
        <sz val="12"/>
        <color theme="1"/>
        <rFont val="Arial"/>
        <family val="2"/>
      </rPr>
      <t>Trachurus murphyi</t>
    </r>
    <r>
      <rPr>
        <sz val="12"/>
        <color theme="1"/>
        <rFont val="Arial"/>
        <family val="2"/>
      </rPr>
      <t>)</t>
    </r>
  </si>
  <si>
    <r>
      <t>Jumbo flying squid (</t>
    </r>
    <r>
      <rPr>
        <i/>
        <sz val="12"/>
        <color theme="1"/>
        <rFont val="Arial"/>
        <family val="2"/>
      </rPr>
      <t>Dosidicus gigas</t>
    </r>
    <r>
      <rPr>
        <sz val="12"/>
        <color theme="1"/>
        <rFont val="Arial"/>
        <family val="2"/>
      </rPr>
      <t>)</t>
    </r>
  </si>
  <si>
    <r>
      <t>Anchoveta (</t>
    </r>
    <r>
      <rPr>
        <i/>
        <sz val="12"/>
        <color theme="1"/>
        <rFont val="Arial"/>
        <family val="2"/>
      </rPr>
      <t>Engraulis ringens</t>
    </r>
    <r>
      <rPr>
        <sz val="12"/>
        <color theme="1"/>
        <rFont val="Arial"/>
        <family val="2"/>
      </rPr>
      <t>)</t>
    </r>
  </si>
  <si>
    <t>SD</t>
  </si>
  <si>
    <t>Average</t>
  </si>
  <si>
    <t>Species and/or groups of species</t>
  </si>
  <si>
    <t>Total aquaculture production</t>
  </si>
  <si>
    <t>Total marine aquaculture production</t>
  </si>
  <si>
    <t>Total freshwater aquaculture production</t>
  </si>
  <si>
    <t>Others native species</t>
  </si>
  <si>
    <r>
      <t>Rainbow trout (</t>
    </r>
    <r>
      <rPr>
        <i/>
        <sz val="12"/>
        <color theme="1"/>
        <rFont val="Arial"/>
        <family val="2"/>
      </rPr>
      <t>Oncorhynchus mykiss</t>
    </r>
    <r>
      <rPr>
        <sz val="12"/>
        <color theme="1"/>
        <rFont val="Arial"/>
        <family val="2"/>
      </rPr>
      <t>)</t>
    </r>
  </si>
  <si>
    <r>
      <t>Punctuated snake-eel (</t>
    </r>
    <r>
      <rPr>
        <i/>
        <sz val="12"/>
        <color theme="1"/>
        <rFont val="Arial"/>
        <family val="2"/>
      </rPr>
      <t>Ophichthus remiger</t>
    </r>
    <r>
      <rPr>
        <sz val="12"/>
        <color theme="1"/>
        <rFont val="Arial"/>
        <family val="2"/>
      </rPr>
      <t>)</t>
    </r>
  </si>
  <si>
    <r>
      <t>Patagonian squid (</t>
    </r>
    <r>
      <rPr>
        <i/>
        <sz val="12"/>
        <color theme="1"/>
        <rFont val="Arial"/>
        <family val="2"/>
      </rPr>
      <t>Doryteuthis gahi</t>
    </r>
    <r>
      <rPr>
        <sz val="12"/>
        <color theme="1"/>
        <rFont val="Arial"/>
        <family val="2"/>
      </rPr>
      <t>)</t>
    </r>
  </si>
  <si>
    <t>Shrimps</t>
  </si>
  <si>
    <r>
      <t>Eastern Pacific bonito (</t>
    </r>
    <r>
      <rPr>
        <i/>
        <sz val="12"/>
        <color theme="1"/>
        <rFont val="Arial"/>
        <family val="2"/>
      </rPr>
      <t>Sarda chiliensis</t>
    </r>
    <r>
      <rPr>
        <sz val="12"/>
        <color theme="1"/>
        <rFont val="Arial"/>
        <family val="2"/>
      </rPr>
      <t>)</t>
    </r>
  </si>
  <si>
    <r>
      <t>Pacific harvestfish (</t>
    </r>
    <r>
      <rPr>
        <i/>
        <sz val="12"/>
        <color theme="1"/>
        <rFont val="Arial"/>
        <family val="2"/>
      </rPr>
      <t>Peprilus medius</t>
    </r>
    <r>
      <rPr>
        <sz val="12"/>
        <color theme="1"/>
        <rFont val="Arial"/>
        <family val="2"/>
      </rPr>
      <t>)</t>
    </r>
  </si>
  <si>
    <r>
      <t>Lorna drum (</t>
    </r>
    <r>
      <rPr>
        <i/>
        <sz val="12"/>
        <color theme="1"/>
        <rFont val="Arial"/>
        <family val="2"/>
      </rPr>
      <t>Sciaena deliciosa</t>
    </r>
    <r>
      <rPr>
        <sz val="12"/>
        <color theme="1"/>
        <rFont val="Arial"/>
        <family val="2"/>
      </rPr>
      <t>)</t>
    </r>
  </si>
  <si>
    <r>
      <t>Skipjack tuna (</t>
    </r>
    <r>
      <rPr>
        <i/>
        <sz val="12"/>
        <color theme="1"/>
        <rFont val="Arial"/>
        <family val="2"/>
      </rPr>
      <t>Katsuwonus pelamis</t>
    </r>
    <r>
      <rPr>
        <sz val="12"/>
        <color theme="1"/>
        <rFont val="Arial"/>
        <family val="2"/>
      </rPr>
      <t>)</t>
    </r>
  </si>
  <si>
    <r>
      <t>Pacific menhaden (</t>
    </r>
    <r>
      <rPr>
        <i/>
        <sz val="12"/>
        <color theme="1"/>
        <rFont val="Arial"/>
        <family val="2"/>
      </rPr>
      <t>Ethmidium maculatum</t>
    </r>
    <r>
      <rPr>
        <sz val="12"/>
        <color theme="1"/>
        <rFont val="Arial"/>
        <family val="2"/>
      </rPr>
      <t>)</t>
    </r>
  </si>
  <si>
    <r>
      <t>South American pilchard (</t>
    </r>
    <r>
      <rPr>
        <i/>
        <sz val="12"/>
        <color theme="1"/>
        <rFont val="Arial"/>
        <family val="2"/>
      </rPr>
      <t>Sardinops sagax</t>
    </r>
    <r>
      <rPr>
        <sz val="12"/>
        <color theme="1"/>
        <rFont val="Arial"/>
        <family val="2"/>
      </rPr>
      <t>)</t>
    </r>
  </si>
  <si>
    <r>
      <t>Chilean abalone (</t>
    </r>
    <r>
      <rPr>
        <i/>
        <sz val="12"/>
        <color theme="1"/>
        <rFont val="Arial"/>
        <family val="2"/>
      </rPr>
      <t>Concholepas concholepas</t>
    </r>
    <r>
      <rPr>
        <sz val="12"/>
        <color theme="1"/>
        <rFont val="Arial"/>
        <family val="2"/>
      </rPr>
      <t>)</t>
    </r>
  </si>
  <si>
    <t>Type</t>
  </si>
  <si>
    <t>Flow</t>
  </si>
  <si>
    <t>Canned products</t>
  </si>
  <si>
    <t>Exports</t>
  </si>
  <si>
    <t>Imports</t>
  </si>
  <si>
    <t>Net exports</t>
  </si>
  <si>
    <t>Cured products</t>
  </si>
  <si>
    <t>Fishmeal</t>
  </si>
  <si>
    <t>Fish oil</t>
  </si>
  <si>
    <t>Fresh seafood</t>
  </si>
  <si>
    <t>Frozen products</t>
  </si>
  <si>
    <t>Sea snails</t>
  </si>
  <si>
    <t>Macroalgae</t>
  </si>
  <si>
    <t>Crabs</t>
  </si>
  <si>
    <t>Fresh products</t>
  </si>
  <si>
    <t>Species or groups of species</t>
  </si>
  <si>
    <t>Billfish
(Istiophoridae + Xiphiidae)</t>
  </si>
  <si>
    <t>Flatfishes
(Pleuronectiformes)</t>
  </si>
  <si>
    <t>Flyingfish
(Exocoetidae)</t>
  </si>
  <si>
    <t>Rays and skates
(Batoidea)</t>
  </si>
  <si>
    <t>Sharks
(Selachimorpha)</t>
  </si>
  <si>
    <r>
      <t>Anchoveta
(</t>
    </r>
    <r>
      <rPr>
        <i/>
        <sz val="12"/>
        <color theme="1"/>
        <rFont val="Arial"/>
        <family val="2"/>
      </rPr>
      <t>Engraulis ringens</t>
    </r>
    <r>
      <rPr>
        <sz val="12"/>
        <color theme="1"/>
        <rFont val="Arial"/>
        <family val="2"/>
      </rPr>
      <t>)</t>
    </r>
  </si>
  <si>
    <r>
      <t>Changos octopus
(</t>
    </r>
    <r>
      <rPr>
        <i/>
        <sz val="12"/>
        <color theme="1"/>
        <rFont val="Arial"/>
        <family val="2"/>
      </rPr>
      <t>Octopus mimus</t>
    </r>
    <r>
      <rPr>
        <sz val="12"/>
        <color theme="1"/>
        <rFont val="Arial"/>
        <family val="2"/>
      </rPr>
      <t>)</t>
    </r>
  </si>
  <si>
    <r>
      <t>Chilean abalone
(</t>
    </r>
    <r>
      <rPr>
        <i/>
        <sz val="12"/>
        <color theme="1"/>
        <rFont val="Arial"/>
        <family val="2"/>
      </rPr>
      <t>Concholepas concholepas</t>
    </r>
    <r>
      <rPr>
        <sz val="12"/>
        <color theme="1"/>
        <rFont val="Arial"/>
        <family val="2"/>
      </rPr>
      <t>)</t>
    </r>
  </si>
  <si>
    <r>
      <t>Chilean jack mackerel
(</t>
    </r>
    <r>
      <rPr>
        <i/>
        <sz val="12"/>
        <color theme="1"/>
        <rFont val="Arial"/>
        <family val="2"/>
      </rPr>
      <t>Trachurus murphyi</t>
    </r>
    <r>
      <rPr>
        <sz val="12"/>
        <color theme="1"/>
        <rFont val="Arial"/>
        <family val="2"/>
      </rPr>
      <t>)</t>
    </r>
  </si>
  <si>
    <r>
      <t>Chilean silverside
(</t>
    </r>
    <r>
      <rPr>
        <i/>
        <sz val="12"/>
        <color theme="1"/>
        <rFont val="Arial"/>
        <family val="2"/>
      </rPr>
      <t>Odontesthes regia</t>
    </r>
    <r>
      <rPr>
        <sz val="12"/>
        <color theme="1"/>
        <rFont val="Arial"/>
        <family val="2"/>
      </rPr>
      <t>)</t>
    </r>
  </si>
  <si>
    <r>
      <t>Chub mackerel
(</t>
    </r>
    <r>
      <rPr>
        <i/>
        <sz val="12"/>
        <color theme="1"/>
        <rFont val="Arial"/>
        <family val="2"/>
      </rPr>
      <t>Scomber japonicus</t>
    </r>
    <r>
      <rPr>
        <sz val="12"/>
        <color theme="1"/>
        <rFont val="Arial"/>
        <family val="2"/>
      </rPr>
      <t>)</t>
    </r>
  </si>
  <si>
    <r>
      <t>Common dolphinfish
(</t>
    </r>
    <r>
      <rPr>
        <i/>
        <sz val="12"/>
        <color theme="1"/>
        <rFont val="Arial"/>
        <family val="2"/>
      </rPr>
      <t>Coryphaena hippurus</t>
    </r>
    <r>
      <rPr>
        <sz val="12"/>
        <color theme="1"/>
        <rFont val="Arial"/>
        <family val="2"/>
      </rPr>
      <t>)</t>
    </r>
  </si>
  <si>
    <r>
      <t>Corvina drum
(</t>
    </r>
    <r>
      <rPr>
        <i/>
        <sz val="12"/>
        <color theme="1"/>
        <rFont val="Arial"/>
        <family val="2"/>
      </rPr>
      <t>Cilus gilberti</t>
    </r>
    <r>
      <rPr>
        <sz val="12"/>
        <color theme="1"/>
        <rFont val="Arial"/>
        <family val="2"/>
      </rPr>
      <t>)</t>
    </r>
  </si>
  <si>
    <r>
      <t>Eastern Pacific bonito
(</t>
    </r>
    <r>
      <rPr>
        <i/>
        <sz val="12"/>
        <color theme="1"/>
        <rFont val="Arial"/>
        <family val="2"/>
      </rPr>
      <t>Sarda chiliensis</t>
    </r>
    <r>
      <rPr>
        <sz val="12"/>
        <color theme="1"/>
        <rFont val="Arial"/>
        <family val="2"/>
      </rPr>
      <t>)</t>
    </r>
  </si>
  <si>
    <r>
      <t>Flathead grey mullet
(</t>
    </r>
    <r>
      <rPr>
        <i/>
        <sz val="12"/>
        <color theme="1"/>
        <rFont val="Arial"/>
        <family val="2"/>
      </rPr>
      <t>Mugil cephalus</t>
    </r>
    <r>
      <rPr>
        <sz val="12"/>
        <color theme="1"/>
        <rFont val="Arial"/>
        <family val="2"/>
      </rPr>
      <t>)</t>
    </r>
  </si>
  <si>
    <r>
      <t>Jumbo flying squid
(</t>
    </r>
    <r>
      <rPr>
        <i/>
        <sz val="12"/>
        <color theme="1"/>
        <rFont val="Arial"/>
        <family val="2"/>
      </rPr>
      <t>Dosidicus gigas</t>
    </r>
    <r>
      <rPr>
        <sz val="12"/>
        <color theme="1"/>
        <rFont val="Arial"/>
        <family val="2"/>
      </rPr>
      <t>)</t>
    </r>
  </si>
  <si>
    <r>
      <t>Marine catfishes
(</t>
    </r>
    <r>
      <rPr>
        <i/>
        <sz val="12"/>
        <color theme="1"/>
        <rFont val="Arial"/>
        <family val="2"/>
      </rPr>
      <t>Ariidae</t>
    </r>
    <r>
      <rPr>
        <sz val="12"/>
        <color theme="1"/>
        <rFont val="Arial"/>
        <family val="2"/>
      </rPr>
      <t>)</t>
    </r>
  </si>
  <si>
    <r>
      <t>Mote sculpin
(</t>
    </r>
    <r>
      <rPr>
        <i/>
        <sz val="12"/>
        <color theme="1"/>
        <rFont val="Arial"/>
        <family val="2"/>
      </rPr>
      <t>Normanichthys crockeri</t>
    </r>
    <r>
      <rPr>
        <sz val="12"/>
        <color theme="1"/>
        <rFont val="Arial"/>
        <family val="2"/>
      </rPr>
      <t>)</t>
    </r>
  </si>
  <si>
    <r>
      <t>Mussels
(</t>
    </r>
    <r>
      <rPr>
        <i/>
        <sz val="12"/>
        <color theme="1"/>
        <rFont val="Arial"/>
        <family val="2"/>
      </rPr>
      <t>Aulacomya ater</t>
    </r>
    <r>
      <rPr>
        <sz val="12"/>
        <color theme="1"/>
        <rFont val="Arial"/>
        <family val="2"/>
      </rPr>
      <t>)</t>
    </r>
  </si>
  <si>
    <r>
      <t>Pacific clams
(</t>
    </r>
    <r>
      <rPr>
        <i/>
        <sz val="12"/>
        <color theme="1"/>
        <rFont val="Arial"/>
        <family val="2"/>
      </rPr>
      <t>Gari solida</t>
    </r>
    <r>
      <rPr>
        <sz val="12"/>
        <color theme="1"/>
        <rFont val="Arial"/>
        <family val="2"/>
      </rPr>
      <t>)</t>
    </r>
  </si>
  <si>
    <r>
      <t>Pacific harvestfish
(</t>
    </r>
    <r>
      <rPr>
        <i/>
        <sz val="12"/>
        <color theme="1"/>
        <rFont val="Arial"/>
        <family val="2"/>
      </rPr>
      <t>Peprilus medius</t>
    </r>
    <r>
      <rPr>
        <sz val="12"/>
        <color theme="1"/>
        <rFont val="Arial"/>
        <family val="2"/>
      </rPr>
      <t>)</t>
    </r>
  </si>
  <si>
    <r>
      <t>Pacific menhaden
(</t>
    </r>
    <r>
      <rPr>
        <i/>
        <sz val="12"/>
        <color theme="1"/>
        <rFont val="Arial"/>
        <family val="2"/>
      </rPr>
      <t>Ethmidium maculatum</t>
    </r>
    <r>
      <rPr>
        <sz val="12"/>
        <color theme="1"/>
        <rFont val="Arial"/>
        <family val="2"/>
      </rPr>
      <t>)</t>
    </r>
  </si>
  <si>
    <r>
      <t>Palm ruff
(</t>
    </r>
    <r>
      <rPr>
        <i/>
        <sz val="12"/>
        <color theme="1"/>
        <rFont val="Arial"/>
        <family val="2"/>
      </rPr>
      <t>Seriolella violacea</t>
    </r>
    <r>
      <rPr>
        <sz val="12"/>
        <color theme="1"/>
        <rFont val="Arial"/>
        <family val="2"/>
      </rPr>
      <t>)</t>
    </r>
  </si>
  <si>
    <r>
      <t>Patagonian squid
(</t>
    </r>
    <r>
      <rPr>
        <i/>
        <sz val="12"/>
        <color theme="1"/>
        <rFont val="Arial"/>
        <family val="2"/>
      </rPr>
      <t>Doryteuthis gahi</t>
    </r>
    <r>
      <rPr>
        <sz val="12"/>
        <color theme="1"/>
        <rFont val="Arial"/>
        <family val="2"/>
      </rPr>
      <t>)</t>
    </r>
  </si>
  <si>
    <r>
      <t>Patagonian toothfish
(</t>
    </r>
    <r>
      <rPr>
        <i/>
        <sz val="12"/>
        <color theme="1"/>
        <rFont val="Arial"/>
        <family val="2"/>
      </rPr>
      <t>Dissostichus eleginoides</t>
    </r>
    <r>
      <rPr>
        <sz val="12"/>
        <color theme="1"/>
        <rFont val="Arial"/>
        <family val="2"/>
      </rPr>
      <t>)</t>
    </r>
  </si>
  <si>
    <r>
      <t>Peruvian banded croaker
(</t>
    </r>
    <r>
      <rPr>
        <i/>
        <sz val="12"/>
        <color theme="1"/>
        <rFont val="Arial"/>
        <family val="2"/>
      </rPr>
      <t>Paralonchurus peruanus</t>
    </r>
    <r>
      <rPr>
        <sz val="12"/>
        <color theme="1"/>
        <rFont val="Arial"/>
        <family val="2"/>
      </rPr>
      <t>)</t>
    </r>
  </si>
  <si>
    <r>
      <t>Peruvian calico scallop
(</t>
    </r>
    <r>
      <rPr>
        <i/>
        <sz val="12"/>
        <color theme="1"/>
        <rFont val="Arial"/>
        <family val="2"/>
      </rPr>
      <t>Argopecten purpuratus</t>
    </r>
    <r>
      <rPr>
        <sz val="12"/>
        <color theme="1"/>
        <rFont val="Arial"/>
        <family val="2"/>
      </rPr>
      <t>)</t>
    </r>
  </si>
  <si>
    <r>
      <t>Peruvian hake
(</t>
    </r>
    <r>
      <rPr>
        <i/>
        <sz val="12"/>
        <color theme="1"/>
        <rFont val="Arial"/>
        <family val="2"/>
      </rPr>
      <t>Merluccius gayi peruanus</t>
    </r>
    <r>
      <rPr>
        <sz val="12"/>
        <color theme="1"/>
        <rFont val="Arial"/>
        <family val="2"/>
      </rPr>
      <t>)</t>
    </r>
  </si>
  <si>
    <r>
      <t>Peruvian moonfish
(</t>
    </r>
    <r>
      <rPr>
        <i/>
        <sz val="12"/>
        <color theme="1"/>
        <rFont val="Arial"/>
        <family val="2"/>
      </rPr>
      <t>Selene peruviana</t>
    </r>
    <r>
      <rPr>
        <sz val="12"/>
        <color theme="1"/>
        <rFont val="Arial"/>
        <family val="2"/>
      </rPr>
      <t>)</t>
    </r>
  </si>
  <si>
    <r>
      <t>Peruvian weakfish
(</t>
    </r>
    <r>
      <rPr>
        <i/>
        <sz val="12"/>
        <color theme="1"/>
        <rFont val="Arial"/>
        <family val="2"/>
      </rPr>
      <t>Cynoscion analis</t>
    </r>
    <r>
      <rPr>
        <sz val="12"/>
        <color theme="1"/>
        <rFont val="Arial"/>
        <family val="2"/>
      </rPr>
      <t>)</t>
    </r>
  </si>
  <si>
    <r>
      <t>Punctuated snake-eel
(</t>
    </r>
    <r>
      <rPr>
        <i/>
        <sz val="12"/>
        <color theme="1"/>
        <rFont val="Arial"/>
        <family val="2"/>
      </rPr>
      <t>Ophichthus remiger</t>
    </r>
    <r>
      <rPr>
        <sz val="12"/>
        <color theme="1"/>
        <rFont val="Arial"/>
        <family val="2"/>
      </rPr>
      <t>)</t>
    </r>
  </si>
  <si>
    <r>
      <t>Skipjack tuna
(</t>
    </r>
    <r>
      <rPr>
        <i/>
        <sz val="12"/>
        <color theme="1"/>
        <rFont val="Arial"/>
        <family val="2"/>
      </rPr>
      <t>Katsuwonus pelamis</t>
    </r>
    <r>
      <rPr>
        <sz val="12"/>
        <color theme="1"/>
        <rFont val="Arial"/>
        <family val="2"/>
      </rPr>
      <t>)</t>
    </r>
  </si>
  <si>
    <r>
      <t>South American pilchard
(</t>
    </r>
    <r>
      <rPr>
        <i/>
        <sz val="12"/>
        <color theme="1"/>
        <rFont val="Arial"/>
        <family val="2"/>
      </rPr>
      <t>Sardinops sagax</t>
    </r>
    <r>
      <rPr>
        <sz val="12"/>
        <color theme="1"/>
        <rFont val="Arial"/>
        <family val="2"/>
      </rPr>
      <t>)</t>
    </r>
  </si>
  <si>
    <r>
      <t>Southern rock bass
(</t>
    </r>
    <r>
      <rPr>
        <i/>
        <sz val="12"/>
        <color theme="1"/>
        <rFont val="Arial"/>
        <family val="2"/>
      </rPr>
      <t>Paralabrax callaensis</t>
    </r>
    <r>
      <rPr>
        <sz val="12"/>
        <color theme="1"/>
        <rFont val="Arial"/>
        <family val="2"/>
      </rPr>
      <t>)</t>
    </r>
  </si>
  <si>
    <r>
      <t>Splittail bass
(</t>
    </r>
    <r>
      <rPr>
        <i/>
        <sz val="12"/>
        <color theme="1"/>
        <rFont val="Arial"/>
        <family val="2"/>
      </rPr>
      <t>Hemanthias peruanus</t>
    </r>
    <r>
      <rPr>
        <sz val="12"/>
        <color theme="1"/>
        <rFont val="Arial"/>
        <family val="2"/>
      </rPr>
      <t>)</t>
    </r>
  </si>
  <si>
    <r>
      <t>Tunas
(</t>
    </r>
    <r>
      <rPr>
        <i/>
        <sz val="12"/>
        <color theme="1"/>
        <rFont val="Arial"/>
        <family val="2"/>
      </rPr>
      <t>Thunnus</t>
    </r>
    <r>
      <rPr>
        <sz val="12"/>
        <color theme="1"/>
        <rFont val="Arial"/>
        <family val="2"/>
      </rPr>
      <t xml:space="preserve"> sp.)</t>
    </r>
  </si>
  <si>
    <t>Year</t>
  </si>
  <si>
    <t>Apparent consumption (tonnes)
[Marine species - MS]</t>
  </si>
  <si>
    <t>Apparent consumption (tonnes)
[Freshwater species - FWS]</t>
  </si>
  <si>
    <t>Apparent consumption (tonnes)
[Foreign species - FS]</t>
  </si>
  <si>
    <t>Peruvian population</t>
  </si>
  <si>
    <t>Per capita (kg/person)</t>
  </si>
  <si>
    <t>Canned</t>
  </si>
  <si>
    <t>Frozen</t>
  </si>
  <si>
    <t>Cured</t>
  </si>
  <si>
    <t>Fresh</t>
  </si>
  <si>
    <t>MS</t>
  </si>
  <si>
    <t>FWS</t>
  </si>
  <si>
    <t>FS</t>
  </si>
  <si>
    <t>Groups</t>
  </si>
  <si>
    <t>Billfish (Istiophoridae + Xiphiidae)</t>
  </si>
  <si>
    <t>Flatfishes (Pleuronectiformes)</t>
  </si>
  <si>
    <t>Flyingfish (Exocoetidae)</t>
  </si>
  <si>
    <t>Rays and skates (Batoidea)</t>
  </si>
  <si>
    <t>Other marine species</t>
  </si>
  <si>
    <t>Freshwater species</t>
  </si>
  <si>
    <r>
      <t>Cabinza grunt (</t>
    </r>
    <r>
      <rPr>
        <i/>
        <sz val="12"/>
        <color theme="1"/>
        <rFont val="Arial"/>
        <family val="2"/>
      </rPr>
      <t>Isacia conceptionis</t>
    </r>
    <r>
      <rPr>
        <sz val="12"/>
        <color theme="1"/>
        <rFont val="Arial"/>
        <family val="2"/>
      </rPr>
      <t>)</t>
    </r>
  </si>
  <si>
    <r>
      <t>Changos octopus (</t>
    </r>
    <r>
      <rPr>
        <i/>
        <sz val="12"/>
        <color theme="1"/>
        <rFont val="Arial"/>
        <family val="2"/>
      </rPr>
      <t>Octopus mimus</t>
    </r>
    <r>
      <rPr>
        <sz val="12"/>
        <color theme="1"/>
        <rFont val="Arial"/>
        <family val="2"/>
      </rPr>
      <t>)</t>
    </r>
  </si>
  <si>
    <r>
      <t>Chilean silverside (</t>
    </r>
    <r>
      <rPr>
        <i/>
        <sz val="12"/>
        <color theme="1"/>
        <rFont val="Arial"/>
        <family val="2"/>
      </rPr>
      <t>Odontesthes regia</t>
    </r>
    <r>
      <rPr>
        <sz val="12"/>
        <color theme="1"/>
        <rFont val="Arial"/>
        <family val="2"/>
      </rPr>
      <t>)</t>
    </r>
  </si>
  <si>
    <r>
      <t>Corvina drum (</t>
    </r>
    <r>
      <rPr>
        <i/>
        <sz val="12"/>
        <color theme="1"/>
        <rFont val="Arial"/>
        <family val="2"/>
      </rPr>
      <t>Cilus gilberti</t>
    </r>
    <r>
      <rPr>
        <sz val="12"/>
        <color theme="1"/>
        <rFont val="Arial"/>
        <family val="2"/>
      </rPr>
      <t>)</t>
    </r>
  </si>
  <si>
    <r>
      <t>Mote sculpin (</t>
    </r>
    <r>
      <rPr>
        <i/>
        <sz val="12"/>
        <color theme="1"/>
        <rFont val="Arial"/>
        <family val="2"/>
      </rPr>
      <t>Normanichthys crockeri</t>
    </r>
    <r>
      <rPr>
        <sz val="12"/>
        <color theme="1"/>
        <rFont val="Arial"/>
        <family val="2"/>
      </rPr>
      <t>)</t>
    </r>
  </si>
  <si>
    <r>
      <t>Mussels (</t>
    </r>
    <r>
      <rPr>
        <i/>
        <sz val="12"/>
        <color theme="1"/>
        <rFont val="Arial"/>
        <family val="2"/>
      </rPr>
      <t>Aulacomya ater</t>
    </r>
    <r>
      <rPr>
        <sz val="12"/>
        <color theme="1"/>
        <rFont val="Arial"/>
        <family val="2"/>
      </rPr>
      <t xml:space="preserve"> | </t>
    </r>
    <r>
      <rPr>
        <i/>
        <sz val="12"/>
        <color theme="1"/>
        <rFont val="Arial"/>
        <family val="2"/>
      </rPr>
      <t>Choromytilus chorus</t>
    </r>
    <r>
      <rPr>
        <sz val="12"/>
        <color theme="1"/>
        <rFont val="Arial"/>
        <family val="2"/>
      </rPr>
      <t>)</t>
    </r>
  </si>
  <si>
    <r>
      <t>Pacific clam (</t>
    </r>
    <r>
      <rPr>
        <i/>
        <sz val="12"/>
        <color theme="1"/>
        <rFont val="Arial"/>
        <family val="2"/>
      </rPr>
      <t>Gari solida</t>
    </r>
    <r>
      <rPr>
        <sz val="12"/>
        <color theme="1"/>
        <rFont val="Arial"/>
        <family val="2"/>
      </rPr>
      <t>)</t>
    </r>
  </si>
  <si>
    <r>
      <t>Palm ruff (</t>
    </r>
    <r>
      <rPr>
        <i/>
        <sz val="12"/>
        <color theme="1"/>
        <rFont val="Arial"/>
        <family val="2"/>
      </rPr>
      <t>Seriolella violacea</t>
    </r>
    <r>
      <rPr>
        <sz val="12"/>
        <color theme="1"/>
        <rFont val="Arial"/>
        <family val="2"/>
      </rPr>
      <t>)</t>
    </r>
  </si>
  <si>
    <r>
      <t>Peruvian banded croaker (</t>
    </r>
    <r>
      <rPr>
        <i/>
        <sz val="12"/>
        <color theme="1"/>
        <rFont val="Arial"/>
        <family val="2"/>
      </rPr>
      <t>Paralonchurus peruanus</t>
    </r>
    <r>
      <rPr>
        <sz val="12"/>
        <color theme="1"/>
        <rFont val="Arial"/>
        <family val="2"/>
      </rPr>
      <t>)</t>
    </r>
  </si>
  <si>
    <r>
      <t>Peruvian grunt (</t>
    </r>
    <r>
      <rPr>
        <i/>
        <sz val="12"/>
        <color theme="1"/>
        <rFont val="Arial"/>
        <family val="2"/>
      </rPr>
      <t>Anisotremus scapularis</t>
    </r>
    <r>
      <rPr>
        <sz val="12"/>
        <color theme="1"/>
        <rFont val="Arial"/>
        <family val="2"/>
      </rPr>
      <t>)</t>
    </r>
  </si>
  <si>
    <r>
      <t>Peruvian moonfish (</t>
    </r>
    <r>
      <rPr>
        <i/>
        <sz val="12"/>
        <color theme="1"/>
        <rFont val="Arial"/>
        <family val="2"/>
      </rPr>
      <t>Selene peruviana</t>
    </r>
    <r>
      <rPr>
        <sz val="12"/>
        <color theme="1"/>
        <rFont val="Arial"/>
        <family val="2"/>
      </rPr>
      <t>)</t>
    </r>
  </si>
  <si>
    <r>
      <t>Peruvian morwong (</t>
    </r>
    <r>
      <rPr>
        <i/>
        <sz val="12"/>
        <color theme="1"/>
        <rFont val="Arial"/>
        <family val="2"/>
      </rPr>
      <t>Cheilodactylus variegatus</t>
    </r>
    <r>
      <rPr>
        <sz val="12"/>
        <color theme="1"/>
        <rFont val="Arial"/>
        <family val="2"/>
      </rPr>
      <t>)</t>
    </r>
  </si>
  <si>
    <r>
      <t>Peruvian rock seabass (</t>
    </r>
    <r>
      <rPr>
        <i/>
        <sz val="12"/>
        <color theme="1"/>
        <rFont val="Arial"/>
        <family val="2"/>
      </rPr>
      <t>Paralabrax humeralis</t>
    </r>
    <r>
      <rPr>
        <sz val="12"/>
        <color theme="1"/>
        <rFont val="Arial"/>
        <family val="2"/>
      </rPr>
      <t>)</t>
    </r>
  </si>
  <si>
    <r>
      <t>Peruvian weakfish (</t>
    </r>
    <r>
      <rPr>
        <i/>
        <sz val="12"/>
        <color theme="1"/>
        <rFont val="Arial"/>
        <family val="2"/>
      </rPr>
      <t>Cynoscion analis</t>
    </r>
    <r>
      <rPr>
        <sz val="12"/>
        <color theme="1"/>
        <rFont val="Arial"/>
        <family val="2"/>
      </rPr>
      <t>)</t>
    </r>
  </si>
  <si>
    <r>
      <t>Sand-perch (</t>
    </r>
    <r>
      <rPr>
        <i/>
        <sz val="12"/>
        <color theme="1"/>
        <rFont val="Arial"/>
        <family val="2"/>
      </rPr>
      <t>Diplectrum conceptione</t>
    </r>
    <r>
      <rPr>
        <sz val="12"/>
        <color theme="1"/>
        <rFont val="Arial"/>
        <family val="2"/>
      </rPr>
      <t>)</t>
    </r>
  </si>
  <si>
    <r>
      <t>Tilapia (</t>
    </r>
    <r>
      <rPr>
        <i/>
        <sz val="12"/>
        <color theme="1"/>
        <rFont val="Arial"/>
        <family val="2"/>
      </rPr>
      <t>Oreochromis</t>
    </r>
    <r>
      <rPr>
        <sz val="12"/>
        <color theme="1"/>
        <rFont val="Arial"/>
        <family val="2"/>
      </rPr>
      <t xml:space="preserve"> sp.)</t>
    </r>
  </si>
  <si>
    <r>
      <t>Atlantic salmon (</t>
    </r>
    <r>
      <rPr>
        <i/>
        <sz val="12"/>
        <color theme="1"/>
        <rFont val="Arial"/>
        <family val="2"/>
      </rPr>
      <t>Salmo salar</t>
    </r>
    <r>
      <rPr>
        <sz val="12"/>
        <color theme="1"/>
        <rFont val="Arial"/>
        <family val="2"/>
      </rPr>
      <t>)</t>
    </r>
  </si>
  <si>
    <r>
      <t>Basa (</t>
    </r>
    <r>
      <rPr>
        <i/>
        <sz val="12"/>
        <color theme="1"/>
        <rFont val="Arial"/>
        <family val="2"/>
      </rPr>
      <t>Pangasius bocourti</t>
    </r>
    <r>
      <rPr>
        <sz val="12"/>
        <color theme="1"/>
        <rFont val="Arial"/>
        <family val="2"/>
      </rPr>
      <t>)</t>
    </r>
  </si>
  <si>
    <t>Total declared consumption (tonnes) [Foreign species]</t>
  </si>
  <si>
    <t>Total declared consumption (tonnes)</t>
  </si>
  <si>
    <t>Total declared consumption (tonnes) [Freshwater species]</t>
  </si>
  <si>
    <t>Total declared consumption (tonnes) [Marine species]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</si>
  <si>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</si>
  <si>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</si>
  <si>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</si>
  <si>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</si>
  <si>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</si>
  <si>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</si>
  <si>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</si>
  <si>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</si>
  <si>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</si>
  <si>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</si>
  <si>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</si>
  <si>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</si>
  <si>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</si>
  <si>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</si>
  <si>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</si>
  <si>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</si>
  <si>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</si>
  <si>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</si>
  <si>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</si>
  <si>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</si>
  <si>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</si>
  <si>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</si>
  <si>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</si>
  <si>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</si>
  <si>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</si>
  <si>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Region</t>
  </si>
  <si>
    <t>Declared per capita consumption (kg/person)</t>
  </si>
  <si>
    <t>Peru</t>
  </si>
  <si>
    <t>Marine catfishes (Ariidae)</t>
  </si>
  <si>
    <t>Yr</t>
  </si>
  <si>
    <r>
      <t>Longnose anchovy (</t>
    </r>
    <r>
      <rPr>
        <i/>
        <sz val="12"/>
        <color theme="1"/>
        <rFont val="Arial"/>
        <family val="2"/>
      </rPr>
      <t>Anchoa nasus</t>
    </r>
    <r>
      <rPr>
        <sz val="12"/>
        <color theme="1"/>
        <rFont val="Arial"/>
        <family val="2"/>
      </rPr>
      <t>)</t>
    </r>
  </si>
  <si>
    <r>
      <t>Patagonian toothfish (</t>
    </r>
    <r>
      <rPr>
        <i/>
        <sz val="12"/>
        <color theme="1"/>
        <rFont val="Arial"/>
        <family val="2"/>
      </rPr>
      <t>Dissostichus eleginoides</t>
    </r>
    <r>
      <rPr>
        <sz val="12"/>
        <color theme="1"/>
        <rFont val="Arial"/>
        <family val="2"/>
      </rPr>
      <t>)</t>
    </r>
  </si>
  <si>
    <t>Sardines</t>
  </si>
  <si>
    <r>
      <t>Splittail bass (</t>
    </r>
    <r>
      <rPr>
        <i/>
        <sz val="12"/>
        <color theme="1"/>
        <rFont val="Arial"/>
        <family val="2"/>
      </rPr>
      <t>Hemanthias peruanus</t>
    </r>
    <r>
      <rPr>
        <sz val="12"/>
        <color theme="1"/>
        <rFont val="Arial"/>
        <family val="2"/>
      </rPr>
      <t>)</t>
    </r>
  </si>
  <si>
    <t>Products types</t>
  </si>
  <si>
    <t>Total apparent seafood consumption (in tonnes)</t>
  </si>
  <si>
    <t>DSCpc</t>
  </si>
  <si>
    <t>NSSpc</t>
  </si>
  <si>
    <t>ASCpc</t>
  </si>
  <si>
    <r>
      <rPr>
        <b/>
        <i/>
        <sz val="12"/>
        <color theme="1"/>
        <rFont val="Arial"/>
        <family val="2"/>
      </rPr>
      <t>Per capita</t>
    </r>
    <r>
      <rPr>
        <b/>
        <sz val="12"/>
        <color theme="1"/>
        <rFont val="Arial"/>
        <family val="2"/>
      </rPr>
      <t xml:space="preserve"> apparent seafood consumption (kg/person)</t>
    </r>
  </si>
  <si>
    <t>Landings for direct human consumption (k tonnes)</t>
  </si>
  <si>
    <t>Discards (k tonnes)</t>
  </si>
  <si>
    <t>Marine capture production [MCP] (k tonnes)</t>
  </si>
  <si>
    <t>Landings for the fishmeal and fishoil industry [FMFO] (k tonnes)</t>
  </si>
  <si>
    <t>Jumbo flying squid</t>
  </si>
  <si>
    <t>Anchoveta</t>
  </si>
  <si>
    <t>Peruvian calico scallop</t>
  </si>
  <si>
    <t>Peruvian hake</t>
  </si>
  <si>
    <t>Common dolphinfish</t>
  </si>
  <si>
    <t>Patagonian squid</t>
  </si>
  <si>
    <t>Punctuated snake-eel</t>
  </si>
  <si>
    <t>Flathead grey mullet</t>
  </si>
  <si>
    <t>Marine catfishes</t>
  </si>
  <si>
    <t>Billfish</t>
  </si>
  <si>
    <t>Peruvian weakfish</t>
  </si>
  <si>
    <t>Sharks</t>
  </si>
  <si>
    <t>Chub mackerel</t>
  </si>
  <si>
    <t>Chilean jack mackerel</t>
  </si>
  <si>
    <t>Skipjack tuna</t>
  </si>
  <si>
    <t>Tunas</t>
  </si>
  <si>
    <t>NE</t>
  </si>
  <si>
    <t>Common name (English)</t>
  </si>
  <si>
    <t>Common names (Spanish - Peru)</t>
  </si>
  <si>
    <t>Scientific name</t>
  </si>
  <si>
    <t>Family</t>
  </si>
  <si>
    <t>Order</t>
  </si>
  <si>
    <t>Class</t>
  </si>
  <si>
    <t>Species Code</t>
  </si>
  <si>
    <t>Database</t>
  </si>
  <si>
    <t>Functional group</t>
  </si>
  <si>
    <t>Red pike conger</t>
  </si>
  <si>
    <t>Bio-bio | Congrio culebra</t>
  </si>
  <si>
    <t>Cynoponticus coniceps</t>
  </si>
  <si>
    <t>Muraenesocidae</t>
  </si>
  <si>
    <t>Anguilliformes</t>
  </si>
  <si>
    <t>Actinopterygii</t>
  </si>
  <si>
    <t>Fishbase</t>
  </si>
  <si>
    <t>Large demersals D (Eels)</t>
  </si>
  <si>
    <t>Lowfin moray</t>
  </si>
  <si>
    <t>Morena</t>
  </si>
  <si>
    <t>Gymnothorax porphyreus</t>
  </si>
  <si>
    <t>Muraenidae</t>
  </si>
  <si>
    <t>Hourglass moray</t>
  </si>
  <si>
    <t>Muraena clepsydra</t>
  </si>
  <si>
    <t>Anguila común | Culebra de mar</t>
  </si>
  <si>
    <t>Ophichthus remiger</t>
  </si>
  <si>
    <t>Ophichthidae</t>
  </si>
  <si>
    <t>Chilean silverside</t>
  </si>
  <si>
    <t>Pejerrey</t>
  </si>
  <si>
    <t>Odontesthes regia</t>
  </si>
  <si>
    <t>Atherinopsidae</t>
  </si>
  <si>
    <t>Atheriniformes</t>
  </si>
  <si>
    <t>Small pelagics C (Silversides)</t>
  </si>
  <si>
    <t>Shorthead lizardfish</t>
  </si>
  <si>
    <t>Pez lagarto | Guavina | Iguana</t>
  </si>
  <si>
    <t>Synodus scituliceps</t>
  </si>
  <si>
    <t>Synodontidae</t>
  </si>
  <si>
    <t>Aulopiformes</t>
  </si>
  <si>
    <t>Medium demersals</t>
  </si>
  <si>
    <t>Banded toadfish</t>
  </si>
  <si>
    <t>Pez fraile</t>
  </si>
  <si>
    <t>Aphos porosus</t>
  </si>
  <si>
    <t>Batrachoididae</t>
  </si>
  <si>
    <t>Batrachoidiformes</t>
  </si>
  <si>
    <t>Small demersals</t>
  </si>
  <si>
    <t>Flat needlefish</t>
  </si>
  <si>
    <t>Picuda | Aguja | Agujón sable</t>
  </si>
  <si>
    <t>Ablennes hians</t>
  </si>
  <si>
    <t>Belonidae</t>
  </si>
  <si>
    <t>Beloniformes</t>
  </si>
  <si>
    <t>Large pelagics A</t>
  </si>
  <si>
    <t>Californian needlefish</t>
  </si>
  <si>
    <t>Aguja | Agujilla | Agujilla verde</t>
  </si>
  <si>
    <t>Strongylura exilis</t>
  </si>
  <si>
    <t>Shoulderspot needlefish</t>
  </si>
  <si>
    <t>Pez aguja | Belona</t>
  </si>
  <si>
    <t>Strongylura scapularis</t>
  </si>
  <si>
    <t>Medium pelagics A</t>
  </si>
  <si>
    <t>Mediterranean flyingfish</t>
  </si>
  <si>
    <t>Pez volador</t>
  </si>
  <si>
    <t>Cheilopogon heterurus</t>
  </si>
  <si>
    <t>Exocoetidae</t>
  </si>
  <si>
    <t>NA</t>
  </si>
  <si>
    <t>Pez volador hocicón | Aguja</t>
  </si>
  <si>
    <t>Fodiator rostratus</t>
  </si>
  <si>
    <t>Small pelagics A</t>
  </si>
  <si>
    <t>Black wing flyingfish</t>
  </si>
  <si>
    <t>Pez volador | Lisa voladora</t>
  </si>
  <si>
    <t>Hirundichthys rondeletii</t>
  </si>
  <si>
    <t>Longfin halfbeak</t>
  </si>
  <si>
    <t>Pez agujilla | Balao | Agujilla roja</t>
  </si>
  <si>
    <t>Hemiramphus saltator</t>
  </si>
  <si>
    <t>Hemiramphidae</t>
  </si>
  <si>
    <t>King gar</t>
  </si>
  <si>
    <t>Aguilla | Sauro | Espadita</t>
  </si>
  <si>
    <t>Scomberesox scombroides</t>
  </si>
  <si>
    <t>Scomberesocidae</t>
  </si>
  <si>
    <t>Pacific menhaden</t>
  </si>
  <si>
    <t>Machete | Machetillo</t>
  </si>
  <si>
    <t>Ethmidium maculatum</t>
  </si>
  <si>
    <t>Clupeidae</t>
  </si>
  <si>
    <t>Clupeiformes</t>
  </si>
  <si>
    <t>Pacific thread herring</t>
  </si>
  <si>
    <t>Machete de hebra</t>
  </si>
  <si>
    <t>Opisthonema libertate</t>
  </si>
  <si>
    <t>South American pilchard</t>
  </si>
  <si>
    <t>Sardina</t>
  </si>
  <si>
    <t>Sardinops sagax</t>
  </si>
  <si>
    <t>Medium pelagics B (Sardine)</t>
  </si>
  <si>
    <t>Red-eye round herring</t>
  </si>
  <si>
    <t>Sardina redonda | Mona</t>
  </si>
  <si>
    <t>Etrumeus sadina</t>
  </si>
  <si>
    <t>Dussumieriidae</t>
  </si>
  <si>
    <t>Longnose anchovy</t>
  </si>
  <si>
    <t>Samasa | Anchoveta blanca | Marqueta</t>
  </si>
  <si>
    <t>Anchoa nasus</t>
  </si>
  <si>
    <t>Engraulidae</t>
  </si>
  <si>
    <t>Pacific anchoveta</t>
  </si>
  <si>
    <t>Anchoveta | Ayamarca</t>
  </si>
  <si>
    <t>Cetengraulis mysticetus</t>
  </si>
  <si>
    <t>Engraulis ringens</t>
  </si>
  <si>
    <t>Small pelagics B (Anchoveta)</t>
  </si>
  <si>
    <t>Machete</t>
  </si>
  <si>
    <t>Pez torpedo | Aguja</t>
  </si>
  <si>
    <t>Elops affinis</t>
  </si>
  <si>
    <t>Elopidae</t>
  </si>
  <si>
    <t>Elopiformes</t>
  </si>
  <si>
    <t>Merluza | Pescadilla</t>
  </si>
  <si>
    <t>Merluccius gayi peruanus</t>
  </si>
  <si>
    <t>Merlucciidae</t>
  </si>
  <si>
    <t>Gadiformes</t>
  </si>
  <si>
    <t>Large demersals E (Peruvian hake)</t>
  </si>
  <si>
    <t>Peje sapo | Chinguillo</t>
  </si>
  <si>
    <t>Sicyases sanguineus</t>
  </si>
  <si>
    <t>Gobiesocidae</t>
  </si>
  <si>
    <t>Gobiesociformes</t>
  </si>
  <si>
    <t>Opah</t>
  </si>
  <si>
    <t>Pez luna | Luna real | Pez sol | Opah</t>
  </si>
  <si>
    <t>Lampris guttatus</t>
  </si>
  <si>
    <t>Lampridae</t>
  </si>
  <si>
    <t>Lampriformes</t>
  </si>
  <si>
    <t>Spottedtail angler</t>
  </si>
  <si>
    <t>Trambollo | Bocón | Tamboreta</t>
  </si>
  <si>
    <t>Lophiodes caulinaris</t>
  </si>
  <si>
    <t>Lophiidae</t>
  </si>
  <si>
    <t>Lophiiformes</t>
  </si>
  <si>
    <t>Lisa | Lisa común | Comebarro</t>
  </si>
  <si>
    <t>Mugil cephalus</t>
  </si>
  <si>
    <t>Mugilidae</t>
  </si>
  <si>
    <t>Mugiliformes</t>
  </si>
  <si>
    <t>Large demersals C (Mullets)</t>
  </si>
  <si>
    <t>White mullet</t>
  </si>
  <si>
    <t>Lisa plateada</t>
  </si>
  <si>
    <t>Mugil curema</t>
  </si>
  <si>
    <t>Pacific bearded brotula</t>
  </si>
  <si>
    <t>Congrio rosado | Congrio rojo</t>
  </si>
  <si>
    <t>Brotula clarkae</t>
  </si>
  <si>
    <t>Ophidiidae</t>
  </si>
  <si>
    <t>Ophidiiformes</t>
  </si>
  <si>
    <t>Ordway's brotula</t>
  </si>
  <si>
    <t>Congrio chilindrina | Congrio pintado | Congrio colorado</t>
  </si>
  <si>
    <t>Brotula ordwayi</t>
  </si>
  <si>
    <t>Black cusk-eel</t>
  </si>
  <si>
    <t>Congrio manchado | Congrio pintado</t>
  </si>
  <si>
    <t>Genypterus maculatus</t>
  </si>
  <si>
    <t>Specklefin cusk eel</t>
  </si>
  <si>
    <t>Congrio gato</t>
  </si>
  <si>
    <t>Lepophidium negropinna</t>
  </si>
  <si>
    <t>Alice argentina</t>
  </si>
  <si>
    <t>Argentina</t>
  </si>
  <si>
    <t>Argentina aliceae</t>
  </si>
  <si>
    <t>Argentinidae</t>
  </si>
  <si>
    <t>Osmeriformes</t>
  </si>
  <si>
    <t>Jerguilla | Leonora | Ñoñora</t>
  </si>
  <si>
    <t>Aplodactylus punctatus</t>
  </si>
  <si>
    <t>Aplodactylidae</t>
  </si>
  <si>
    <t>Perciformes</t>
  </si>
  <si>
    <t>Giant blenny</t>
  </si>
  <si>
    <t>Borracho | Sueño</t>
  </si>
  <si>
    <t>Scartichthys gigas</t>
  </si>
  <si>
    <t>Blenniidae</t>
  </si>
  <si>
    <t>Southern rays bream</t>
  </si>
  <si>
    <t>Reyneta</t>
  </si>
  <si>
    <t>Brama australis</t>
  </si>
  <si>
    <t>Bramidae</t>
  </si>
  <si>
    <t>Green jack</t>
  </si>
  <si>
    <t>Cocinero | Chumbo | Jurel del norte</t>
  </si>
  <si>
    <t>Caranx caballus</t>
  </si>
  <si>
    <t>Carangidae</t>
  </si>
  <si>
    <t>Pacific crevalle jack</t>
  </si>
  <si>
    <t>Jureleta | Cocinero ñato | Chumbo</t>
  </si>
  <si>
    <t>Caranx caninus</t>
  </si>
  <si>
    <t>Crevalle jack</t>
  </si>
  <si>
    <t>Chumbo | Cocinero</t>
  </si>
  <si>
    <t>Caranx hippos</t>
  </si>
  <si>
    <t>Pacific bumper</t>
  </si>
  <si>
    <t>Pardo | Pez hojita | Citarita | Chuyes | Riki riki | Parbo</t>
  </si>
  <si>
    <t>Chloroscombrus orqueta</t>
  </si>
  <si>
    <t>Shortfin scad</t>
  </si>
  <si>
    <t>Jurel fino | Jurelillo</t>
  </si>
  <si>
    <t>Decapterus macrosoma</t>
  </si>
  <si>
    <t>Blackfin jack</t>
  </si>
  <si>
    <t>Cocinero | Chiri | Cocinero ñato</t>
  </si>
  <si>
    <t>Hemicaranx zelotes</t>
  </si>
  <si>
    <t>Longjaw leatherjacket</t>
  </si>
  <si>
    <t>Páramo | Cometrapo</t>
  </si>
  <si>
    <t>Oligoplites altus</t>
  </si>
  <si>
    <t>Shortjaw leatherjacket</t>
  </si>
  <si>
    <t>Chaqueta de cuero | Pajarito</t>
  </si>
  <si>
    <t>Oligoplites refulgens</t>
  </si>
  <si>
    <t>Leatherjacket</t>
  </si>
  <si>
    <t>Sierrilla | Perrito</t>
  </si>
  <si>
    <t>Oligoplites saurus</t>
  </si>
  <si>
    <t>Bigeye scad</t>
  </si>
  <si>
    <t>Jurel ojón</t>
  </si>
  <si>
    <t>Selar crumenophthalmus</t>
  </si>
  <si>
    <t>Hairfin lookdown</t>
  </si>
  <si>
    <t>Espejo | Jorobado</t>
  </si>
  <si>
    <t>Selene brevoortii</t>
  </si>
  <si>
    <t>Mexican moonfish</t>
  </si>
  <si>
    <t>Espejo | Reloj | Jorobado</t>
  </si>
  <si>
    <t>Selene orstedii</t>
  </si>
  <si>
    <t>Peruvian moonfish</t>
  </si>
  <si>
    <t>Espejo | Pampanito | Jorobadito</t>
  </si>
  <si>
    <t>Selene peruviana</t>
  </si>
  <si>
    <t>Yellowtail amberjack</t>
  </si>
  <si>
    <t>Dorado | Fortuno cola amarilla | Pardo</t>
  </si>
  <si>
    <t>Seriola lalandi</t>
  </si>
  <si>
    <t>Large demersals A</t>
  </si>
  <si>
    <t>Fortune jack</t>
  </si>
  <si>
    <t>Pardo | Fortuno</t>
  </si>
  <si>
    <t>Seriola peruana</t>
  </si>
  <si>
    <t>Longfin yellowtail</t>
  </si>
  <si>
    <t>Fortuno</t>
  </si>
  <si>
    <t>Seriola rivoliana</t>
  </si>
  <si>
    <t>Blackblotch pompano</t>
  </si>
  <si>
    <t>Pámpano toro</t>
  </si>
  <si>
    <t>Trachinotus kennedyi</t>
  </si>
  <si>
    <t>Paloma pompano</t>
  </si>
  <si>
    <t>Pámpano | Pampanito | Cometrapo</t>
  </si>
  <si>
    <t>Trachinotus paitensis</t>
  </si>
  <si>
    <t>Gafftopsail pompano</t>
  </si>
  <si>
    <t>Pámpano fino</t>
  </si>
  <si>
    <t>Trachinotus rhodopus</t>
  </si>
  <si>
    <t>Jurel | Furel | Cairel</t>
  </si>
  <si>
    <t>Trachurus murphyi</t>
  </si>
  <si>
    <t>Large pelagics F (Jack mackerel)</t>
  </si>
  <si>
    <t>Mocosa ruff</t>
  </si>
  <si>
    <t>Cojinoba mocosa</t>
  </si>
  <si>
    <t>Schedophilus haedrichi</t>
  </si>
  <si>
    <t>Centrolophidae</t>
  </si>
  <si>
    <t>Palm ruff</t>
  </si>
  <si>
    <t>Cojinoba | Palmera | Palmerita</t>
  </si>
  <si>
    <t>Seriolella violacea</t>
  </si>
  <si>
    <t>Black snook</t>
  </si>
  <si>
    <t>Róbalo | Robalito</t>
  </si>
  <si>
    <t>Centropomus nigrescens</t>
  </si>
  <si>
    <t>Centropomidae</t>
  </si>
  <si>
    <t>Yellowfin snook</t>
  </si>
  <si>
    <t>Robalito de aleta dorada | Robalito</t>
  </si>
  <si>
    <t>Centropomus robalito</t>
  </si>
  <si>
    <t>Union snook</t>
  </si>
  <si>
    <t>Róbalo</t>
  </si>
  <si>
    <t>Centropomus unionensis</t>
  </si>
  <si>
    <t>Threebanded butterflyfish</t>
  </si>
  <si>
    <t>Mariposa</t>
  </si>
  <si>
    <t>Chaetodon humeralis</t>
  </si>
  <si>
    <t>Chaetodontidae</t>
  </si>
  <si>
    <t>Peruvian morwong</t>
  </si>
  <si>
    <t>Pintadilla | Pintacha</t>
  </si>
  <si>
    <t>Cheilodactylus variegatus</t>
  </si>
  <si>
    <t>Cheilodactylidae</t>
  </si>
  <si>
    <t>Perico | Dorado</t>
  </si>
  <si>
    <t>Coryphaena hippurus</t>
  </si>
  <si>
    <t>Coryphaenidae</t>
  </si>
  <si>
    <t>Large pelagics H (Mahi-mahi)</t>
  </si>
  <si>
    <t>Shark sucker</t>
  </si>
  <si>
    <t>Rémora</t>
  </si>
  <si>
    <t>Remora remora</t>
  </si>
  <si>
    <t>Echeneidae</t>
  </si>
  <si>
    <t>Pacific fat sleeper</t>
  </si>
  <si>
    <t>Monengue</t>
  </si>
  <si>
    <t>Dormitator latifrons</t>
  </si>
  <si>
    <t>Eleotridae</t>
  </si>
  <si>
    <t>Pacific spadefish</t>
  </si>
  <si>
    <t>Camiseta | Mariposa | Cometa | Pez asada</t>
  </si>
  <si>
    <t>Chaetodipterus zonatus</t>
  </si>
  <si>
    <t>Ephippidae</t>
  </si>
  <si>
    <t>Panama spadefish</t>
  </si>
  <si>
    <t>Curaca | Callana | Camiseta</t>
  </si>
  <si>
    <t>Parapsettus panamensis</t>
  </si>
  <si>
    <t>Escolar</t>
  </si>
  <si>
    <t>Lepidocybium flavobrunneum</t>
  </si>
  <si>
    <t>Gempylidae</t>
  </si>
  <si>
    <t>Oilfish</t>
  </si>
  <si>
    <t>Pez aceitoso</t>
  </si>
  <si>
    <t>Ruvettus pretiosus</t>
  </si>
  <si>
    <t>Peruvian mojarra</t>
  </si>
  <si>
    <t>Periche</t>
  </si>
  <si>
    <t>Diapterus peruvianus</t>
  </si>
  <si>
    <t>Gerreidae</t>
  </si>
  <si>
    <t>Silver mojarra</t>
  </si>
  <si>
    <t>Mojarra plateada</t>
  </si>
  <si>
    <t>Eucinostomus argenteus</t>
  </si>
  <si>
    <t>Pacific flagfin mojarra</t>
  </si>
  <si>
    <t>Mojarra | Chaparra | Mojarra aleta de bandera</t>
  </si>
  <si>
    <t>Eucinostomus currani</t>
  </si>
  <si>
    <t>Yellow fin mojarra</t>
  </si>
  <si>
    <t>Chavela | Mojarra | Mojarra blanca</t>
  </si>
  <si>
    <t>Gerres cinereus</t>
  </si>
  <si>
    <t>Burrito grunt</t>
  </si>
  <si>
    <t>Chita dorada</t>
  </si>
  <si>
    <t>Anisotremus interruptus</t>
  </si>
  <si>
    <t>Haemulidae</t>
  </si>
  <si>
    <t>Peruvian grunt</t>
  </si>
  <si>
    <t>Chita | Sargo del sur</t>
  </si>
  <si>
    <t>Anisotremus scapularis</t>
  </si>
  <si>
    <t>Lemoneye grunt</t>
  </si>
  <si>
    <t>Pez choclo | Ronco ojón | Ofensivo</t>
  </si>
  <si>
    <t>Conodon macrops</t>
  </si>
  <si>
    <t>Armed grunt</t>
  </si>
  <si>
    <t>Ofensivo | Ronco</t>
  </si>
  <si>
    <t>Conodon serrifer</t>
  </si>
  <si>
    <t>Chere-chere grunt</t>
  </si>
  <si>
    <t>Cabeza dura | Chivilico | Roncador</t>
  </si>
  <si>
    <t>Haemulon steindachneri</t>
  </si>
  <si>
    <t>Raucous grunt</t>
  </si>
  <si>
    <t>Roncador | Corvina ñata</t>
  </si>
  <si>
    <t>Haemulopsis leuciscus</t>
  </si>
  <si>
    <t>Cabinza grunt</t>
  </si>
  <si>
    <t>Cabinza</t>
  </si>
  <si>
    <t>Isacia conceptionis</t>
  </si>
  <si>
    <t>Humpback grunt</t>
  </si>
  <si>
    <t>Semita</t>
  </si>
  <si>
    <t>Microlepidotus brevipinnis</t>
  </si>
  <si>
    <t>Brassy grunt</t>
  </si>
  <si>
    <t>Corcovado | Callana</t>
  </si>
  <si>
    <t>Orthopristis chalceus</t>
  </si>
  <si>
    <t>Longfin salema</t>
  </si>
  <si>
    <t>Ojón rayado</t>
  </si>
  <si>
    <t>Xenichthys xanti</t>
  </si>
  <si>
    <t>Black marlin</t>
  </si>
  <si>
    <t>Merlín | Merlín negro</t>
  </si>
  <si>
    <t>Istiompax indica</t>
  </si>
  <si>
    <t>Istiophoridae</t>
  </si>
  <si>
    <t>Large pelagics B (Billfishes)</t>
  </si>
  <si>
    <t>Indo-Pacific sailfish</t>
  </si>
  <si>
    <t>Pez vela | Vela</t>
  </si>
  <si>
    <t>Istiophorus platypterus</t>
  </si>
  <si>
    <t>Striped marlin</t>
  </si>
  <si>
    <t>Merlín | Merlín rayado | Merlín azul</t>
  </si>
  <si>
    <t>Kajikia audax</t>
  </si>
  <si>
    <t>Babunco | Gallinazo</t>
  </si>
  <si>
    <t>Girella laevifrons</t>
  </si>
  <si>
    <t>Kyphosidae</t>
  </si>
  <si>
    <t>Negro | Negrillo</t>
  </si>
  <si>
    <t>Graus nigra</t>
  </si>
  <si>
    <t>Bluestriped chub</t>
  </si>
  <si>
    <t>Pez choclo | Chopa</t>
  </si>
  <si>
    <t>Kyphosus ocyurus</t>
  </si>
  <si>
    <t>Mero | Curaca | Chino</t>
  </si>
  <si>
    <t>Medialuna ancietae</t>
  </si>
  <si>
    <t>Mexican hogfish</t>
  </si>
  <si>
    <t>Vieja | Vieja negra</t>
  </si>
  <si>
    <t>Bodianus diplotaenia</t>
  </si>
  <si>
    <t>Labridae</t>
  </si>
  <si>
    <t>Chameleon wrasse</t>
  </si>
  <si>
    <t>San pedrano | Doncella</t>
  </si>
  <si>
    <t>Halichoeres dispilus</t>
  </si>
  <si>
    <t>Galápagos sheephead wrasse</t>
  </si>
  <si>
    <t>Peje perro | Vieja</t>
  </si>
  <si>
    <t>Semicossyphus darwini</t>
  </si>
  <si>
    <t>Chalaco | Trambollo</t>
  </si>
  <si>
    <t>Auchenionchus microcirrhis</t>
  </si>
  <si>
    <t>Labrisomidae</t>
  </si>
  <si>
    <t>Chalapo clinid</t>
  </si>
  <si>
    <t>Trambollo | Tomollo | Chalapo</t>
  </si>
  <si>
    <t>Labrisomus philippii</t>
  </si>
  <si>
    <t>Pacific tripletail</t>
  </si>
  <si>
    <t>Berrugata | Viuda | Vieja</t>
  </si>
  <si>
    <t>Lobotes pacificus</t>
  </si>
  <si>
    <t>Lobotidae</t>
  </si>
  <si>
    <t>Spotted rose snapper</t>
  </si>
  <si>
    <t>Pargo | Pargo manchado | Páramo</t>
  </si>
  <si>
    <t>Lutjanus guttatus</t>
  </si>
  <si>
    <t>Lutjanidae</t>
  </si>
  <si>
    <t>Pacific red snapper</t>
  </si>
  <si>
    <t>Pargo | Pargo rojo | Páramo</t>
  </si>
  <si>
    <t>Lutjanus peru</t>
  </si>
  <si>
    <t>Luvar</t>
  </si>
  <si>
    <t>Emperador</t>
  </si>
  <si>
    <t>Luvarus imperialis</t>
  </si>
  <si>
    <t>Luvaridae</t>
  </si>
  <si>
    <t>Bighead tilefish</t>
  </si>
  <si>
    <t>Peje | Peje blanco | Cabezón</t>
  </si>
  <si>
    <t>Caulolatilus affinis</t>
  </si>
  <si>
    <t>Malacanthidae</t>
  </si>
  <si>
    <t>Ocean whitefish</t>
  </si>
  <si>
    <t>Peje fino</t>
  </si>
  <si>
    <t>Caulolatilus princeps</t>
  </si>
  <si>
    <t>Bigscale goatfish</t>
  </si>
  <si>
    <t>San pedro rojo | Chiro</t>
  </si>
  <si>
    <t>Pseudupeneus grandisquamis</t>
  </si>
  <si>
    <t>Mullidae</t>
  </si>
  <si>
    <t>Roosterfish</t>
  </si>
  <si>
    <t>Plumilla | Plumero</t>
  </si>
  <si>
    <t>Nematistius pectoralis</t>
  </si>
  <si>
    <t>Nematistiidae</t>
  </si>
  <si>
    <t>Bigeye cigarfish</t>
  </si>
  <si>
    <t>Pez meduza</t>
  </si>
  <si>
    <t>Cubiceps pauciradiatus</t>
  </si>
  <si>
    <t>Nomeidae</t>
  </si>
  <si>
    <t>Patagonian toothfish</t>
  </si>
  <si>
    <t>Bacalao de profundidad</t>
  </si>
  <si>
    <t>Dissostichus eleginoides</t>
  </si>
  <si>
    <t>Nototheniidae</t>
  </si>
  <si>
    <t>Pacific beakfish</t>
  </si>
  <si>
    <t>Pez loro | Loro | Peje loro</t>
  </si>
  <si>
    <t>Oplegnathus insignis</t>
  </si>
  <si>
    <t>Oplegnathidae</t>
  </si>
  <si>
    <t>Chilean sandperch</t>
  </si>
  <si>
    <t>Camote | Bacalao | Rollizo | Canguro</t>
  </si>
  <si>
    <t>Pinguipes chilensis</t>
  </si>
  <si>
    <t>Pinguipedidae</t>
  </si>
  <si>
    <t>Pacific sandperch</t>
  </si>
  <si>
    <t>Rollizo | Camote</t>
  </si>
  <si>
    <t>Prolatilus jugularis</t>
  </si>
  <si>
    <t>Blue bobo</t>
  </si>
  <si>
    <t>Barbudo | Piñarro</t>
  </si>
  <si>
    <t>Polydactylus approximans</t>
  </si>
  <si>
    <t>Polynemidae</t>
  </si>
  <si>
    <t>Valparaiso chromis</t>
  </si>
  <si>
    <t>Castañuela | Castañeta | Castañeta manchada</t>
  </si>
  <si>
    <t>Chromis crusma</t>
  </si>
  <si>
    <t>Pomacentridae</t>
  </si>
  <si>
    <t>Peruvian chromis</t>
  </si>
  <si>
    <t>Chavelita | Castañuela | Chavelo</t>
  </si>
  <si>
    <t>Chromis intercrusma</t>
  </si>
  <si>
    <t>Coquito sergeant</t>
  </si>
  <si>
    <t>Sargo de peña</t>
  </si>
  <si>
    <t>Nexilosus latifrons</t>
  </si>
  <si>
    <t>Popeye catalufa</t>
  </si>
  <si>
    <t>Semáforo | Ojo de plata | Peje sol</t>
  </si>
  <si>
    <t>Pristigenys serrula</t>
  </si>
  <si>
    <t>Priacanthidae</t>
  </si>
  <si>
    <t>Loosetooth parrotfish</t>
  </si>
  <si>
    <t>Pococho de mar | Beriquete</t>
  </si>
  <si>
    <t>Nicholsina denticulata</t>
  </si>
  <si>
    <t>Scaridae</t>
  </si>
  <si>
    <t>Bumphead parrotfish</t>
  </si>
  <si>
    <t>Perico | Pez loro</t>
  </si>
  <si>
    <t>Scarus perrico</t>
  </si>
  <si>
    <t>Burro | Arnillo | Caracha | Gallinazo</t>
  </si>
  <si>
    <t>Cheilotrema fasciatum</t>
  </si>
  <si>
    <t>Sciaenidae</t>
  </si>
  <si>
    <t>Corvina drum</t>
  </si>
  <si>
    <t>Corvina | Corvinilla</t>
  </si>
  <si>
    <t>Cilus gilberti</t>
  </si>
  <si>
    <t>Peruvian barbel drum</t>
  </si>
  <si>
    <t>Bereche con barbo | Chochoca | Berechito manchado</t>
  </si>
  <si>
    <t>Ctenosciaena peruviana</t>
  </si>
  <si>
    <t>Cachema | Ayanque</t>
  </si>
  <si>
    <t>Cynoscion analis</t>
  </si>
  <si>
    <t>Cachema weakfish</t>
  </si>
  <si>
    <t>Corvina cherela | Charela</t>
  </si>
  <si>
    <t>Cynoscion phoxocephalus</t>
  </si>
  <si>
    <t>Stolzmann's weakfish</t>
  </si>
  <si>
    <t>Guavina | Corvina guavina</t>
  </si>
  <si>
    <t>Cynoscion stolzmanni</t>
  </si>
  <si>
    <t>Bluestreak drum</t>
  </si>
  <si>
    <t>Elattarchus archidium</t>
  </si>
  <si>
    <t>Silver weakfish</t>
  </si>
  <si>
    <t>Ayanque | Cachema</t>
  </si>
  <si>
    <t>Isopisthus remifer</t>
  </si>
  <si>
    <t>Pacific drum</t>
  </si>
  <si>
    <t>Bereche</t>
  </si>
  <si>
    <t>Larimus pacificus</t>
  </si>
  <si>
    <t>Pacific kingcroaker</t>
  </si>
  <si>
    <t>Muchachita | Chula | Zorro</t>
  </si>
  <si>
    <t>Menticirrhus elongatus</t>
  </si>
  <si>
    <t>Snakehead kingcroaker</t>
  </si>
  <si>
    <t>Mis-mis | Misho | Bobo | Viña</t>
  </si>
  <si>
    <t>Menticirrhus ophicephalus</t>
  </si>
  <si>
    <t>Paita kingcroaker</t>
  </si>
  <si>
    <t>Chula | Misho | Viña | Señorita</t>
  </si>
  <si>
    <t>Menticirrhus paitensis</t>
  </si>
  <si>
    <t>Tallfin croaker</t>
  </si>
  <si>
    <t>Corvina dorada | Guavina</t>
  </si>
  <si>
    <t>Micropogonias altipinnis</t>
  </si>
  <si>
    <t>Pacific smalleye croaker</t>
  </si>
  <si>
    <t>China | Mojarra ciega | Camotillo</t>
  </si>
  <si>
    <t>Nebris occidentalis</t>
  </si>
  <si>
    <t>Point-Tuza croaker</t>
  </si>
  <si>
    <t>Gallinazo | Gallinaza</t>
  </si>
  <si>
    <t>Ophioscion scierus</t>
  </si>
  <si>
    <t>Peruvian banded croaker</t>
  </si>
  <si>
    <t>Coco | Suco | Roncador</t>
  </si>
  <si>
    <t>Paralonchurus peruanus</t>
  </si>
  <si>
    <t>Royal highhat</t>
  </si>
  <si>
    <t>Roncador rayado | Alianza</t>
  </si>
  <si>
    <t>Pareques lanfeari</t>
  </si>
  <si>
    <t>Lorna drum</t>
  </si>
  <si>
    <t>Lorna | Cholo | Roncacho</t>
  </si>
  <si>
    <t>Sciaena deliciosa</t>
  </si>
  <si>
    <t>Róbalo | Robalito | Lubina</t>
  </si>
  <si>
    <t>Sciaena wieneri</t>
  </si>
  <si>
    <t>Minor stardrum</t>
  </si>
  <si>
    <t>Mojarrilla | Mojarrilla común</t>
  </si>
  <si>
    <t>Stellifer minor</t>
  </si>
  <si>
    <t>Pizzaro stardrum</t>
  </si>
  <si>
    <t>Chochoque</t>
  </si>
  <si>
    <t>Stellifer pizarroensis</t>
  </si>
  <si>
    <t>Polla drum</t>
  </si>
  <si>
    <t>Polla | Polla rayada</t>
  </si>
  <si>
    <t>Umbrina xanti</t>
  </si>
  <si>
    <t>Wahoo</t>
  </si>
  <si>
    <t>Aguja | Wahoo | Agujilla | Peto | Barracuda</t>
  </si>
  <si>
    <t>Acanthocybium solandri</t>
  </si>
  <si>
    <t>Scombridae</t>
  </si>
  <si>
    <t>Bullet tuna</t>
  </si>
  <si>
    <t>Barrilete negro | Melva | Fragata | Botella | Botellita</t>
  </si>
  <si>
    <t>Auxis rochei</t>
  </si>
  <si>
    <t>Large pelagics D (Tunas)</t>
  </si>
  <si>
    <t>Frigate tuna</t>
  </si>
  <si>
    <t>Melva | Barrilete negro</t>
  </si>
  <si>
    <t>Auxis thazard</t>
  </si>
  <si>
    <t>Little tunny</t>
  </si>
  <si>
    <t>Pata seca | Atún pequeño</t>
  </si>
  <si>
    <t>Euthynnus alletteratus</t>
  </si>
  <si>
    <t>Black skipjack</t>
  </si>
  <si>
    <t>Barrilete negro | Barrilete perla</t>
  </si>
  <si>
    <t>Euthynnus lineatus</t>
  </si>
  <si>
    <t>Butterfly kingfish</t>
  </si>
  <si>
    <t>Atún chaucheo</t>
  </si>
  <si>
    <t>Gasterochisma melampus</t>
  </si>
  <si>
    <t>Barrilete | Bonito | Rayado</t>
  </si>
  <si>
    <t>Katsuwonus pelamis</t>
  </si>
  <si>
    <t>Eastern Pacific bonito</t>
  </si>
  <si>
    <t>Bonito | Chauchilla | Cerrajón | Mono</t>
  </si>
  <si>
    <t>Sarda chiliensis</t>
  </si>
  <si>
    <t>Large pelagics E (Bonito)</t>
  </si>
  <si>
    <t>Striped bonito</t>
  </si>
  <si>
    <t>Mono</t>
  </si>
  <si>
    <t>Sarda orientalis</t>
  </si>
  <si>
    <t>Caballa | Verle | Macarela | Caballeta</t>
  </si>
  <si>
    <t>Scomber japonicus</t>
  </si>
  <si>
    <t>Large pelagics G (Chub mackerel)</t>
  </si>
  <si>
    <t>Pacific sierra</t>
  </si>
  <si>
    <t>Sierra | Verle</t>
  </si>
  <si>
    <t>Scomberomorus sierra</t>
  </si>
  <si>
    <t>Albacore</t>
  </si>
  <si>
    <t>Albacora | Atún de aleta larga</t>
  </si>
  <si>
    <t>Thunnus alalunga</t>
  </si>
  <si>
    <t>Yellowfin tuna</t>
  </si>
  <si>
    <t>Atún de aleta amarilla | Albacora</t>
  </si>
  <si>
    <t>Thunnus albacares</t>
  </si>
  <si>
    <t>Bigeye tuna</t>
  </si>
  <si>
    <t>Atún de ojo grande</t>
  </si>
  <si>
    <t>Thunnus obesus</t>
  </si>
  <si>
    <t>Pacific bluefin tuna</t>
  </si>
  <si>
    <t>Atún de aleta azul</t>
  </si>
  <si>
    <t>Thunnus orientalis</t>
  </si>
  <si>
    <t>Brick seabass</t>
  </si>
  <si>
    <t>Cherlo | Calato | Choromelo | Chanchorro</t>
  </si>
  <si>
    <t>Acanthistius pictus</t>
  </si>
  <si>
    <t>Serranidae</t>
  </si>
  <si>
    <t>Mutton hamlet</t>
  </si>
  <si>
    <t>Mero pintado</t>
  </si>
  <si>
    <t>Alphestes afer</t>
  </si>
  <si>
    <t>Pacific mutton hamlet</t>
  </si>
  <si>
    <t>Mero pintado | Cherne</t>
  </si>
  <si>
    <t>Alphestes immaculatus</t>
  </si>
  <si>
    <t>Graery threadfin seabass</t>
  </si>
  <si>
    <t>Pluma | Cabeza de zorro</t>
  </si>
  <si>
    <t>Cratinus agassizii</t>
  </si>
  <si>
    <t>Sand-perch</t>
  </si>
  <si>
    <t>Camote | Camotillo</t>
  </si>
  <si>
    <t>Diplectrum conceptione</t>
  </si>
  <si>
    <t>Inshore sand perch</t>
  </si>
  <si>
    <t>Camotillo</t>
  </si>
  <si>
    <t>Diplectrum pacificum</t>
  </si>
  <si>
    <t>Atlantic goliath grouper</t>
  </si>
  <si>
    <t>Mero ojo chico</t>
  </si>
  <si>
    <t>Epinephelus itajara</t>
  </si>
  <si>
    <t>Starry grouper</t>
  </si>
  <si>
    <t>Mero | Mero murique | Murique</t>
  </si>
  <si>
    <t>Epinephelus labriformis</t>
  </si>
  <si>
    <t>Splittail bass</t>
  </si>
  <si>
    <t>Doncella | Princesa</t>
  </si>
  <si>
    <t>Hemanthias peruanus</t>
  </si>
  <si>
    <t>Grape-eye seabass</t>
  </si>
  <si>
    <t>Ojo de uva | Ojón | Papañagua</t>
  </si>
  <si>
    <t>Hemilutjanus macrophthalmos</t>
  </si>
  <si>
    <t>Rooster hind</t>
  </si>
  <si>
    <t>Mero colorado | Mero rojo</t>
  </si>
  <si>
    <t>Hyporthodus acanthistius</t>
  </si>
  <si>
    <t>Star-studded grouper</t>
  </si>
  <si>
    <t>Mero pescado | Mero pintado</t>
  </si>
  <si>
    <t>Hyporthodus niphobles</t>
  </si>
  <si>
    <t>Broomtail grouper</t>
  </si>
  <si>
    <t>Mero negro | Mero de peña</t>
  </si>
  <si>
    <t>Mycteroperca xenarcha</t>
  </si>
  <si>
    <t>Southern rock bass</t>
  </si>
  <si>
    <t>Cabrilla perela | Cabrilla fina | Cabrillón</t>
  </si>
  <si>
    <t>Paralabrax callaensis</t>
  </si>
  <si>
    <t>Peruvian rock seabass</t>
  </si>
  <si>
    <t>Cabrilla | Cagálo | Bagalo | cabrilla común | Cabrillón</t>
  </si>
  <si>
    <t>Paralabrax humeralis</t>
  </si>
  <si>
    <t>Pacific creole-fish</t>
  </si>
  <si>
    <t>Cabinza serranida | Indio</t>
  </si>
  <si>
    <t>Paranthias colonus</t>
  </si>
  <si>
    <t>Threadfin bass</t>
  </si>
  <si>
    <t>Carapachudo | Doncellita</t>
  </si>
  <si>
    <t>Pronotogrammus multifasciatus</t>
  </si>
  <si>
    <t>Flag serrano</t>
  </si>
  <si>
    <t>Camotillo | Carajito</t>
  </si>
  <si>
    <t>Serranus huascarii</t>
  </si>
  <si>
    <t>Barred serrano</t>
  </si>
  <si>
    <t>Serranus psittacinus</t>
  </si>
  <si>
    <t>Pacific porgy</t>
  </si>
  <si>
    <t>Marotilla | Sargo del norte</t>
  </si>
  <si>
    <t>Calamus brachysomus</t>
  </si>
  <si>
    <t>Sparidae</t>
  </si>
  <si>
    <t>Mexican barracuda</t>
  </si>
  <si>
    <t>Barracuda | Picuda</t>
  </si>
  <si>
    <t>Sphyraena ensis</t>
  </si>
  <si>
    <t>Sphyraenidae</t>
  </si>
  <si>
    <t>Pacific harvestfish</t>
  </si>
  <si>
    <t>Chiri | Palometa | Cometrapo | Pámpano</t>
  </si>
  <si>
    <t>Peprilus medius</t>
  </si>
  <si>
    <t>Stromateidae</t>
  </si>
  <si>
    <t>Salema butterfish</t>
  </si>
  <si>
    <t>Chiri | Palometa</t>
  </si>
  <si>
    <t>Peprilus snyderi</t>
  </si>
  <si>
    <t>Starry butterfish</t>
  </si>
  <si>
    <t>Palometa | Pampanito pintado | Chilindrina</t>
  </si>
  <si>
    <t>Stromateus stellatus</t>
  </si>
  <si>
    <t>Silver scabbardfish</t>
  </si>
  <si>
    <t>Sable | Sable negro</t>
  </si>
  <si>
    <t>Lepidopus caudatus</t>
  </si>
  <si>
    <t>Trichiuridae</t>
  </si>
  <si>
    <t>Largehead hairtail</t>
  </si>
  <si>
    <t>Pez cinta | Sable</t>
  </si>
  <si>
    <t>Trichiurus lepturus</t>
  </si>
  <si>
    <t>Pacific stargazer</t>
  </si>
  <si>
    <t>Mirador de estrellas | Miraestrellas</t>
  </si>
  <si>
    <t>Astroscopus zephyreus</t>
  </si>
  <si>
    <t>Uranoscopidae</t>
  </si>
  <si>
    <t>Swordfish</t>
  </si>
  <si>
    <t>Pez espada | Espada</t>
  </si>
  <si>
    <t>Xiphias gladius</t>
  </si>
  <si>
    <t>Xiphiidae</t>
  </si>
  <si>
    <t>Fringed sole</t>
  </si>
  <si>
    <t>Lenguado redondo</t>
  </si>
  <si>
    <t>Trinectes fimbriatus</t>
  </si>
  <si>
    <t>Achiridae</t>
  </si>
  <si>
    <t>Pleuronectiformes</t>
  </si>
  <si>
    <t>Flatfishes</t>
  </si>
  <si>
    <t>Pacific eyed flounder</t>
  </si>
  <si>
    <t>Platja | Platije</t>
  </si>
  <si>
    <t>Bothus constellatus</t>
  </si>
  <si>
    <t>Bothidae</t>
  </si>
  <si>
    <t>Chabanaud's tonguefish</t>
  </si>
  <si>
    <t>Lengüeta</t>
  </si>
  <si>
    <t>Symphurus chabanaudi</t>
  </si>
  <si>
    <t>Cynoglossidae</t>
  </si>
  <si>
    <t>Three-spot flounder</t>
  </si>
  <si>
    <t>Lenguado tres ojos | Lenguado tres ocelos</t>
  </si>
  <si>
    <t>Ancylopsetta dendritica</t>
  </si>
  <si>
    <t>Paralichthyidae</t>
  </si>
  <si>
    <t>Bigmouth sanddab</t>
  </si>
  <si>
    <t>Lenguado de boca grande | Lenguado bocón</t>
  </si>
  <si>
    <t>Citharichthys gilberti</t>
  </si>
  <si>
    <t>Toothed flounder</t>
  </si>
  <si>
    <t>Lenguado con caninos</t>
  </si>
  <si>
    <t>Cyclopsetta querna</t>
  </si>
  <si>
    <t>Sole flounder</t>
  </si>
  <si>
    <t>Lenguado | Lengüeta | Lenguado boca chica</t>
  </si>
  <si>
    <t>Etropus ectenes</t>
  </si>
  <si>
    <t>Lenguado ojón</t>
  </si>
  <si>
    <t>Hippoglossina bollmani</t>
  </si>
  <si>
    <t>Bigeye flounder</t>
  </si>
  <si>
    <t>Lenguado ojón | Lenguado</t>
  </si>
  <si>
    <t>Hippoglossina macrops</t>
  </si>
  <si>
    <t>Fourspot flounder</t>
  </si>
  <si>
    <t>Lenguado de cuatro ocelos</t>
  </si>
  <si>
    <t>Hippoglossina tetrophthalma</t>
  </si>
  <si>
    <t>Fine flounder</t>
  </si>
  <si>
    <t>Lenguado común | Lenguado</t>
  </si>
  <si>
    <t>Paralichthys adspersus</t>
  </si>
  <si>
    <t>Speckled flounder</t>
  </si>
  <si>
    <t>Lenguado</t>
  </si>
  <si>
    <t>Paralichthys woolmani</t>
  </si>
  <si>
    <t>Mote sculpin</t>
  </si>
  <si>
    <t>Normanichthys crockeri</t>
  </si>
  <si>
    <t>Normanichthyidae</t>
  </si>
  <si>
    <t>Scorpaeniformes</t>
  </si>
  <si>
    <t>Pez cocodrilo</t>
  </si>
  <si>
    <t>Peristedion barbiger</t>
  </si>
  <si>
    <t>Peristediidae</t>
  </si>
  <si>
    <t>Diablico | Diablo | Rojo</t>
  </si>
  <si>
    <t>Pontinus furcirhinus</t>
  </si>
  <si>
    <t>Scorpaenidae</t>
  </si>
  <si>
    <t>Player scorpionfish</t>
  </si>
  <si>
    <t>Pez diablo | Chamaca</t>
  </si>
  <si>
    <t>Scorpaena histrio</t>
  </si>
  <si>
    <t>Diablo | Pez diablo | Chamaco | Punal</t>
  </si>
  <si>
    <t>Scorpaena mystes</t>
  </si>
  <si>
    <t>Cape redfish</t>
  </si>
  <si>
    <t>Chamaco | Chancharro</t>
  </si>
  <si>
    <t>Sebastes capensis</t>
  </si>
  <si>
    <t>Sebastidae</t>
  </si>
  <si>
    <t>Lumptail searobin</t>
  </si>
  <si>
    <t>Falso volador | Vocador</t>
  </si>
  <si>
    <t>Prionotus stephanophrys</t>
  </si>
  <si>
    <t>Triglidae</t>
  </si>
  <si>
    <t>Chilhuil sea catfish</t>
  </si>
  <si>
    <t>Bagre blanco</t>
  </si>
  <si>
    <t>Bagre panamensis</t>
  </si>
  <si>
    <t>Ariidae</t>
  </si>
  <si>
    <t>Siluriformes</t>
  </si>
  <si>
    <t>Red sea catfish</t>
  </si>
  <si>
    <t>Bagre rojo | Bagre pepe</t>
  </si>
  <si>
    <t>Bagre pinnimaculatus</t>
  </si>
  <si>
    <t>Pacific cornetfish</t>
  </si>
  <si>
    <t>Pez cornea | Pez flauta</t>
  </si>
  <si>
    <t>Fistularia corneta</t>
  </si>
  <si>
    <t>Fistulariidae</t>
  </si>
  <si>
    <t>Syngnathiformes</t>
  </si>
  <si>
    <t>Pacific seahorse</t>
  </si>
  <si>
    <t>Caballito de mar</t>
  </si>
  <si>
    <t>Hippocampus ingens</t>
  </si>
  <si>
    <t>Syngnathidae</t>
  </si>
  <si>
    <t>Finescale triggerfish</t>
  </si>
  <si>
    <t>Coche | Peje chancho | Chucuturula | Pez gatillo</t>
  </si>
  <si>
    <t>Balistes polylepis</t>
  </si>
  <si>
    <t>Balistidae</t>
  </si>
  <si>
    <t>Tetraodontiformes</t>
  </si>
  <si>
    <t>Orangeside triggerfish</t>
  </si>
  <si>
    <t>Cochi</t>
  </si>
  <si>
    <t>Sufflamen verres</t>
  </si>
  <si>
    <t>Ocean sunfish</t>
  </si>
  <si>
    <t>Pez sol</t>
  </si>
  <si>
    <t>Mola mola</t>
  </si>
  <si>
    <t>Molidae</t>
  </si>
  <si>
    <t>Unicorn leatherjacket filefish</t>
  </si>
  <si>
    <t>Pez lija | Pez lima | Unicornio</t>
  </si>
  <si>
    <t>Aluterus monoceros</t>
  </si>
  <si>
    <t>Monacanthidae</t>
  </si>
  <si>
    <t>Peruvian puffer</t>
  </si>
  <si>
    <t>Tamborín</t>
  </si>
  <si>
    <t>Sphoeroides sechurae</t>
  </si>
  <si>
    <t>Tetraodontidae</t>
  </si>
  <si>
    <t>Edible sea squirt</t>
  </si>
  <si>
    <t>Piure</t>
  </si>
  <si>
    <t>Pyura chilensis</t>
  </si>
  <si>
    <t>Pyuridae</t>
  </si>
  <si>
    <t>Pleurogona</t>
  </si>
  <si>
    <t>Ascidiacea</t>
  </si>
  <si>
    <t>Sealifebase</t>
  </si>
  <si>
    <t>Tunicates</t>
  </si>
  <si>
    <t>Common light striated star</t>
  </si>
  <si>
    <t>Estrella de mar</t>
  </si>
  <si>
    <t>Stichaster striatus</t>
  </si>
  <si>
    <t>Stichasteridae</t>
  </si>
  <si>
    <t>Forcipulatida</t>
  </si>
  <si>
    <t>Asteroidea</t>
  </si>
  <si>
    <t>Echinoderm C (Sea stars)</t>
  </si>
  <si>
    <t>Pustulose ark</t>
  </si>
  <si>
    <t>Concha negra | Concha prieta</t>
  </si>
  <si>
    <t>Anadara tuberculosa</t>
  </si>
  <si>
    <t>Arcidae</t>
  </si>
  <si>
    <t>Arcoida</t>
  </si>
  <si>
    <t>Bivalvia</t>
  </si>
  <si>
    <t>Bivalves A</t>
  </si>
  <si>
    <t>Black bittersweet</t>
  </si>
  <si>
    <t>Mejillón</t>
  </si>
  <si>
    <t>Glycymeris ovata</t>
  </si>
  <si>
    <t>Glycymerididae</t>
  </si>
  <si>
    <t>Chilean ribbed mussel</t>
  </si>
  <si>
    <t>Choro</t>
  </si>
  <si>
    <t>Aulacomya ater</t>
  </si>
  <si>
    <t>Mytilidae</t>
  </si>
  <si>
    <t>Mytiloida</t>
  </si>
  <si>
    <t>Bivalves B (Choro mussels)</t>
  </si>
  <si>
    <t>Choro mussel</t>
  </si>
  <si>
    <t>Choro | Choro zapato</t>
  </si>
  <si>
    <t>Choromytilus chorus</t>
  </si>
  <si>
    <t>Fat horsemussel</t>
  </si>
  <si>
    <t>Choro | Mejillón caballo</t>
  </si>
  <si>
    <t>Modiolus capax</t>
  </si>
  <si>
    <t>Columbia black oyster</t>
  </si>
  <si>
    <t>Ostra | Ostra de mangle</t>
  </si>
  <si>
    <t>Crassostrea columbiensis</t>
  </si>
  <si>
    <t>Ostreidae</t>
  </si>
  <si>
    <t>Ostreoida</t>
  </si>
  <si>
    <t>Chilean flat oyster</t>
  </si>
  <si>
    <t>Ostra | Ostión</t>
  </si>
  <si>
    <t>Ostrea chilensis</t>
  </si>
  <si>
    <t>Concha de abanico</t>
  </si>
  <si>
    <t>Argopecten purpuratus</t>
  </si>
  <si>
    <t>Pectinidae</t>
  </si>
  <si>
    <t>Bivalves D (Peruvian calico scallop)</t>
  </si>
  <si>
    <t>Pacific thorny oyster</t>
  </si>
  <si>
    <t>Ostión | Ostra</t>
  </si>
  <si>
    <t>Spondylus crassisquama</t>
  </si>
  <si>
    <t>Spondylidae</t>
  </si>
  <si>
    <t>Maura pen shell</t>
  </si>
  <si>
    <t>Concha pala</t>
  </si>
  <si>
    <t>Atrina maura</t>
  </si>
  <si>
    <t>Pinnidae</t>
  </si>
  <si>
    <t>Pterioida</t>
  </si>
  <si>
    <t>Pacific wing-oyster</t>
  </si>
  <si>
    <t>Concha perlera</t>
  </si>
  <si>
    <t>Pteria sterna</t>
  </si>
  <si>
    <t>Pteriidae</t>
  </si>
  <si>
    <t>Mexican cockle</t>
  </si>
  <si>
    <t>Concha corazón</t>
  </si>
  <si>
    <t>Trachycardium procerum</t>
  </si>
  <si>
    <t>Cardiidae</t>
  </si>
  <si>
    <t>Veneroida</t>
  </si>
  <si>
    <t>Concha blanca | Palabrita</t>
  </si>
  <si>
    <t>Donax obesulus</t>
  </si>
  <si>
    <t>Donacidae</t>
  </si>
  <si>
    <t>Macha clam</t>
  </si>
  <si>
    <t>Macha</t>
  </si>
  <si>
    <t>Mesodesma donacium</t>
  </si>
  <si>
    <t>Mesodesmatidae</t>
  </si>
  <si>
    <t>Razor clam</t>
  </si>
  <si>
    <t>Navaja | Concha navaja</t>
  </si>
  <si>
    <t>Ensis macha</t>
  </si>
  <si>
    <t>Pharidae</t>
  </si>
  <si>
    <t>Bivalves E (Razor clams)</t>
  </si>
  <si>
    <t>Pacific clam</t>
  </si>
  <si>
    <t>Almeja</t>
  </si>
  <si>
    <t>Gari solida</t>
  </si>
  <si>
    <t>Psammobiidae</t>
  </si>
  <si>
    <t>Bivalves C (Pacific clam)</t>
  </si>
  <si>
    <t>Hard razor clam</t>
  </si>
  <si>
    <t>Navaja | Chaveta | Navajuela | Pico de pato</t>
  </si>
  <si>
    <t>Tagelus dombeii</t>
  </si>
  <si>
    <t>Solecurtidae</t>
  </si>
  <si>
    <t>Concha rayada</t>
  </si>
  <si>
    <t>Chione subrugosa</t>
  </si>
  <si>
    <t>Veneridae</t>
  </si>
  <si>
    <t>Taca clam</t>
  </si>
  <si>
    <t>Leukoma thaca</t>
  </si>
  <si>
    <t>Concha pintada | Vongole | Piojosa</t>
  </si>
  <si>
    <t>Transennella pannosa</t>
  </si>
  <si>
    <t>Changos octopus</t>
  </si>
  <si>
    <t>Pulpo</t>
  </si>
  <si>
    <t>Octopus mimus</t>
  </si>
  <si>
    <t>Octopodidae</t>
  </si>
  <si>
    <t>Octopoda</t>
  </si>
  <si>
    <t>Cephalopoda</t>
  </si>
  <si>
    <t>Cephalopods B (Octopus)</t>
  </si>
  <si>
    <t>Calamar</t>
  </si>
  <si>
    <t>Doryteuthis gahi</t>
  </si>
  <si>
    <t>Loliginidae</t>
  </si>
  <si>
    <t>Teuthida</t>
  </si>
  <si>
    <t>Cephalopods A (Squids)</t>
  </si>
  <si>
    <t>Dart squid</t>
  </si>
  <si>
    <t>Calamar pitillo | Calamar dardo | Calamar</t>
  </si>
  <si>
    <t>Lolliguncula diomedeae</t>
  </si>
  <si>
    <t>Panama brief squid</t>
  </si>
  <si>
    <t>Calamar enano</t>
  </si>
  <si>
    <t>Lolliguncula panamensis</t>
  </si>
  <si>
    <t>Pota</t>
  </si>
  <si>
    <t>Dosidicus gigas</t>
  </si>
  <si>
    <t>Ommastrephidae</t>
  </si>
  <si>
    <t>Cephalopods C (Humboldt Squid)</t>
  </si>
  <si>
    <t>Chilean sea urchin</t>
  </si>
  <si>
    <t>Erizo</t>
  </si>
  <si>
    <t>Loxechinus albus</t>
  </si>
  <si>
    <t>Echinidae</t>
  </si>
  <si>
    <t>Echinoida</t>
  </si>
  <si>
    <t>Echinoidea</t>
  </si>
  <si>
    <t>Echinoderm A (Sea urchins)</t>
  </si>
  <si>
    <t>Copper shark</t>
  </si>
  <si>
    <t>Tiburón pardo</t>
  </si>
  <si>
    <t>Carcharhinus brachyurus</t>
  </si>
  <si>
    <t>Carcharhinidae</t>
  </si>
  <si>
    <t>Carcharhiniformes</t>
  </si>
  <si>
    <t>Elasmobranchii</t>
  </si>
  <si>
    <t>Large pelagics C (Sharks)</t>
  </si>
  <si>
    <t>Bull shark</t>
  </si>
  <si>
    <t>Tiburón ñato | Tiburón toro</t>
  </si>
  <si>
    <t>Carcharhinus leucas</t>
  </si>
  <si>
    <t>Blacktip shark</t>
  </si>
  <si>
    <t>Tiburon pardo | Cazón | Tiburón de aleta punta negra</t>
  </si>
  <si>
    <t>Carcharhinus limbatus</t>
  </si>
  <si>
    <t>Smalltail shark</t>
  </si>
  <si>
    <t>Cazón mantequero</t>
  </si>
  <si>
    <t>Carcharhinus porosus</t>
  </si>
  <si>
    <t>Large demersals B (Sharks)</t>
  </si>
  <si>
    <t>Tiger shark</t>
  </si>
  <si>
    <t>Tiburón tigre</t>
  </si>
  <si>
    <t>Galeocerdo cuvier</t>
  </si>
  <si>
    <t>Whitenose shark</t>
  </si>
  <si>
    <t>Cazón picoblanco</t>
  </si>
  <si>
    <t>Nasolamia velox</t>
  </si>
  <si>
    <t>Blue shark</t>
  </si>
  <si>
    <t>Tiburón azul | Tollo azul | Azul</t>
  </si>
  <si>
    <t>Prionace glauca</t>
  </si>
  <si>
    <t>Pacific sharpnose shark</t>
  </si>
  <si>
    <t>Cazón vidrio</t>
  </si>
  <si>
    <t>Rhizoprionodon longurio</t>
  </si>
  <si>
    <t>Largenose catshark</t>
  </si>
  <si>
    <t>Tollo aguado | Tiburón negro narigon</t>
  </si>
  <si>
    <t>Apristurus nasutus</t>
  </si>
  <si>
    <t>Scyliorhinidae</t>
  </si>
  <si>
    <t>Dusky catshark</t>
  </si>
  <si>
    <t>Tollo gato | Gata | Gatita | Gata café</t>
  </si>
  <si>
    <t>Bythaelurus canescens</t>
  </si>
  <si>
    <t>Redspotted catshark</t>
  </si>
  <si>
    <t>Tollo gato</t>
  </si>
  <si>
    <t>Schroederichthys chilensis</t>
  </si>
  <si>
    <t>Smooth hammerhead</t>
  </si>
  <si>
    <t>Tiburón martillo | Pez martillo | Tollo cachito | Cruceta</t>
  </si>
  <si>
    <t>Sphyrna zygaena</t>
  </si>
  <si>
    <t>Sphyrnidae</t>
  </si>
  <si>
    <t>Tope shark</t>
  </si>
  <si>
    <t>Cazón chileno | Cazón de aleta</t>
  </si>
  <si>
    <t>Galeorhinus galeus</t>
  </si>
  <si>
    <t>Triakidae</t>
  </si>
  <si>
    <t>Sharptooth smooth-hound</t>
  </si>
  <si>
    <t>Tollo blanco | Pirucho</t>
  </si>
  <si>
    <t>Mustelus dorsalis</t>
  </si>
  <si>
    <t>Speckled smooth-hound</t>
  </si>
  <si>
    <t>Tollo fino | Tollo con bandas | Tollo ley</t>
  </si>
  <si>
    <t>Mustelus mento</t>
  </si>
  <si>
    <t>Humpback smooth-hound</t>
  </si>
  <si>
    <t>Tollo | Tollo común | Tollo mamita</t>
  </si>
  <si>
    <t>Mustelus whitneyi</t>
  </si>
  <si>
    <t>Spotted houndshark</t>
  </si>
  <si>
    <t>Tollo manchado</t>
  </si>
  <si>
    <t>Triakis maculata</t>
  </si>
  <si>
    <t>Galapagos bullhead shark</t>
  </si>
  <si>
    <t>Suño | Gato | Tiburón gato | Fancho</t>
  </si>
  <si>
    <t>Heterodontus quoyi</t>
  </si>
  <si>
    <t>Heterodontidae</t>
  </si>
  <si>
    <t>Heterodontiformes</t>
  </si>
  <si>
    <t>Broadnose sevengill shark</t>
  </si>
  <si>
    <t>Gatita</t>
  </si>
  <si>
    <t>Notorynchus cepedianus</t>
  </si>
  <si>
    <t>Hexanchidae</t>
  </si>
  <si>
    <t>Hexanchiformes</t>
  </si>
  <si>
    <t>Thresher</t>
  </si>
  <si>
    <t>Tiburón zorro | Peje zorro</t>
  </si>
  <si>
    <t>Alopias vulpinus</t>
  </si>
  <si>
    <t>Alopiidae</t>
  </si>
  <si>
    <t>Lamniformes</t>
  </si>
  <si>
    <t>Shortfin mako</t>
  </si>
  <si>
    <t>Tiburón diamante | Diamante | Tollo diamante</t>
  </si>
  <si>
    <t>Isurus oxyrinchus</t>
  </si>
  <si>
    <t>Lamnidae</t>
  </si>
  <si>
    <t>Porbeagle</t>
  </si>
  <si>
    <t>Marrajo</t>
  </si>
  <si>
    <t>Lamna nasus</t>
  </si>
  <si>
    <t>Whiptail stingray</t>
  </si>
  <si>
    <t>Raya batea | Raya | Batea negra | Batana</t>
  </si>
  <si>
    <t>Dasyatis brevis</t>
  </si>
  <si>
    <t>Dasyatidae</t>
  </si>
  <si>
    <t>Myliobatiformes</t>
  </si>
  <si>
    <t>Rays C (Stingrays)</t>
  </si>
  <si>
    <t>Longtail stingray</t>
  </si>
  <si>
    <t>Raya coluda</t>
  </si>
  <si>
    <t>Hypanus longus</t>
  </si>
  <si>
    <t>California butterfly ray</t>
  </si>
  <si>
    <t>Raya mariposa | Raya papel | Raya tuyo</t>
  </si>
  <si>
    <t>Gymnura marmorata</t>
  </si>
  <si>
    <t>Gymnuridae</t>
  </si>
  <si>
    <t>Rays A</t>
  </si>
  <si>
    <t>Spotted eagle ray</t>
  </si>
  <si>
    <t>Raya pico de pato</t>
  </si>
  <si>
    <t>Aetobatus narinari</t>
  </si>
  <si>
    <t>Myliobatidae</t>
  </si>
  <si>
    <t>Rays D (Eagle and manta rays)</t>
  </si>
  <si>
    <t>Giant manta</t>
  </si>
  <si>
    <t>Manta | Manta raya</t>
  </si>
  <si>
    <t>Mobula birostris</t>
  </si>
  <si>
    <t>Spinetail mobula</t>
  </si>
  <si>
    <t>Manta</t>
  </si>
  <si>
    <t>Mobula japanica</t>
  </si>
  <si>
    <t>Munk's devil ray</t>
  </si>
  <si>
    <t>Mobula munkiana</t>
  </si>
  <si>
    <t>Chilean devil ray</t>
  </si>
  <si>
    <t>Mobula tarapacana</t>
  </si>
  <si>
    <t>Smoothtail mobula</t>
  </si>
  <si>
    <t>Mobula thurstoni</t>
  </si>
  <si>
    <t>Chilean eagle ray</t>
  </si>
  <si>
    <t>Raya aguila | Peje aguila</t>
  </si>
  <si>
    <t>Myliobatis chilensis</t>
  </si>
  <si>
    <t>Peruvian eagle ray</t>
  </si>
  <si>
    <t>Raya aguila | Raya</t>
  </si>
  <si>
    <t>Myliobatis peruvianus</t>
  </si>
  <si>
    <t>Pacific cownose ray</t>
  </si>
  <si>
    <t>Basha | Raya hocico de vaca</t>
  </si>
  <si>
    <t>Rhinoptera steindachneri</t>
  </si>
  <si>
    <t>Tumbes round stingray</t>
  </si>
  <si>
    <t>Raya sicodélica | Raya redonda</t>
  </si>
  <si>
    <t>Urobatis tumbesensis</t>
  </si>
  <si>
    <t>Urotrygonidae</t>
  </si>
  <si>
    <t>Peruvian stingray</t>
  </si>
  <si>
    <t>Raya con espinas | Tapadera</t>
  </si>
  <si>
    <t>Urotrygon peruanus</t>
  </si>
  <si>
    <t>Whale shark</t>
  </si>
  <si>
    <t>Tiburón ballena</t>
  </si>
  <si>
    <t>Rhincodon typus</t>
  </si>
  <si>
    <t>Rhincodontidae</t>
  </si>
  <si>
    <t>Orectolobiformes</t>
  </si>
  <si>
    <t>Shorttail fanskate</t>
  </si>
  <si>
    <t>Pastelillo | Wiri wiri | Raya espinosa</t>
  </si>
  <si>
    <t>Sympterygia brevicaudata</t>
  </si>
  <si>
    <t>Arhynchobatidae</t>
  </si>
  <si>
    <t>Rajiformes</t>
  </si>
  <si>
    <t>Rays B (Skates)</t>
  </si>
  <si>
    <t>Velez ray</t>
  </si>
  <si>
    <t>Raya bruja</t>
  </si>
  <si>
    <t>Raja velezi</t>
  </si>
  <si>
    <t>Rajidae</t>
  </si>
  <si>
    <t>Pacific guitarfish</t>
  </si>
  <si>
    <t>Guitarra</t>
  </si>
  <si>
    <t>Pseudobatos planiceps</t>
  </si>
  <si>
    <t>Rhinobatidae</t>
  </si>
  <si>
    <t>Rhinopristiformes</t>
  </si>
  <si>
    <t>Rays F (Guitarfishes)</t>
  </si>
  <si>
    <t>Banded guitarfish</t>
  </si>
  <si>
    <t>Guitarra con bandas</t>
  </si>
  <si>
    <t>Zapteryx exasperata</t>
  </si>
  <si>
    <t>Prickly shark</t>
  </si>
  <si>
    <t>Tiburón negro espinoso</t>
  </si>
  <si>
    <t>Echinorhinus cookei</t>
  </si>
  <si>
    <t>Echinorhinidae</t>
  </si>
  <si>
    <t>Squaliformes</t>
  </si>
  <si>
    <t>Pacific sleeper shark</t>
  </si>
  <si>
    <t>Tiburón negro dormilón</t>
  </si>
  <si>
    <t>Somniosus pacificus</t>
  </si>
  <si>
    <t>Somniosidae</t>
  </si>
  <si>
    <t>Pacific angelshark</t>
  </si>
  <si>
    <t>Angelote | Pez angel</t>
  </si>
  <si>
    <t>Squatina californica</t>
  </si>
  <si>
    <t>Squatinidae</t>
  </si>
  <si>
    <t>Squatiniformes</t>
  </si>
  <si>
    <t>Giant electric ray</t>
  </si>
  <si>
    <t>Raya eléctrica</t>
  </si>
  <si>
    <t>Narcine entemedor</t>
  </si>
  <si>
    <t>Narcinidae</t>
  </si>
  <si>
    <t>Torpediniformes</t>
  </si>
  <si>
    <t>Chilean torpedo</t>
  </si>
  <si>
    <t>Tembladera | Raya eléctrica</t>
  </si>
  <si>
    <t>Tetronarce tremens</t>
  </si>
  <si>
    <t>Torpedinidae</t>
  </si>
  <si>
    <t>Seaweed</t>
  </si>
  <si>
    <t>Yuyo | Mococho</t>
  </si>
  <si>
    <t>Chondracanthus chamissoi</t>
  </si>
  <si>
    <t>Gigartinaceae</t>
  </si>
  <si>
    <t>Gigartinales</t>
  </si>
  <si>
    <t>Florideophyceae</t>
  </si>
  <si>
    <t>Macroalgae B (Red algae)</t>
  </si>
  <si>
    <t>Pelillo</t>
  </si>
  <si>
    <t>Gracilariopsis lemaneiformis</t>
  </si>
  <si>
    <t>Gracilariaceae</t>
  </si>
  <si>
    <t>Gracilariales</t>
  </si>
  <si>
    <t>Spotted sea hare</t>
  </si>
  <si>
    <t>Liebre de mar</t>
  </si>
  <si>
    <t>Aplysia punctata</t>
  </si>
  <si>
    <t>Aplysiidae</t>
  </si>
  <si>
    <t>Anaspidea</t>
  </si>
  <si>
    <t>Gastropoda</t>
  </si>
  <si>
    <t>Sea snails A</t>
  </si>
  <si>
    <t>Caracol conus</t>
  </si>
  <si>
    <t>Conus patricius</t>
  </si>
  <si>
    <t>Conidae</t>
  </si>
  <si>
    <t>Neogastropoda</t>
  </si>
  <si>
    <t>Caracol de dos puntas | Caracol dos puntas | Caracol fresa | Caracol cerezo</t>
  </si>
  <si>
    <t>Fusinus dupetitthouarsi</t>
  </si>
  <si>
    <t>Fasciolariidae</t>
  </si>
  <si>
    <t>Pacific melongena</t>
  </si>
  <si>
    <t>Caracol coco</t>
  </si>
  <si>
    <t>Melongena patula</t>
  </si>
  <si>
    <t>Melongenidae</t>
  </si>
  <si>
    <t>Chilean abalone</t>
  </si>
  <si>
    <t>Chanque | Tolina | Abalón</t>
  </si>
  <si>
    <t>Concholepas concholepas</t>
  </si>
  <si>
    <t>Muricidae</t>
  </si>
  <si>
    <t>Sea snails B (Abalone)</t>
  </si>
  <si>
    <t>Cabbage murex</t>
  </si>
  <si>
    <t>Caracol piña</t>
  </si>
  <si>
    <t>Hexaplex brassica</t>
  </si>
  <si>
    <t>Regal murex</t>
  </si>
  <si>
    <t>Caracol repollo | Caracol polludo</t>
  </si>
  <si>
    <t>Hexaplex regius</t>
  </si>
  <si>
    <t>Red-mouthed rock shell</t>
  </si>
  <si>
    <t>Caracol ruso</t>
  </si>
  <si>
    <t>Stramonita haemastoma</t>
  </si>
  <si>
    <t>Chocolate rock shell</t>
  </si>
  <si>
    <t>Caracol | Caracol negro</t>
  </si>
  <si>
    <t>Thaisella chocolata</t>
  </si>
  <si>
    <t>Olivia</t>
  </si>
  <si>
    <t>Oliva peruviana</t>
  </si>
  <si>
    <t>Olividae</t>
  </si>
  <si>
    <t>California frogsnail</t>
  </si>
  <si>
    <t>Caracol gringo | Caracol rayado | Caracol rosado | Caracol chino</t>
  </si>
  <si>
    <t>Crossata californica</t>
  </si>
  <si>
    <t>Bursidae</t>
  </si>
  <si>
    <t>Neotaenioglossa</t>
  </si>
  <si>
    <t>Slippersnail</t>
  </si>
  <si>
    <t>Picacho</t>
  </si>
  <si>
    <t>Crepipatella dilatata</t>
  </si>
  <si>
    <t>Calyptraeidae</t>
  </si>
  <si>
    <t>Babosa | Caracol babosa</t>
  </si>
  <si>
    <t>Sinum cymba</t>
  </si>
  <si>
    <t>Naticidae</t>
  </si>
  <si>
    <t>Common hairy triton</t>
  </si>
  <si>
    <t>Caracol peludo</t>
  </si>
  <si>
    <t>Cymatium pileare</t>
  </si>
  <si>
    <t>Ranellidae</t>
  </si>
  <si>
    <t>Pacific cask shell</t>
  </si>
  <si>
    <t>Caracol bola</t>
  </si>
  <si>
    <t>Malea ringens</t>
  </si>
  <si>
    <t>Tonnidae</t>
  </si>
  <si>
    <t>Lapa</t>
  </si>
  <si>
    <t>Fissurella maxima</t>
  </si>
  <si>
    <t>Fissurellidae</t>
  </si>
  <si>
    <t>Patellogastropoda</t>
  </si>
  <si>
    <t>Sea snails C (Limpets)</t>
  </si>
  <si>
    <t>Plownose chimaera</t>
  </si>
  <si>
    <t>Peje gallo | Ñato</t>
  </si>
  <si>
    <t>Callorhinchus callorynchus</t>
  </si>
  <si>
    <t>Callorhinchidae</t>
  </si>
  <si>
    <t>Chimaeriformes</t>
  </si>
  <si>
    <t>Holocephali</t>
  </si>
  <si>
    <t>Big eye chimaera</t>
  </si>
  <si>
    <t>Quimera</t>
  </si>
  <si>
    <t>Hydrolagus macrophthalmus</t>
  </si>
  <si>
    <t>Chimaeridae</t>
  </si>
  <si>
    <t>Pepino de mar | Ancoco</t>
  </si>
  <si>
    <t>Holothuria theeli</t>
  </si>
  <si>
    <t>Holothuriidae</t>
  </si>
  <si>
    <t>Aspidochirotida</t>
  </si>
  <si>
    <t>Holothuroidea</t>
  </si>
  <si>
    <t>Echinoderm B (Sea cucumbers)</t>
  </si>
  <si>
    <t>Brown sea cucumber</t>
  </si>
  <si>
    <t>Isostichopus fuscus</t>
  </si>
  <si>
    <t>Stichopodidae</t>
  </si>
  <si>
    <t>Shame faced crab</t>
  </si>
  <si>
    <t>Cangrejo puñete</t>
  </si>
  <si>
    <t>Calappa convexa</t>
  </si>
  <si>
    <t>Calappidae</t>
  </si>
  <si>
    <t>Decapoda</t>
  </si>
  <si>
    <t>Malacostraca</t>
  </si>
  <si>
    <t>Crustaceans A (Crabs)</t>
  </si>
  <si>
    <t>Armed box crab</t>
  </si>
  <si>
    <t>Jaiva paco</t>
  </si>
  <si>
    <t>Platymera gaudichaudii</t>
  </si>
  <si>
    <t>Boco</t>
  </si>
  <si>
    <t>Jaiva | Cangrejo</t>
  </si>
  <si>
    <t>Cancer porteri</t>
  </si>
  <si>
    <t>Cancridae</t>
  </si>
  <si>
    <t>Carrot squat lobster</t>
  </si>
  <si>
    <t>Camarón rojo | Camaroncillo rojo | Múnida</t>
  </si>
  <si>
    <t>Pleuroncodes monodon</t>
  </si>
  <si>
    <t>Galatheidae</t>
  </si>
  <si>
    <t>Crustaceans C (Squat lobsters)</t>
  </si>
  <si>
    <t>Coldwater mole crab</t>
  </si>
  <si>
    <t>Muy muy</t>
  </si>
  <si>
    <t>Emerita analoga</t>
  </si>
  <si>
    <t>Hippidae</t>
  </si>
  <si>
    <t>Centolla</t>
  </si>
  <si>
    <t>Paralomis longipes</t>
  </si>
  <si>
    <t>Lithodidae</t>
  </si>
  <si>
    <t>Panamic spidercrab</t>
  </si>
  <si>
    <t>Cangrejo araña</t>
  </si>
  <si>
    <t>Maiopsis panamensis</t>
  </si>
  <si>
    <t>Majidae</t>
  </si>
  <si>
    <t>Stridulating stone crab</t>
  </si>
  <si>
    <t>Cangrejo popeye</t>
  </si>
  <si>
    <t>Menippe frontalis</t>
  </si>
  <si>
    <t>Menippidae</t>
  </si>
  <si>
    <t>Pacific lobsterette</t>
  </si>
  <si>
    <t>Cigala</t>
  </si>
  <si>
    <t>Nephropsis occidentalis</t>
  </si>
  <si>
    <t>Nephropidae</t>
  </si>
  <si>
    <t>Crustaceans B (Lobsters)</t>
  </si>
  <si>
    <t>Changallo shrimp</t>
  </si>
  <si>
    <t>Camarón de río</t>
  </si>
  <si>
    <t>Cryphiops caementarius</t>
  </si>
  <si>
    <t>Palaemonidae</t>
  </si>
  <si>
    <t>Crustaceans D (Shrimps)</t>
  </si>
  <si>
    <t>Green spiny lobster</t>
  </si>
  <si>
    <t>Langosta</t>
  </si>
  <si>
    <t>Panulirus gracilis</t>
  </si>
  <si>
    <t>Palinuridae</t>
  </si>
  <si>
    <t>Crystal shrimp</t>
  </si>
  <si>
    <t>Langostino rojo</t>
  </si>
  <si>
    <t>Farfantepenaeus brevirostris</t>
  </si>
  <si>
    <t>Penaeidae</t>
  </si>
  <si>
    <t>Yellowleg shrimp</t>
  </si>
  <si>
    <t>Langostino café</t>
  </si>
  <si>
    <t>Farfantepenaeus californiensis</t>
  </si>
  <si>
    <t>Western white shrimp</t>
  </si>
  <si>
    <t>Langstino</t>
  </si>
  <si>
    <t>Litopenaeus occidentalis</t>
  </si>
  <si>
    <t>Blue shrimp</t>
  </si>
  <si>
    <t>Langostino azul</t>
  </si>
  <si>
    <t>Litopenaeus stylirostris</t>
  </si>
  <si>
    <t>Whiteleg shrimp</t>
  </si>
  <si>
    <t>Langostino | Langostino blanco</t>
  </si>
  <si>
    <t>Litopenaeus vannamei</t>
  </si>
  <si>
    <t>Titi shrimp</t>
  </si>
  <si>
    <t>Langostino amarillo</t>
  </si>
  <si>
    <t>Protrachypene precipua</t>
  </si>
  <si>
    <t>Carabali shrimp</t>
  </si>
  <si>
    <t>Langostino tigre</t>
  </si>
  <si>
    <t>Rimapenaeus byrdi</t>
  </si>
  <si>
    <t>Pinto shrimp</t>
  </si>
  <si>
    <t>Langostino zebra</t>
  </si>
  <si>
    <t>Rimapenaeus fuscina</t>
  </si>
  <si>
    <t>Atlantic seabob</t>
  </si>
  <si>
    <t>Camarón titi | Langostino pomada</t>
  </si>
  <si>
    <t>Xiphopenaeus kroyeri</t>
  </si>
  <si>
    <t>Cangrejo violáceo</t>
  </si>
  <si>
    <t>Platyxanthus orbignyi</t>
  </si>
  <si>
    <t>Platyxanthidae</t>
  </si>
  <si>
    <t>Arched swimming crab</t>
  </si>
  <si>
    <t>Jaiva | Jaiva verde</t>
  </si>
  <si>
    <t>Callinectes arcuatus</t>
  </si>
  <si>
    <t>Portunidae</t>
  </si>
  <si>
    <t>Giant swimcrab</t>
  </si>
  <si>
    <t>Jaiva | Jaiva gigante| Jaiva azul</t>
  </si>
  <si>
    <t>Callinectes toxotes</t>
  </si>
  <si>
    <t>Robustus swimcrab</t>
  </si>
  <si>
    <t>Cangrejo nadador | Jaiva | Jaiva morada | Garrapiña</t>
  </si>
  <si>
    <t>Euphylax robustus</t>
  </si>
  <si>
    <t>Rough swimcrab</t>
  </si>
  <si>
    <t>Jaiva marrón | Jaiva</t>
  </si>
  <si>
    <t>Portunus asper</t>
  </si>
  <si>
    <t>Keeled rock shrimp</t>
  </si>
  <si>
    <t>Langostino cáscara dura</t>
  </si>
  <si>
    <t>Sicyonia disdorsalis</t>
  </si>
  <si>
    <t>Sicyoniidae</t>
  </si>
  <si>
    <t>Peanut rock shrimp</t>
  </si>
  <si>
    <t>Langostino capachudo</t>
  </si>
  <si>
    <t>Sicyonia picta</t>
  </si>
  <si>
    <t>Cangrejo peludo</t>
  </si>
  <si>
    <t>Pseudograpsus setosus</t>
  </si>
  <si>
    <t>Varunidae</t>
  </si>
  <si>
    <t>Percebes</t>
  </si>
  <si>
    <t>Pollicipes elegans</t>
  </si>
  <si>
    <t>Pollicipedidae</t>
  </si>
  <si>
    <t>Pedunculata</t>
  </si>
  <si>
    <t>Maxillopoda</t>
  </si>
  <si>
    <t>Crustaceans E (Goose barnacles)</t>
  </si>
  <si>
    <t>Stalked barnacle</t>
  </si>
  <si>
    <t>Pollicipes pollicipes</t>
  </si>
  <si>
    <t>Aracanto | Sargazo</t>
  </si>
  <si>
    <t>Lessonia nigrescens</t>
  </si>
  <si>
    <t>Lessoniaceae</t>
  </si>
  <si>
    <t>Laminariales</t>
  </si>
  <si>
    <t>Phaeophyceae</t>
  </si>
  <si>
    <t>Macroalgae A (Brown algae)</t>
  </si>
  <si>
    <t>Alacanto | Aracanto | Sargazo</t>
  </si>
  <si>
    <t>Lessonia trabeculata</t>
  </si>
  <si>
    <t>Small giant kelp</t>
  </si>
  <si>
    <t>Sargazo | Aracanto</t>
  </si>
  <si>
    <t>Macrocystis integrifolia</t>
  </si>
  <si>
    <t>Giant kelp</t>
  </si>
  <si>
    <t>Macrocystis pyrifera</t>
  </si>
  <si>
    <t>Chiton</t>
  </si>
  <si>
    <t>Barquillo</t>
  </si>
  <si>
    <t>Acanthopleura echinata</t>
  </si>
  <si>
    <t>Chitonidae</t>
  </si>
  <si>
    <t>Chitonida</t>
  </si>
  <si>
    <t>Polyplacophora</t>
  </si>
  <si>
    <t>Chitons</t>
  </si>
  <si>
    <t>Tree ring sea cradle</t>
  </si>
  <si>
    <t>Chiton cumingsii</t>
  </si>
  <si>
    <t>At sea</t>
  </si>
  <si>
    <t>On land</t>
  </si>
  <si>
    <t>Invertebrates</t>
  </si>
  <si>
    <t>Large/medium pelagics</t>
  </si>
  <si>
    <t>Mackerels</t>
  </si>
  <si>
    <t>Large/medium demersals</t>
  </si>
  <si>
    <t>Sharks and Rays</t>
  </si>
  <si>
    <t>Other</t>
  </si>
  <si>
    <t>Values in Billion USD</t>
  </si>
  <si>
    <t>*Real values (base year 2009)</t>
  </si>
  <si>
    <t>*all numbers represent millions of USD</t>
  </si>
  <si>
    <t>Total declared seafood consumption (tonnes)</t>
  </si>
  <si>
    <t>Anchoveta_(Engraulis ringens)</t>
  </si>
  <si>
    <t>Jumbo flying squid_(Dosidicus gigas)</t>
  </si>
  <si>
    <t>Chilean jack mackerel_(Trachurus murphyi)</t>
  </si>
  <si>
    <t>Chub mackerel_(Scomber japonicus)</t>
  </si>
  <si>
    <t>Common dolphinfish_(Coryphaena hippurus)</t>
  </si>
  <si>
    <t>Peruvian hake_(Merluccius gayi peruanus)</t>
  </si>
  <si>
    <t>Eastern Pacific bonito_(Sarda chiliensis)</t>
  </si>
  <si>
    <t>Tunas_(Thunnus sp.)</t>
  </si>
  <si>
    <t>Sharks_(Selachimorpha)</t>
  </si>
  <si>
    <t>Rainbow trout_(Oncorhynchus mykiss)</t>
  </si>
  <si>
    <t>Tilapia_(Oreochromis sp.)</t>
  </si>
  <si>
    <t>Gamitana_(Colossoma macropomum)</t>
  </si>
  <si>
    <t>Arapaima_(Arapaima gigas)</t>
  </si>
  <si>
    <t>Peruvian calico scallop_(Argopecten purpuratus)</t>
  </si>
  <si>
    <t>Whiteleg shrimp_(Litopenaeus vannamei)</t>
  </si>
  <si>
    <t>Flatfishes_(2 species)</t>
  </si>
  <si>
    <t>Red algae_(Chondracanthus chamissoi)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</si>
</sst>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14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1" xfId="1" applyNumberFormat="1" applyFont="1" applyBorder="1"/>
    <xf numFmtId="1" fontId="3" fillId="0" borderId="2" xfId="1" applyNumberFormat="1" applyFont="1" applyBorder="1"/>
    <xf numFmtId="1" fontId="3" fillId="0" borderId="3" xfId="1" applyNumberFormat="1" applyFont="1" applyBorder="1"/>
    <xf numFmtId="0" fontId="3" fillId="0" borderId="4" xfId="0" applyFont="1" applyBorder="1"/>
    <xf numFmtId="1" fontId="2" fillId="0" borderId="5" xfId="1" applyNumberFormat="1" applyFont="1" applyBorder="1"/>
    <xf numFmtId="1" fontId="2" fillId="0" borderId="6" xfId="1" applyNumberFormat="1" applyFont="1" applyBorder="1"/>
    <xf numFmtId="1" fontId="2" fillId="0" borderId="7" xfId="1" applyNumberFormat="1" applyFont="1" applyBorder="1"/>
    <xf numFmtId="0" fontId="2" fillId="0" borderId="8" xfId="0" applyFont="1" applyBorder="1"/>
    <xf numFmtId="1" fontId="2" fillId="0" borderId="9" xfId="1" applyNumberFormat="1" applyFont="1" applyBorder="1"/>
    <xf numFmtId="1" fontId="2" fillId="0" borderId="10" xfId="1" applyNumberFormat="1" applyFont="1" applyBorder="1"/>
    <xf numFmtId="1" fontId="2" fillId="0" borderId="0" xfId="1" applyNumberFormat="1" applyFont="1" applyBorder="1"/>
    <xf numFmtId="1" fontId="2" fillId="0" borderId="11" xfId="1" applyNumberFormat="1" applyFont="1" applyBorder="1"/>
    <xf numFmtId="0" fontId="2" fillId="0" borderId="11" xfId="0" applyFont="1" applyBorder="1"/>
    <xf numFmtId="2" fontId="2" fillId="0" borderId="0" xfId="2" applyNumberFormat="1" applyFont="1"/>
    <xf numFmtId="164" fontId="3" fillId="0" borderId="0" xfId="1" applyNumberFormat="1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0" xfId="0" applyFont="1" applyBorder="1"/>
    <xf numFmtId="1" fontId="2" fillId="0" borderId="1" xfId="0" applyNumberFormat="1" applyFont="1" applyBorder="1" applyAlignment="1">
      <alignment horizontal="right" vertical="center"/>
    </xf>
    <xf numFmtId="1" fontId="2" fillId="0" borderId="4" xfId="0" applyNumberFormat="1" applyFont="1" applyBorder="1" applyAlignment="1">
      <alignment horizontal="right" vertical="center"/>
    </xf>
    <xf numFmtId="1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" fontId="2" fillId="0" borderId="5" xfId="0" applyNumberFormat="1" applyFont="1" applyBorder="1" applyAlignment="1">
      <alignment horizontal="right" vertical="center"/>
    </xf>
    <xf numFmtId="1" fontId="2" fillId="0" borderId="8" xfId="0" applyNumberFormat="1" applyFont="1" applyBorder="1" applyAlignment="1">
      <alignment horizontal="right" vertical="center"/>
    </xf>
    <xf numFmtId="1" fontId="2" fillId="0" borderId="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1" fontId="2" fillId="0" borderId="9" xfId="0" applyNumberFormat="1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1" fontId="2" fillId="0" borderId="0" xfId="0" applyNumberFormat="1" applyFont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1" xfId="0" applyNumberFormat="1" applyFont="1" applyBorder="1"/>
    <xf numFmtId="1" fontId="2" fillId="0" borderId="4" xfId="0" applyNumberFormat="1" applyFont="1" applyBorder="1"/>
    <xf numFmtId="0" fontId="2" fillId="0" borderId="4" xfId="0" applyFont="1" applyBorder="1"/>
    <xf numFmtId="1" fontId="2" fillId="0" borderId="10" xfId="0" applyNumberFormat="1" applyFont="1" applyBorder="1"/>
    <xf numFmtId="1" fontId="2" fillId="0" borderId="0" xfId="0" applyNumberFormat="1" applyFont="1" applyBorder="1"/>
    <xf numFmtId="1" fontId="2" fillId="0" borderId="9" xfId="0" applyNumberFormat="1" applyFont="1" applyBorder="1"/>
    <xf numFmtId="1" fontId="2" fillId="0" borderId="11" xfId="0" applyNumberFormat="1" applyFont="1" applyBorder="1"/>
    <xf numFmtId="1" fontId="2" fillId="0" borderId="12" xfId="0" applyNumberFormat="1" applyFont="1" applyBorder="1"/>
    <xf numFmtId="1" fontId="2" fillId="0" borderId="13" xfId="0" applyNumberFormat="1" applyFont="1" applyBorder="1"/>
    <xf numFmtId="1" fontId="2" fillId="0" borderId="14" xfId="0" applyNumberFormat="1" applyFont="1" applyBorder="1"/>
    <xf numFmtId="1" fontId="2" fillId="0" borderId="15" xfId="0" applyNumberFormat="1" applyFont="1" applyBorder="1"/>
    <xf numFmtId="0" fontId="2" fillId="0" borderId="15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0" fillId="0" borderId="0" xfId="0" applyNumberFormat="1"/>
    <xf numFmtId="9" fontId="2" fillId="0" borderId="0" xfId="2" applyFont="1"/>
    <xf numFmtId="1" fontId="2" fillId="0" borderId="15" xfId="1" applyNumberFormat="1" applyFont="1" applyBorder="1"/>
    <xf numFmtId="1" fontId="2" fillId="0" borderId="13" xfId="1" applyNumberFormat="1" applyFont="1" applyBorder="1"/>
    <xf numFmtId="1" fontId="2" fillId="0" borderId="14" xfId="1" applyNumberFormat="1" applyFont="1" applyBorder="1"/>
    <xf numFmtId="1" fontId="3" fillId="0" borderId="8" xfId="1" applyNumberFormat="1" applyFont="1" applyBorder="1"/>
    <xf numFmtId="1" fontId="3" fillId="0" borderId="7" xfId="1" applyNumberFormat="1" applyFont="1" applyBorder="1"/>
    <xf numFmtId="1" fontId="3" fillId="0" borderId="5" xfId="1" applyNumberFormat="1" applyFont="1" applyBorder="1"/>
    <xf numFmtId="2" fontId="2" fillId="0" borderId="0" xfId="0" applyNumberFormat="1" applyFont="1"/>
    <xf numFmtId="1" fontId="2" fillId="0" borderId="8" xfId="0" applyNumberFormat="1" applyFont="1" applyBorder="1"/>
    <xf numFmtId="1" fontId="2" fillId="0" borderId="7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0" fontId="3" fillId="0" borderId="8" xfId="0" applyFont="1" applyBorder="1"/>
    <xf numFmtId="0" fontId="3" fillId="0" borderId="7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6" fillId="0" borderId="0" xfId="0" applyFont="1"/>
    <xf numFmtId="0" fontId="2" fillId="0" borderId="10" xfId="0" applyFont="1" applyBorder="1"/>
    <xf numFmtId="0" fontId="7" fillId="0" borderId="0" xfId="0" applyFont="1"/>
    <xf numFmtId="0" fontId="4" fillId="0" borderId="6" xfId="0" applyFont="1" applyBorder="1"/>
    <xf numFmtId="1" fontId="4" fillId="0" borderId="7" xfId="0" applyNumberFormat="1" applyFont="1" applyBorder="1"/>
    <xf numFmtId="1" fontId="4" fillId="0" borderId="6" xfId="0" applyNumberFormat="1" applyFont="1" applyBorder="1"/>
    <xf numFmtId="0" fontId="8" fillId="0" borderId="0" xfId="0" applyFont="1"/>
    <xf numFmtId="0" fontId="2" fillId="0" borderId="12" xfId="0" applyFont="1" applyBorder="1"/>
    <xf numFmtId="0" fontId="9" fillId="0" borderId="0" xfId="0" applyFont="1"/>
    <xf numFmtId="164" fontId="2" fillId="0" borderId="0" xfId="1" applyNumberFormat="1" applyFont="1"/>
    <xf numFmtId="0" fontId="3" fillId="0" borderId="8" xfId="0" applyFont="1" applyBorder="1" applyAlignment="1">
      <alignment horizontal="right"/>
    </xf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9" fontId="0" fillId="0" borderId="0" xfId="2" applyFont="1"/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10" xfId="0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2" xfId="0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165" fontId="2" fillId="0" borderId="9" xfId="0" applyNumberFormat="1" applyFont="1" applyBorder="1"/>
    <xf numFmtId="165" fontId="2" fillId="0" borderId="0" xfId="0" applyNumberFormat="1" applyFont="1" applyBorder="1"/>
    <xf numFmtId="165" fontId="2" fillId="0" borderId="10" xfId="0" applyNumberFormat="1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3" xfId="0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0" fontId="2" fillId="0" borderId="0" xfId="0" applyNumberFormat="1" applyFont="1"/>
    <xf numFmtId="0" fontId="10" fillId="0" borderId="0" xfId="0" applyFont="1"/>
    <xf numFmtId="2" fontId="0" fillId="0" borderId="0" xfId="0" applyNumberFormat="1"/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/>
    <xf numFmtId="2" fontId="2" fillId="0" borderId="7" xfId="0" applyNumberFormat="1" applyFont="1" applyBorder="1"/>
    <xf numFmtId="2" fontId="2" fillId="0" borderId="5" xfId="0" applyNumberFormat="1" applyFont="1" applyBorder="1"/>
    <xf numFmtId="0" fontId="3" fillId="0" borderId="15" xfId="0" applyFont="1" applyBorder="1"/>
    <xf numFmtId="1" fontId="3" fillId="0" borderId="15" xfId="0" applyNumberFormat="1" applyFont="1" applyBorder="1"/>
    <xf numFmtId="1" fontId="3" fillId="0" borderId="13" xfId="0" applyNumberFormat="1" applyFont="1" applyBorder="1"/>
    <xf numFmtId="1" fontId="3" fillId="0" borderId="14" xfId="0" applyNumberFormat="1" applyFont="1" applyBorder="1"/>
    <xf numFmtId="1" fontId="3" fillId="0" borderId="12" xfId="0" applyNumberFormat="1" applyFont="1" applyBorder="1"/>
    <xf numFmtId="1" fontId="3" fillId="0" borderId="4" xfId="0" applyNumberFormat="1" applyFont="1" applyBorder="1"/>
    <xf numFmtId="1" fontId="3" fillId="0" borderId="3" xfId="0" applyNumberFormat="1" applyFont="1" applyBorder="1"/>
    <xf numFmtId="1" fontId="3" fillId="0" borderId="1" xfId="0" applyNumberFormat="1" applyFont="1" applyBorder="1"/>
    <xf numFmtId="1" fontId="3" fillId="0" borderId="2" xfId="0" applyNumberFormat="1" applyFont="1" applyBorder="1"/>
    <xf numFmtId="0" fontId="3" fillId="0" borderId="6" xfId="0" applyFont="1" applyFill="1" applyBorder="1"/>
    <xf numFmtId="1" fontId="3" fillId="0" borderId="8" xfId="0" applyNumberFormat="1" applyFont="1" applyBorder="1"/>
    <xf numFmtId="1" fontId="3" fillId="0" borderId="7" xfId="0" applyNumberFormat="1" applyFont="1" applyBorder="1"/>
    <xf numFmtId="1" fontId="3" fillId="0" borderId="5" xfId="0" applyNumberFormat="1" applyFont="1" applyBorder="1"/>
    <xf numFmtId="1" fontId="3" fillId="0" borderId="6" xfId="0" applyNumberFormat="1" applyFont="1" applyBorder="1"/>
    <xf numFmtId="0" fontId="0" fillId="0" borderId="0" xfId="0" applyAlignment="1">
      <alignment horizontal="center"/>
    </xf>
    <xf numFmtId="2" fontId="0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Border="1"/>
    <xf numFmtId="2" fontId="2" fillId="0" borderId="9" xfId="0" applyNumberFormat="1" applyFont="1" applyBorder="1"/>
    <xf numFmtId="2" fontId="2" fillId="0" borderId="3" xfId="0" applyNumberFormat="1" applyFont="1" applyBorder="1"/>
    <xf numFmtId="2" fontId="2" fillId="0" borderId="1" xfId="0" applyNumberFormat="1" applyFont="1" applyBorder="1"/>
    <xf numFmtId="2" fontId="2" fillId="0" borderId="14" xfId="0" applyNumberFormat="1" applyFont="1" applyBorder="1"/>
    <xf numFmtId="9" fontId="10" fillId="0" borderId="0" xfId="2" applyFont="1"/>
    <xf numFmtId="0" fontId="0" fillId="0" borderId="0" xfId="0" applyFill="1"/>
    <xf numFmtId="9" fontId="0" fillId="0" borderId="0" xfId="2" applyFont="1" applyFill="1"/>
    <xf numFmtId="1" fontId="2" fillId="0" borderId="3" xfId="0" applyNumberFormat="1" applyFont="1" applyFill="1" applyBorder="1"/>
    <xf numFmtId="1" fontId="2" fillId="0" borderId="2" xfId="0" applyNumberFormat="1" applyFont="1" applyFill="1" applyBorder="1"/>
    <xf numFmtId="1" fontId="2" fillId="0" borderId="1" xfId="0" applyNumberFormat="1" applyFont="1" applyFill="1" applyBorder="1"/>
    <xf numFmtId="1" fontId="0" fillId="0" borderId="0" xfId="0" applyNumberFormat="1" applyAlignment="1">
      <alignment horizontal="left"/>
    </xf>
    <xf numFmtId="1" fontId="10" fillId="0" borderId="0" xfId="0" applyNumberFormat="1" applyFont="1"/>
    <xf numFmtId="2" fontId="10" fillId="0" borderId="0" xfId="0" applyNumberFormat="1" applyFont="1"/>
    <xf numFmtId="166" fontId="0" fillId="0" borderId="0" xfId="2" applyNumberFormat="1" applyFont="1"/>
    <xf numFmtId="0" fontId="3" fillId="0" borderId="0" xfId="0" applyFont="1" applyAlignment="1">
      <alignment vertical="center" wrapText="1"/>
    </xf>
    <xf numFmtId="0" fontId="4" fillId="0" borderId="0" xfId="3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13" fillId="0" borderId="0" xfId="0" applyFont="1"/>
    <xf numFmtId="165" fontId="2" fillId="0" borderId="11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0" xfId="0" applyFont="1" applyFill="1" applyBorder="1"/>
    <xf numFmtId="2" fontId="5" fillId="0" borderId="15" xfId="0" applyNumberFormat="1" applyFont="1" applyFill="1" applyBorder="1" applyAlignment="1">
      <alignment horizontal="left" vertical="center" wrapText="1"/>
    </xf>
    <xf numFmtId="2" fontId="5" fillId="0" borderId="12" xfId="0" applyNumberFormat="1" applyFont="1" applyFill="1" applyBorder="1"/>
    <xf numFmtId="1" fontId="5" fillId="0" borderId="15" xfId="0" applyNumberFormat="1" applyFont="1" applyFill="1" applyBorder="1"/>
    <xf numFmtId="1" fontId="5" fillId="0" borderId="13" xfId="0" applyNumberFormat="1" applyFont="1" applyFill="1" applyBorder="1"/>
    <xf numFmtId="1" fontId="5" fillId="0" borderId="12" xfId="0" applyNumberFormat="1" applyFont="1" applyFill="1" applyBorder="1"/>
    <xf numFmtId="2" fontId="13" fillId="0" borderId="12" xfId="0" applyNumberFormat="1" applyFont="1" applyFill="1" applyBorder="1"/>
    <xf numFmtId="2" fontId="14" fillId="0" borderId="13" xfId="0" applyNumberFormat="1" applyFont="1" applyFill="1" applyBorder="1"/>
    <xf numFmtId="2" fontId="14" fillId="0" borderId="12" xfId="0" applyNumberFormat="1" applyFont="1" applyFill="1" applyBorder="1"/>
    <xf numFmtId="2" fontId="13" fillId="0" borderId="10" xfId="0" applyNumberFormat="1" applyFont="1" applyFill="1" applyBorder="1"/>
    <xf numFmtId="2" fontId="14" fillId="0" borderId="0" xfId="0" applyNumberFormat="1" applyFont="1" applyFill="1" applyBorder="1"/>
    <xf numFmtId="2" fontId="14" fillId="0" borderId="10" xfId="0" applyNumberFormat="1" applyFont="1" applyFill="1" applyBorder="1"/>
    <xf numFmtId="2" fontId="13" fillId="0" borderId="6" xfId="0" applyNumberFormat="1" applyFont="1" applyFill="1" applyBorder="1"/>
    <xf numFmtId="2" fontId="14" fillId="0" borderId="7" xfId="0" applyNumberFormat="1" applyFont="1" applyFill="1" applyBorder="1"/>
    <xf numFmtId="2" fontId="14" fillId="0" borderId="6" xfId="0" applyNumberFormat="1" applyFont="1" applyFill="1" applyBorder="1"/>
    <xf numFmtId="2" fontId="13" fillId="0" borderId="2" xfId="0" applyNumberFormat="1" applyFont="1" applyFill="1" applyBorder="1"/>
    <xf numFmtId="2" fontId="14" fillId="0" borderId="3" xfId="0" applyNumberFormat="1" applyFont="1" applyFill="1" applyBorder="1"/>
    <xf numFmtId="2" fontId="14" fillId="0" borderId="2" xfId="0" applyNumberFormat="1" applyFont="1" applyFill="1" applyBorder="1"/>
    <xf numFmtId="0" fontId="2" fillId="0" borderId="1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left" vertical="center" wrapText="1"/>
    </xf>
    <xf numFmtId="2" fontId="13" fillId="0" borderId="2" xfId="0" applyNumberFormat="1" applyFont="1" applyFill="1" applyBorder="1" applyAlignment="1">
      <alignment horizontal="left" vertical="center" wrapText="1"/>
    </xf>
    <xf numFmtId="2" fontId="13" fillId="0" borderId="12" xfId="0" applyNumberFormat="1" applyFont="1" applyFill="1" applyBorder="1" applyAlignment="1">
      <alignment horizontal="left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Marine capture production [MCP] (k tonnes)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MCP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38-A349-8887-BB4C910D3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1'!$A$2:$A$8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'Figure 1'!$B$2:$B$8</c:f>
              <c:numCache>
                <c:formatCode>0</c:formatCode>
                <c:ptCount val="7"/>
                <c:pt idx="0">
                  <c:v>4317.1686125664664</c:v>
                </c:pt>
                <c:pt idx="1">
                  <c:v>8316.8927622387</c:v>
                </c:pt>
                <c:pt idx="2">
                  <c:v>4998.3466892355391</c:v>
                </c:pt>
                <c:pt idx="3">
                  <c:v>6074.750654607923</c:v>
                </c:pt>
                <c:pt idx="4">
                  <c:v>3677.8019589989913</c:v>
                </c:pt>
                <c:pt idx="5">
                  <c:v>4990.6682683559393</c:v>
                </c:pt>
                <c:pt idx="6">
                  <c:v>3908.7325775712038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8-A349-8887-BB4C910D3A48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Landings for the fishmeal and fishoil industry [FMFO] (k tonnes)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FMFO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38-A349-8887-BB4C910D3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1'!$A$2:$A$8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'Figure 1'!$C$2:$C$8</c:f>
              <c:numCache>
                <c:formatCode>0</c:formatCode>
                <c:ptCount val="7"/>
                <c:pt idx="0">
                  <c:v>3330.413</c:v>
                </c:pt>
                <c:pt idx="1">
                  <c:v>7002.2513159999999</c:v>
                </c:pt>
                <c:pt idx="2">
                  <c:v>3696.277</c:v>
                </c:pt>
                <c:pt idx="3">
                  <c:v>4765.6928900000003</c:v>
                </c:pt>
                <c:pt idx="4">
                  <c:v>2265.89246</c:v>
                </c:pt>
                <c:pt idx="5">
                  <c:v>3690.2511399999985</c:v>
                </c:pt>
                <c:pt idx="6">
                  <c:v>2786.6490010000002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8-A349-8887-BB4C910D3A48}"/>
            </c:ext>
          </c:extLst>
        </c:ser>
        <c:ser>
          <c:idx val="2"/>
          <c:order val="2"/>
          <c:tx>
            <c:strRef>
              <c:f>'Figure 1'!$D$1</c:f>
              <c:strCache>
                <c:ptCount val="1"/>
                <c:pt idx="0">
                  <c:v>Landings for direct human consumption (k tonnes)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DHC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38-A349-8887-BB4C910D3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1'!$A$2:$A$8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'Figure 1'!$D$2:$D$8</c:f>
              <c:numCache>
                <c:formatCode>0</c:formatCode>
                <c:ptCount val="7"/>
                <c:pt idx="0">
                  <c:v>882.72497957625694</c:v>
                </c:pt>
                <c:pt idx="1">
                  <c:v>1202.1080807451719</c:v>
                </c:pt>
                <c:pt idx="2">
                  <c:v>1171.2027290412723</c:v>
                </c:pt>
                <c:pt idx="3">
                  <c:v>1174.759725097063</c:v>
                </c:pt>
                <c:pt idx="4">
                  <c:v>1259.3285953382908</c:v>
                </c:pt>
                <c:pt idx="5">
                  <c:v>1162.9220997171872</c:v>
                </c:pt>
                <c:pt idx="6">
                  <c:v>1024.6614764055632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38-A349-8887-BB4C910D3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04736"/>
        <c:axId val="1804674736"/>
      </c:scatterChart>
      <c:valAx>
        <c:axId val="1830704736"/>
        <c:scaling>
          <c:orientation val="minMax"/>
          <c:max val="2016"/>
          <c:min val="201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04674736"/>
        <c:crosses val="autoZero"/>
        <c:crossBetween val="midCat"/>
        <c:minorUnit val="0.5"/>
      </c:valAx>
      <c:valAx>
        <c:axId val="180467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Capture production (mill. 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0704736"/>
        <c:crosses val="autoZero"/>
        <c:crossBetween val="midCat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2'!$C$1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'Figure 2'!$A$2:$A$21</c:f>
              <c:strCache>
                <c:ptCount val="20"/>
                <c:pt idx="0">
                  <c:v>Tunas</c:v>
                </c:pt>
                <c:pt idx="1">
                  <c:v>Skipjack tuna</c:v>
                </c:pt>
                <c:pt idx="2">
                  <c:v>Chilean jack mackerel</c:v>
                </c:pt>
                <c:pt idx="3">
                  <c:v>Chub mackerel</c:v>
                </c:pt>
                <c:pt idx="4">
                  <c:v>Sharks</c:v>
                </c:pt>
                <c:pt idx="5">
                  <c:v>Sardines</c:v>
                </c:pt>
                <c:pt idx="6">
                  <c:v>Peruvian weakfish</c:v>
                </c:pt>
                <c:pt idx="7">
                  <c:v>Billfish</c:v>
                </c:pt>
                <c:pt idx="8">
                  <c:v>Marine catfishes</c:v>
                </c:pt>
                <c:pt idx="9">
                  <c:v>Flathead grey mullet</c:v>
                </c:pt>
                <c:pt idx="10">
                  <c:v>Punctuated snake-eel</c:v>
                </c:pt>
                <c:pt idx="11">
                  <c:v>Patagonian squid</c:v>
                </c:pt>
                <c:pt idx="12">
                  <c:v>Common dolphinfish</c:v>
                </c:pt>
                <c:pt idx="13">
                  <c:v>Peruvian hake</c:v>
                </c:pt>
                <c:pt idx="14">
                  <c:v>Peruvian calico scallop</c:v>
                </c:pt>
                <c:pt idx="15">
                  <c:v>Shrimps</c:v>
                </c:pt>
                <c:pt idx="16">
                  <c:v>Anchoveta</c:v>
                </c:pt>
                <c:pt idx="17">
                  <c:v>Macroalgae</c:v>
                </c:pt>
                <c:pt idx="18">
                  <c:v>Others</c:v>
                </c:pt>
                <c:pt idx="19">
                  <c:v>Jumbo flying squid</c:v>
                </c:pt>
              </c:strCache>
            </c:strRef>
          </c:cat>
          <c:val>
            <c:numRef>
              <c:f>'Figure 2'!$C$2:$C$21</c:f>
              <c:numCache>
                <c:formatCode>0.00</c:formatCode>
                <c:ptCount val="20"/>
                <c:pt idx="0">
                  <c:v>-96.561121682000007</c:v>
                </c:pt>
                <c:pt idx="1">
                  <c:v>-60.620472666000019</c:v>
                </c:pt>
                <c:pt idx="2">
                  <c:v>-55.645698213999957</c:v>
                </c:pt>
                <c:pt idx="3">
                  <c:v>-41.77488851599999</c:v>
                </c:pt>
                <c:pt idx="4">
                  <c:v>-21.882555095000004</c:v>
                </c:pt>
                <c:pt idx="5">
                  <c:v>-14.795334948000002</c:v>
                </c:pt>
                <c:pt idx="6">
                  <c:v>-9.157152159999999</c:v>
                </c:pt>
                <c:pt idx="7">
                  <c:v>-3.2630192459999998</c:v>
                </c:pt>
                <c:pt idx="8">
                  <c:v>-2.0810890319999999</c:v>
                </c:pt>
                <c:pt idx="9">
                  <c:v>-1.291307</c:v>
                </c:pt>
                <c:pt idx="10">
                  <c:v>19.249248965</c:v>
                </c:pt>
                <c:pt idx="11">
                  <c:v>60.578562960000006</c:v>
                </c:pt>
                <c:pt idx="12">
                  <c:v>65.75868648600003</c:v>
                </c:pt>
                <c:pt idx="13">
                  <c:v>66.175169454000155</c:v>
                </c:pt>
                <c:pt idx="14">
                  <c:v>66.878366842000048</c:v>
                </c:pt>
                <c:pt idx="15">
                  <c:v>93.245005975999987</c:v>
                </c:pt>
                <c:pt idx="16">
                  <c:v>111.21626096000006</c:v>
                </c:pt>
                <c:pt idx="17">
                  <c:v>181.97612732095448</c:v>
                </c:pt>
                <c:pt idx="18">
                  <c:v>222.91929309425544</c:v>
                </c:pt>
                <c:pt idx="19">
                  <c:v>1672.0087889449999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D-8F49-9E5B-7326A6A8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8283216"/>
        <c:axId val="1738226128"/>
      </c:barChart>
      <c:catAx>
        <c:axId val="173828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8226128"/>
        <c:crossesAt val="0"/>
        <c:auto val="1"/>
        <c:lblAlgn val="ctr"/>
        <c:lblOffset val="1000"/>
        <c:noMultiLvlLbl val="0"/>
      </c:catAx>
      <c:valAx>
        <c:axId val="173822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Net exports (thousand 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828321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4'!$B$1</c:f>
              <c:strCache>
                <c:ptCount val="1"/>
                <c:pt idx="0">
                  <c:v>NSSpc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2060"/>
                        </a:solidFill>
                      </a:rPr>
                      <a:t>NSSpc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0A-8D4E-8CC9-0B35B6E5F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4'!$A$2:$A$8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'Figure 4'!$B$2:$B$8</c:f>
              <c:numCache>
                <c:formatCode>0.00</c:formatCode>
                <c:ptCount val="7"/>
                <c:pt idx="0">
                  <c:v>8.8216847483714815</c:v>
                </c:pt>
                <c:pt idx="1">
                  <c:v>10.032323723034116</c:v>
                </c:pt>
                <c:pt idx="2">
                  <c:v>7.6837682952480808</c:v>
                </c:pt>
                <c:pt idx="3">
                  <c:v>9.0318507484616131</c:v>
                </c:pt>
                <c:pt idx="4">
                  <c:v>9.3579866979712616</c:v>
                </c:pt>
                <c:pt idx="5">
                  <c:v>9.6883761620199884</c:v>
                </c:pt>
                <c:pt idx="6">
                  <c:v>10.796602647045352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A-8D4E-8CC9-0B35B6E5FAAA}"/>
            </c:ext>
          </c:extLst>
        </c:ser>
        <c:ser>
          <c:idx val="1"/>
          <c:order val="1"/>
          <c:tx>
            <c:strRef>
              <c:f>'Figure 4'!$C$1</c:f>
              <c:strCache>
                <c:ptCount val="1"/>
                <c:pt idx="0">
                  <c:v>DSCpc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4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accent4"/>
                        </a:solidFill>
                      </a:rPr>
                      <a:t>DSCpc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0A-8D4E-8CC9-0B35B6E5F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4'!$A$2:$A$8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'Figure 4'!$C$2:$C$8</c:f>
              <c:numCache>
                <c:formatCode>0.00</c:formatCode>
                <c:ptCount val="7"/>
                <c:pt idx="0">
                  <c:v>7.8811708401266642</c:v>
                </c:pt>
                <c:pt idx="1">
                  <c:v>8.8113384104592392</c:v>
                </c:pt>
                <c:pt idx="2">
                  <c:v>9.4916444039910868</c:v>
                </c:pt>
                <c:pt idx="3">
                  <c:v>10.159905420059701</c:v>
                </c:pt>
                <c:pt idx="4">
                  <c:v>10.754612855411015</c:v>
                </c:pt>
                <c:pt idx="5">
                  <c:v>11.581508202820718</c:v>
                </c:pt>
                <c:pt idx="6">
                  <c:v>12.357141306420237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A-8D4E-8CC9-0B35B6E5FAAA}"/>
            </c:ext>
          </c:extLst>
        </c:ser>
        <c:ser>
          <c:idx val="2"/>
          <c:order val="2"/>
          <c:tx>
            <c:strRef>
              <c:f>'Figure 4'!$D$1</c:f>
              <c:strCache>
                <c:ptCount val="1"/>
                <c:pt idx="0">
                  <c:v>ASCpc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ASCpc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0A-8D4E-8CC9-0B35B6E5F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4'!$A$2:$A$8</c:f>
              <c:numCache>
                <c:formatCode>0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'Figure 4'!$D$2:$D$8</c:f>
              <c:numCache>
                <c:formatCode>0.00</c:formatCode>
                <c:ptCount val="7"/>
                <c:pt idx="0">
                  <c:v>10.006310484621302</c:v>
                </c:pt>
                <c:pt idx="1">
                  <c:v>11.726480270494847</c:v>
                </c:pt>
                <c:pt idx="2">
                  <c:v>9.6323670844860434</c:v>
                </c:pt>
                <c:pt idx="3">
                  <c:v>12.074890335468254</c:v>
                </c:pt>
                <c:pt idx="4">
                  <c:v>11.230939987290823</c:v>
                </c:pt>
                <c:pt idx="5">
                  <c:v>11.61586914851868</c:v>
                </c:pt>
                <c:pt idx="6">
                  <c:v>12.217306906704023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A-8D4E-8CC9-0B35B6E5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95024"/>
        <c:axId val="1777489296"/>
      </c:scatterChart>
      <c:valAx>
        <c:axId val="1777695024"/>
        <c:scaling>
          <c:orientation val="minMax"/>
          <c:max val="2016"/>
          <c:min val="20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489296"/>
        <c:crosses val="autoZero"/>
        <c:crossBetween val="midCat"/>
      </c:valAx>
      <c:valAx>
        <c:axId val="1777489296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 capita seafood consumption (kg/person)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69502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869950</xdr:colOff>
      <xdr:row>9</xdr:row>
      <xdr:rowOff>177800</xdr:rowOff>
    </xdr:from>
    <xdr:to>
      <xdr:col>4</xdr:col>
      <xdr:colOff>1047750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AD8EA-0A01-1642-A6FB-604DF3489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88900</xdr:rowOff>
    </xdr:from>
    <xdr:to>
      <xdr:col>15</xdr:col>
      <xdr:colOff>647700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D578D-8F96-8747-983B-C1F24A29E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25400</xdr:rowOff>
    </xdr:from>
    <xdr:to>
      <xdr:col>13</xdr:col>
      <xdr:colOff>222250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25E5F-4B78-9D45-80D5-E8A718E4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shbase.de/summary/SpeciesSummary.php?id=752" TargetMode="External"/><Relationship Id="rId299" Type="http://schemas.openxmlformats.org/officeDocument/2006/relationships/hyperlink" Target="https://www.sealifebase.ca/summary/SpeciesSummary.php?id=14916" TargetMode="External"/><Relationship Id="rId21" Type="http://schemas.openxmlformats.org/officeDocument/2006/relationships/hyperlink" Target="https://www.fishbase.de/summary/SpeciesSummary.php?id=3056" TargetMode="External"/><Relationship Id="rId63" Type="http://schemas.openxmlformats.org/officeDocument/2006/relationships/hyperlink" Target="https://www.fishbase.de/summary/SpeciesSummary.php?id=11001" TargetMode="External"/><Relationship Id="rId159" Type="http://schemas.openxmlformats.org/officeDocument/2006/relationships/hyperlink" Target="https://www.fishbase.de/summary/SpeciesSummary.php?id=12466" TargetMode="External"/><Relationship Id="rId324" Type="http://schemas.openxmlformats.org/officeDocument/2006/relationships/hyperlink" Target="https://www.sealifebase.ca/summary/SpeciesSummary.php?id=25414" TargetMode="External"/><Relationship Id="rId170" Type="http://schemas.openxmlformats.org/officeDocument/2006/relationships/hyperlink" Target="https://www.fishbase.de/summary/SpeciesSummary.php?id=8200" TargetMode="External"/><Relationship Id="rId226" Type="http://schemas.openxmlformats.org/officeDocument/2006/relationships/hyperlink" Target="https://www.fishbase.de/summary/SpeciesSummary.php?id=2544" TargetMode="External"/><Relationship Id="rId268" Type="http://schemas.openxmlformats.org/officeDocument/2006/relationships/hyperlink" Target="https://www.sealifebase.ca/summary/SpeciesSummary.php?id=154280" TargetMode="External"/><Relationship Id="rId32" Type="http://schemas.openxmlformats.org/officeDocument/2006/relationships/hyperlink" Target="https://www.fishbase.de/summary/SpeciesSummary.php?id=1900" TargetMode="External"/><Relationship Id="rId74" Type="http://schemas.openxmlformats.org/officeDocument/2006/relationships/hyperlink" Target="https://www.fishbase.de/summary/SpeciesSummary.php?id=2601" TargetMode="External"/><Relationship Id="rId128" Type="http://schemas.openxmlformats.org/officeDocument/2006/relationships/hyperlink" Target="https://www.fishbase.de/summary/SpeciesSummary.php?id=60984" TargetMode="External"/><Relationship Id="rId335" Type="http://schemas.openxmlformats.org/officeDocument/2006/relationships/hyperlink" Target="https://www.sealifebase.ca/summary/SpeciesSummary.php?id=2415" TargetMode="External"/><Relationship Id="rId5" Type="http://schemas.openxmlformats.org/officeDocument/2006/relationships/hyperlink" Target="https://www.fishbase.de/summary/SpeciesSummary.php?id=2535" TargetMode="External"/><Relationship Id="rId181" Type="http://schemas.openxmlformats.org/officeDocument/2006/relationships/hyperlink" Target="https://www.fishbase.de/summary/SpeciesSummary.php?id=14146" TargetMode="External"/><Relationship Id="rId237" Type="http://schemas.openxmlformats.org/officeDocument/2006/relationships/hyperlink" Target="https://www.fishbase.de/summary/SpeciesSummary.php?id=13637" TargetMode="External"/><Relationship Id="rId279" Type="http://schemas.openxmlformats.org/officeDocument/2006/relationships/hyperlink" Target="https://www.sealifebase.ca/summary/SpeciesSummary.php?id=57947" TargetMode="External"/><Relationship Id="rId43" Type="http://schemas.openxmlformats.org/officeDocument/2006/relationships/hyperlink" Target="https://www.fishbase.de/summary/SpeciesSummary.php?id=548" TargetMode="External"/><Relationship Id="rId139" Type="http://schemas.openxmlformats.org/officeDocument/2006/relationships/hyperlink" Target="https://www.fishbase.de/summary/SpeciesSummary.php?id=13998" TargetMode="External"/><Relationship Id="rId290" Type="http://schemas.openxmlformats.org/officeDocument/2006/relationships/hyperlink" Target="https://www.sealifebase.ca/summary/SpeciesSummary.php?id=126078" TargetMode="External"/><Relationship Id="rId304" Type="http://schemas.openxmlformats.org/officeDocument/2006/relationships/hyperlink" Target="https://www.sealifebase.ca/summary/SpeciesSummary.php?id=113205" TargetMode="External"/><Relationship Id="rId85" Type="http://schemas.openxmlformats.org/officeDocument/2006/relationships/hyperlink" Target="https://www.fishbase.de/summary/SpeciesSummary.php?id=8289" TargetMode="External"/><Relationship Id="rId150" Type="http://schemas.openxmlformats.org/officeDocument/2006/relationships/hyperlink" Target="https://www.fishbase.de/summary/SpeciesSummary.php?id=5934" TargetMode="External"/><Relationship Id="rId192" Type="http://schemas.openxmlformats.org/officeDocument/2006/relationships/hyperlink" Target="https://www.fishbase.de/summary/SpeciesSummary.php?id=3592" TargetMode="External"/><Relationship Id="rId206" Type="http://schemas.openxmlformats.org/officeDocument/2006/relationships/hyperlink" Target="https://www.fishbase.de/summary/SpeciesSummary.php?id=53708" TargetMode="External"/><Relationship Id="rId248" Type="http://schemas.openxmlformats.org/officeDocument/2006/relationships/hyperlink" Target="https://www.fishbase.de/summary/SpeciesSummary.php?id=367" TargetMode="External"/><Relationship Id="rId12" Type="http://schemas.openxmlformats.org/officeDocument/2006/relationships/hyperlink" Target="https://www.fishbase.de/summary/SpeciesSummary.php?id=8255" TargetMode="External"/><Relationship Id="rId108" Type="http://schemas.openxmlformats.org/officeDocument/2006/relationships/hyperlink" Target="https://www.fishbase.de/summary/SpeciesSummary.php?id=1035" TargetMode="External"/><Relationship Id="rId315" Type="http://schemas.openxmlformats.org/officeDocument/2006/relationships/hyperlink" Target="https://www.sealifebase.ca/summary/SpeciesSummary.php?id=83793" TargetMode="External"/><Relationship Id="rId54" Type="http://schemas.openxmlformats.org/officeDocument/2006/relationships/hyperlink" Target="https://www.fishbase.de/summary/SpeciesSummary.php?id=13705" TargetMode="External"/><Relationship Id="rId96" Type="http://schemas.openxmlformats.org/officeDocument/2006/relationships/hyperlink" Target="https://www.fishbase.de/summary/SpeciesSummary.php?id=1142" TargetMode="External"/><Relationship Id="rId161" Type="http://schemas.openxmlformats.org/officeDocument/2006/relationships/hyperlink" Target="https://www.fishbase.de/summary/SpeciesSummary.php?id=4313" TargetMode="External"/><Relationship Id="rId217" Type="http://schemas.openxmlformats.org/officeDocument/2006/relationships/hyperlink" Target="https://www.fishbase.de/summary/SpeciesSummary.php?id=1958" TargetMode="External"/><Relationship Id="rId259" Type="http://schemas.openxmlformats.org/officeDocument/2006/relationships/hyperlink" Target="https://www.sealifebase.ca/summary/SpeciesSummary.php?id=8436" TargetMode="External"/><Relationship Id="rId23" Type="http://schemas.openxmlformats.org/officeDocument/2006/relationships/hyperlink" Target="https://www.fishbase.de/summary/SpeciesSummary.php?id=4276" TargetMode="External"/><Relationship Id="rId119" Type="http://schemas.openxmlformats.org/officeDocument/2006/relationships/hyperlink" Target="https://www.fishbase.de/summary/SpeciesSummary.php?id=107" TargetMode="External"/><Relationship Id="rId270" Type="http://schemas.openxmlformats.org/officeDocument/2006/relationships/hyperlink" Target="https://www.sealifebase.ca/summary/SpeciesSummary.php?id=83713" TargetMode="External"/><Relationship Id="rId326" Type="http://schemas.openxmlformats.org/officeDocument/2006/relationships/hyperlink" Target="https://www.sealifebase.ca/summary/SpeciesSummary.php?id=47118" TargetMode="External"/><Relationship Id="rId65" Type="http://schemas.openxmlformats.org/officeDocument/2006/relationships/hyperlink" Target="https://www.fishbase.de/summary/SpeciesSummary.php?id=7381" TargetMode="External"/><Relationship Id="rId130" Type="http://schemas.openxmlformats.org/officeDocument/2006/relationships/hyperlink" Target="https://www.fishbase.de/summary/SpeciesSummary.php?id=152" TargetMode="External"/><Relationship Id="rId172" Type="http://schemas.openxmlformats.org/officeDocument/2006/relationships/hyperlink" Target="https://www.fishbase.de/summary/SpeciesSummary.php?id=50020" TargetMode="External"/><Relationship Id="rId228" Type="http://schemas.openxmlformats.org/officeDocument/2006/relationships/hyperlink" Target="https://www.fishbase.de/summary/SpeciesSummary.php?id=6405" TargetMode="External"/><Relationship Id="rId281" Type="http://schemas.openxmlformats.org/officeDocument/2006/relationships/hyperlink" Target="https://www.sealifebase.ca/summary/SpeciesSummary.php?id=26669" TargetMode="External"/><Relationship Id="rId337" Type="http://schemas.openxmlformats.org/officeDocument/2006/relationships/hyperlink" Target="https://www.sealifebase.ca/summary/SpeciesSummary.php?id=83866" TargetMode="External"/><Relationship Id="rId34" Type="http://schemas.openxmlformats.org/officeDocument/2006/relationships/hyperlink" Target="https://www.fishbase.de/summary/SpeciesSummary.php?id=71" TargetMode="External"/><Relationship Id="rId76" Type="http://schemas.openxmlformats.org/officeDocument/2006/relationships/hyperlink" Target="https://www.fishbase.de/summary/SpeciesSummary.php?id=16" TargetMode="External"/><Relationship Id="rId141" Type="http://schemas.openxmlformats.org/officeDocument/2006/relationships/hyperlink" Target="https://www.fishbase.de/summary/SpeciesSummary.php?id=2587" TargetMode="External"/><Relationship Id="rId7" Type="http://schemas.openxmlformats.org/officeDocument/2006/relationships/hyperlink" Target="https://www.fishbase.de/summary/SpeciesSummary.php?id=8727" TargetMode="External"/><Relationship Id="rId183" Type="http://schemas.openxmlformats.org/officeDocument/2006/relationships/hyperlink" Target="https://www.fishbase.de/summary/SpeciesSummary.php?id=12942" TargetMode="External"/><Relationship Id="rId239" Type="http://schemas.openxmlformats.org/officeDocument/2006/relationships/hyperlink" Target="https://www.fishbase.de/summary/SpeciesSummary.php?id=14155" TargetMode="External"/><Relationship Id="rId250" Type="http://schemas.openxmlformats.org/officeDocument/2006/relationships/hyperlink" Target="https://www.fishbase.de/summary/SpeciesSummary.php?id=1288" TargetMode="External"/><Relationship Id="rId292" Type="http://schemas.openxmlformats.org/officeDocument/2006/relationships/hyperlink" Target="https://www.sealifebase.ca/summary/SpeciesSummary.php?id=165165" TargetMode="External"/><Relationship Id="rId306" Type="http://schemas.openxmlformats.org/officeDocument/2006/relationships/hyperlink" Target="https://www.sealifebase.ca/summary/SpeciesSummary.php?id=162929" TargetMode="External"/><Relationship Id="rId45" Type="http://schemas.openxmlformats.org/officeDocument/2006/relationships/hyperlink" Target="https://www.fishbase.de/summary/SpeciesSummary.php?id=8278" TargetMode="External"/><Relationship Id="rId87" Type="http://schemas.openxmlformats.org/officeDocument/2006/relationships/hyperlink" Target="https://www.fishbase.de/summary/SpeciesSummary.php?id=886" TargetMode="External"/><Relationship Id="rId110" Type="http://schemas.openxmlformats.org/officeDocument/2006/relationships/hyperlink" Target="https://www.fishbase.de/summary/SpeciesSummary.php?id=13178" TargetMode="External"/><Relationship Id="rId152" Type="http://schemas.openxmlformats.org/officeDocument/2006/relationships/hyperlink" Target="https://www.fishbase.de/summary/SpeciesSummary.php?id=3334" TargetMode="External"/><Relationship Id="rId194" Type="http://schemas.openxmlformats.org/officeDocument/2006/relationships/hyperlink" Target="https://www.fishbase.de/summary/SpeciesSummary.php?id=1751" TargetMode="External"/><Relationship Id="rId208" Type="http://schemas.openxmlformats.org/officeDocument/2006/relationships/hyperlink" Target="https://www.fishbase.de/summary/SpeciesSummary.php?id=117" TargetMode="External"/><Relationship Id="rId240" Type="http://schemas.openxmlformats.org/officeDocument/2006/relationships/hyperlink" Target="https://www.fishbase.de/summary/SpeciesSummary.php?id=13273" TargetMode="External"/><Relationship Id="rId261" Type="http://schemas.openxmlformats.org/officeDocument/2006/relationships/hyperlink" Target="https://www.sealifebase.ca/summary/SpeciesSummary.php?id=165312" TargetMode="External"/><Relationship Id="rId14" Type="http://schemas.openxmlformats.org/officeDocument/2006/relationships/hyperlink" Target="https://www.fishbase.de/summary/SpeciesSummary.php?id=12909" TargetMode="External"/><Relationship Id="rId35" Type="http://schemas.openxmlformats.org/officeDocument/2006/relationships/hyperlink" Target="https://www.fishbase.de/summary/SpeciesSummary.php?id=864" TargetMode="External"/><Relationship Id="rId56" Type="http://schemas.openxmlformats.org/officeDocument/2006/relationships/hyperlink" Target="https://www.fishbase.de/summary/SpeciesSummary.php?id=6" TargetMode="External"/><Relationship Id="rId77" Type="http://schemas.openxmlformats.org/officeDocument/2006/relationships/hyperlink" Target="https://www.fishbase.de/summary/SpeciesSummary.php?id=8196" TargetMode="External"/><Relationship Id="rId100" Type="http://schemas.openxmlformats.org/officeDocument/2006/relationships/hyperlink" Target="https://www.fishbase.de/summary/SpeciesSummary.php?id=1944" TargetMode="External"/><Relationship Id="rId282" Type="http://schemas.openxmlformats.org/officeDocument/2006/relationships/hyperlink" Target="https://www.sealifebase.ca/summary/SpeciesSummary.php?id=130701" TargetMode="External"/><Relationship Id="rId317" Type="http://schemas.openxmlformats.org/officeDocument/2006/relationships/hyperlink" Target="https://www.sealifebase.ca/summary/SpeciesSummary.php?id=21050" TargetMode="External"/><Relationship Id="rId338" Type="http://schemas.openxmlformats.org/officeDocument/2006/relationships/hyperlink" Target="https://www.sealifebase.ca/summary/SpeciesSummary.php?id=154516" TargetMode="External"/><Relationship Id="rId8" Type="http://schemas.openxmlformats.org/officeDocument/2006/relationships/hyperlink" Target="https://www.fishbase.de/summary/SpeciesSummary.php?id=4274" TargetMode="External"/><Relationship Id="rId98" Type="http://schemas.openxmlformats.org/officeDocument/2006/relationships/hyperlink" Target="https://www.fishbase.de/summary/SpeciesSummary.php?id=8208" TargetMode="External"/><Relationship Id="rId121" Type="http://schemas.openxmlformats.org/officeDocument/2006/relationships/hyperlink" Target="https://www.fishbase.de/summary/SpeciesSummary.php?id=55259" TargetMode="External"/><Relationship Id="rId142" Type="http://schemas.openxmlformats.org/officeDocument/2006/relationships/hyperlink" Target="https://www.fishbase.de/summary/SpeciesSummary.php?id=13191" TargetMode="External"/><Relationship Id="rId163" Type="http://schemas.openxmlformats.org/officeDocument/2006/relationships/hyperlink" Target="https://www.fishbase.de/summary/SpeciesSummary.php?id=8172" TargetMode="External"/><Relationship Id="rId184" Type="http://schemas.openxmlformats.org/officeDocument/2006/relationships/hyperlink" Target="https://www.fishbase.de/summary/SpeciesSummary.php?id=3680" TargetMode="External"/><Relationship Id="rId219" Type="http://schemas.openxmlformats.org/officeDocument/2006/relationships/hyperlink" Target="https://www.fishbase.de/summary/SpeciesSummary.php?id=382" TargetMode="External"/><Relationship Id="rId230" Type="http://schemas.openxmlformats.org/officeDocument/2006/relationships/hyperlink" Target="https://www.fishbase.de/summary/SpeciesSummary.php?id=729" TargetMode="External"/><Relationship Id="rId251" Type="http://schemas.openxmlformats.org/officeDocument/2006/relationships/hyperlink" Target="https://www.fishbase.de/summary/SpeciesSummary.php?id=13437" TargetMode="External"/><Relationship Id="rId25" Type="http://schemas.openxmlformats.org/officeDocument/2006/relationships/hyperlink" Target="https://www.fishbase.de/summary/SpeciesSummary.php?id=8274" TargetMode="External"/><Relationship Id="rId46" Type="http://schemas.openxmlformats.org/officeDocument/2006/relationships/hyperlink" Target="https://www.fishbase.de/summary/SpeciesSummary.php?id=461" TargetMode="External"/><Relationship Id="rId67" Type="http://schemas.openxmlformats.org/officeDocument/2006/relationships/hyperlink" Target="https://www.fishbase.de/summary/SpeciesSummary.php?id=10430" TargetMode="External"/><Relationship Id="rId272" Type="http://schemas.openxmlformats.org/officeDocument/2006/relationships/hyperlink" Target="https://www.sealifebase.ca/summary/SpeciesSummary.php?id=6346" TargetMode="External"/><Relationship Id="rId293" Type="http://schemas.openxmlformats.org/officeDocument/2006/relationships/hyperlink" Target="https://www.sealifebase.ca/summary/SpeciesSummary.php?id=85121" TargetMode="External"/><Relationship Id="rId307" Type="http://schemas.openxmlformats.org/officeDocument/2006/relationships/hyperlink" Target="https://www.sealifebase.ca/summary/SpeciesSummary.php?id=165216" TargetMode="External"/><Relationship Id="rId328" Type="http://schemas.openxmlformats.org/officeDocument/2006/relationships/hyperlink" Target="https://www.sealifebase.ca/summary/SpeciesSummary.php?id=14896" TargetMode="External"/><Relationship Id="rId88" Type="http://schemas.openxmlformats.org/officeDocument/2006/relationships/hyperlink" Target="https://www.fishbase.de/summary/SpeciesSummary.php?id=4642" TargetMode="External"/><Relationship Id="rId111" Type="http://schemas.openxmlformats.org/officeDocument/2006/relationships/hyperlink" Target="https://www.fishbase.de/summary/SpeciesSummary.php?id=9205" TargetMode="External"/><Relationship Id="rId132" Type="http://schemas.openxmlformats.org/officeDocument/2006/relationships/hyperlink" Target="https://www.fishbase.de/summary/SpeciesSummary.php?id=1725" TargetMode="External"/><Relationship Id="rId153" Type="http://schemas.openxmlformats.org/officeDocument/2006/relationships/hyperlink" Target="https://www.fishbase.de/summary/SpeciesSummary.php?id=8216" TargetMode="External"/><Relationship Id="rId174" Type="http://schemas.openxmlformats.org/officeDocument/2006/relationships/hyperlink" Target="https://www.fishbase.de/summary/SpeciesSummary.php?id=10573" TargetMode="External"/><Relationship Id="rId195" Type="http://schemas.openxmlformats.org/officeDocument/2006/relationships/hyperlink" Target="https://www.fishbase.de/summary/SpeciesSummary.php?id=2081" TargetMode="External"/><Relationship Id="rId209" Type="http://schemas.openxmlformats.org/officeDocument/2006/relationships/hyperlink" Target="https://www.fishbase.de/summary/SpeciesSummary.php?id=9027" TargetMode="External"/><Relationship Id="rId220" Type="http://schemas.openxmlformats.org/officeDocument/2006/relationships/hyperlink" Target="https://www.fishbase.de/summary/SpeciesSummary.php?id=1961" TargetMode="External"/><Relationship Id="rId241" Type="http://schemas.openxmlformats.org/officeDocument/2006/relationships/hyperlink" Target="https://www.fishbase.de/summary/SpeciesSummary.php?id=142" TargetMode="External"/><Relationship Id="rId15" Type="http://schemas.openxmlformats.org/officeDocument/2006/relationships/hyperlink" Target="https://www.fishbase.de/summary/SpeciesSummary.php?id=776" TargetMode="External"/><Relationship Id="rId36" Type="http://schemas.openxmlformats.org/officeDocument/2006/relationships/hyperlink" Target="https://www.fishbase.de/summary/SpeciesSummary.php?id=873" TargetMode="External"/><Relationship Id="rId57" Type="http://schemas.openxmlformats.org/officeDocument/2006/relationships/hyperlink" Target="https://www.fishbase.de/summary/SpeciesSummary.php?id=17265" TargetMode="External"/><Relationship Id="rId262" Type="http://schemas.openxmlformats.org/officeDocument/2006/relationships/hyperlink" Target="https://www.sealifebase.ca/summary/SpeciesSummary.php?id=83694" TargetMode="External"/><Relationship Id="rId283" Type="http://schemas.openxmlformats.org/officeDocument/2006/relationships/hyperlink" Target="https://www.sealifebase.ca/summary/SpeciesSummary.php?id=162926" TargetMode="External"/><Relationship Id="rId318" Type="http://schemas.openxmlformats.org/officeDocument/2006/relationships/hyperlink" Target="https://www.sealifebase.ca/summary/SpeciesSummary.php?id=20094" TargetMode="External"/><Relationship Id="rId339" Type="http://schemas.openxmlformats.org/officeDocument/2006/relationships/hyperlink" Target="https://www.sealifebase.ca/summary/SpeciesSummary.php?id=154555" TargetMode="External"/><Relationship Id="rId78" Type="http://schemas.openxmlformats.org/officeDocument/2006/relationships/hyperlink" Target="https://www.fishbase.de/summary/SpeciesSummary.php?id=1593" TargetMode="External"/><Relationship Id="rId99" Type="http://schemas.openxmlformats.org/officeDocument/2006/relationships/hyperlink" Target="https://www.fishbase.de/summary/SpeciesSummary.php?id=3326" TargetMode="External"/><Relationship Id="rId101" Type="http://schemas.openxmlformats.org/officeDocument/2006/relationships/hyperlink" Target="https://www.fishbase.de/summary/SpeciesSummary.php?id=58279" TargetMode="External"/><Relationship Id="rId122" Type="http://schemas.openxmlformats.org/officeDocument/2006/relationships/hyperlink" Target="https://www.fishbase.de/summary/SpeciesSummary.php?id=88" TargetMode="External"/><Relationship Id="rId143" Type="http://schemas.openxmlformats.org/officeDocument/2006/relationships/hyperlink" Target="https://www.fishbase.de/summary/SpeciesSummary.php?id=13194" TargetMode="External"/><Relationship Id="rId164" Type="http://schemas.openxmlformats.org/officeDocument/2006/relationships/hyperlink" Target="https://www.fishbase.de/summary/SpeciesSummary.php?id=1945" TargetMode="External"/><Relationship Id="rId185" Type="http://schemas.openxmlformats.org/officeDocument/2006/relationships/hyperlink" Target="https://www.fishbase.de/summary/SpeciesSummary.php?id=14205" TargetMode="External"/><Relationship Id="rId9" Type="http://schemas.openxmlformats.org/officeDocument/2006/relationships/hyperlink" Target="https://www.fishbase.de/summary/SpeciesSummary.php?id=1163" TargetMode="External"/><Relationship Id="rId210" Type="http://schemas.openxmlformats.org/officeDocument/2006/relationships/hyperlink" Target="https://www.fishbase.de/summary/SpeciesSummary.php?id=136" TargetMode="External"/><Relationship Id="rId26" Type="http://schemas.openxmlformats.org/officeDocument/2006/relationships/hyperlink" Target="https://www.fishbase.de/summary/SpeciesSummary.php?id=54793" TargetMode="External"/><Relationship Id="rId231" Type="http://schemas.openxmlformats.org/officeDocument/2006/relationships/hyperlink" Target="https://www.fishbase.de/summary/SpeciesSummary.php?id=14087" TargetMode="External"/><Relationship Id="rId252" Type="http://schemas.openxmlformats.org/officeDocument/2006/relationships/hyperlink" Target="https://www.fishbase.de/summary/SpeciesSummary.php?id=14098" TargetMode="External"/><Relationship Id="rId273" Type="http://schemas.openxmlformats.org/officeDocument/2006/relationships/hyperlink" Target="https://www.sealifebase.ca/summary/SpeciesSummary.php?id=48098" TargetMode="External"/><Relationship Id="rId294" Type="http://schemas.openxmlformats.org/officeDocument/2006/relationships/hyperlink" Target="https://www.sealifebase.ca/summary/SpeciesSummary.php?id=49462" TargetMode="External"/><Relationship Id="rId308" Type="http://schemas.openxmlformats.org/officeDocument/2006/relationships/hyperlink" Target="https://www.sealifebase.ca/summary/SpeciesSummary.php?id=165207" TargetMode="External"/><Relationship Id="rId329" Type="http://schemas.openxmlformats.org/officeDocument/2006/relationships/hyperlink" Target="https://www.sealifebase.ca/summary/SpeciesSummary.php?id=14899" TargetMode="External"/><Relationship Id="rId47" Type="http://schemas.openxmlformats.org/officeDocument/2006/relationships/hyperlink" Target="https://www.fishbase.de/summary/SpeciesSummary.php?id=1029" TargetMode="External"/><Relationship Id="rId68" Type="http://schemas.openxmlformats.org/officeDocument/2006/relationships/hyperlink" Target="https://www.fishbase.de/summary/SpeciesSummary.php?id=50016" TargetMode="External"/><Relationship Id="rId89" Type="http://schemas.openxmlformats.org/officeDocument/2006/relationships/hyperlink" Target="https://www.fishbase.de/summary/SpeciesSummary.php?id=100" TargetMode="External"/><Relationship Id="rId112" Type="http://schemas.openxmlformats.org/officeDocument/2006/relationships/hyperlink" Target="https://www.fishbase.de/summary/SpeciesSummary.php?id=9594" TargetMode="External"/><Relationship Id="rId133" Type="http://schemas.openxmlformats.org/officeDocument/2006/relationships/hyperlink" Target="https://www.fishbase.de/summary/SpeciesSummary.php?id=59440" TargetMode="External"/><Relationship Id="rId154" Type="http://schemas.openxmlformats.org/officeDocument/2006/relationships/hyperlink" Target="https://www.fishbase.de/summary/SpeciesSummary.php?id=54617" TargetMode="External"/><Relationship Id="rId175" Type="http://schemas.openxmlformats.org/officeDocument/2006/relationships/hyperlink" Target="https://www.fishbase.de/summary/SpeciesSummary.php?id=13971" TargetMode="External"/><Relationship Id="rId340" Type="http://schemas.openxmlformats.org/officeDocument/2006/relationships/hyperlink" Target="https://www.sealifebase.ca/summary/SpeciesSummary.php?id=25385" TargetMode="External"/><Relationship Id="rId196" Type="http://schemas.openxmlformats.org/officeDocument/2006/relationships/hyperlink" Target="https://www.fishbase.de/summary/SpeciesSummary.php?id=13271" TargetMode="External"/><Relationship Id="rId200" Type="http://schemas.openxmlformats.org/officeDocument/2006/relationships/hyperlink" Target="https://www.fishbase.de/summary/SpeciesSummary.php?id=114" TargetMode="External"/><Relationship Id="rId16" Type="http://schemas.openxmlformats.org/officeDocument/2006/relationships/hyperlink" Target="https://www.fishbase.de/summary/SpeciesSummary.php?id=13469" TargetMode="External"/><Relationship Id="rId221" Type="http://schemas.openxmlformats.org/officeDocument/2006/relationships/hyperlink" Target="https://www.fishbase.de/summary/SpeciesSummary.php?id=1007" TargetMode="External"/><Relationship Id="rId242" Type="http://schemas.openxmlformats.org/officeDocument/2006/relationships/hyperlink" Target="https://www.fishbase.de/summary/SpeciesSummary.php?id=143" TargetMode="External"/><Relationship Id="rId263" Type="http://schemas.openxmlformats.org/officeDocument/2006/relationships/hyperlink" Target="https://www.sealifebase.ca/summary/SpeciesSummary.php?id=162910" TargetMode="External"/><Relationship Id="rId284" Type="http://schemas.openxmlformats.org/officeDocument/2006/relationships/hyperlink" Target="https://www.sealifebase.ca/summary/SpeciesSummary.php?id=14597" TargetMode="External"/><Relationship Id="rId319" Type="http://schemas.openxmlformats.org/officeDocument/2006/relationships/hyperlink" Target="https://www.sealifebase.ca/summary/SpeciesSummary.php?id=154710" TargetMode="External"/><Relationship Id="rId37" Type="http://schemas.openxmlformats.org/officeDocument/2006/relationships/hyperlink" Target="https://www.fishbase.de/summary/SpeciesSummary.php?id=874" TargetMode="External"/><Relationship Id="rId58" Type="http://schemas.openxmlformats.org/officeDocument/2006/relationships/hyperlink" Target="https://www.fishbase.de/summary/SpeciesSummary.php?id=14105" TargetMode="External"/><Relationship Id="rId79" Type="http://schemas.openxmlformats.org/officeDocument/2006/relationships/hyperlink" Target="https://www.fishbase.de/summary/SpeciesSummary.php?id=13956" TargetMode="External"/><Relationship Id="rId102" Type="http://schemas.openxmlformats.org/officeDocument/2006/relationships/hyperlink" Target="https://www.fishbase.de/summary/SpeciesSummary.php?id=3157" TargetMode="External"/><Relationship Id="rId123" Type="http://schemas.openxmlformats.org/officeDocument/2006/relationships/hyperlink" Target="https://www.fishbase.de/summary/SpeciesSummary.php?id=1072" TargetMode="External"/><Relationship Id="rId144" Type="http://schemas.openxmlformats.org/officeDocument/2006/relationships/hyperlink" Target="https://www.fishbase.de/summary/SpeciesSummary.php?id=2588" TargetMode="External"/><Relationship Id="rId330" Type="http://schemas.openxmlformats.org/officeDocument/2006/relationships/hyperlink" Target="https://www.sealifebase.ca/summary/SpeciesSummary.php?id=14932" TargetMode="External"/><Relationship Id="rId90" Type="http://schemas.openxmlformats.org/officeDocument/2006/relationships/hyperlink" Target="https://www.fishbase.de/summary/SpeciesSummary.php?id=484" TargetMode="External"/><Relationship Id="rId165" Type="http://schemas.openxmlformats.org/officeDocument/2006/relationships/hyperlink" Target="https://www.fishbase.de/summary/SpeciesSummary.php?id=1946" TargetMode="External"/><Relationship Id="rId186" Type="http://schemas.openxmlformats.org/officeDocument/2006/relationships/hyperlink" Target="https://www.fishbase.de/summary/SpeciesSummary.php?id=898" TargetMode="External"/><Relationship Id="rId211" Type="http://schemas.openxmlformats.org/officeDocument/2006/relationships/hyperlink" Target="https://www.fishbase.de/summary/SpeciesSummary.php?id=8332" TargetMode="External"/><Relationship Id="rId232" Type="http://schemas.openxmlformats.org/officeDocument/2006/relationships/hyperlink" Target="https://www.fishbase.de/summary/SpeciesSummary.php?id=14089" TargetMode="External"/><Relationship Id="rId253" Type="http://schemas.openxmlformats.org/officeDocument/2006/relationships/hyperlink" Target="https://www.fishbase.de/summary/SpeciesSummary.php?id=57392" TargetMode="External"/><Relationship Id="rId274" Type="http://schemas.openxmlformats.org/officeDocument/2006/relationships/hyperlink" Target="https://www.sealifebase.ca/summary/SpeciesSummary.php?id=148246" TargetMode="External"/><Relationship Id="rId295" Type="http://schemas.openxmlformats.org/officeDocument/2006/relationships/hyperlink" Target="https://www.sealifebase.ca/summary/SpeciesSummary.php?id=124767" TargetMode="External"/><Relationship Id="rId309" Type="http://schemas.openxmlformats.org/officeDocument/2006/relationships/hyperlink" Target="https://www.sealifebase.ca/summary/SpeciesSummary.php?id=162922" TargetMode="External"/><Relationship Id="rId27" Type="http://schemas.openxmlformats.org/officeDocument/2006/relationships/hyperlink" Target="https://www.fishbase.de/summary/SpeciesSummary.php?id=8275" TargetMode="External"/><Relationship Id="rId48" Type="http://schemas.openxmlformats.org/officeDocument/2006/relationships/hyperlink" Target="https://www.fishbase.de/summary/SpeciesSummary.php?id=52915" TargetMode="External"/><Relationship Id="rId69" Type="http://schemas.openxmlformats.org/officeDocument/2006/relationships/hyperlink" Target="https://www.fishbase.de/summary/SpeciesSummary.php?id=14248" TargetMode="External"/><Relationship Id="rId113" Type="http://schemas.openxmlformats.org/officeDocument/2006/relationships/hyperlink" Target="https://www.fishbase.de/summary/SpeciesSummary.php?id=397" TargetMode="External"/><Relationship Id="rId134" Type="http://schemas.openxmlformats.org/officeDocument/2006/relationships/hyperlink" Target="https://www.fishbase.de/summary/SpeciesSummary.php?id=14004" TargetMode="External"/><Relationship Id="rId320" Type="http://schemas.openxmlformats.org/officeDocument/2006/relationships/hyperlink" Target="https://www.sealifebase.ca/summary/SpeciesSummary.php?id=83843" TargetMode="External"/><Relationship Id="rId80" Type="http://schemas.openxmlformats.org/officeDocument/2006/relationships/hyperlink" Target="https://www.fishbase.de/summary/SpeciesSummary.php?id=1455" TargetMode="External"/><Relationship Id="rId155" Type="http://schemas.openxmlformats.org/officeDocument/2006/relationships/hyperlink" Target="https://www.fishbase.de/summary/SpeciesSummary.php?id=8215" TargetMode="External"/><Relationship Id="rId176" Type="http://schemas.openxmlformats.org/officeDocument/2006/relationships/hyperlink" Target="https://www.fishbase.de/summary/SpeciesSummary.php?id=424" TargetMode="External"/><Relationship Id="rId197" Type="http://schemas.openxmlformats.org/officeDocument/2006/relationships/hyperlink" Target="https://www.fishbase.de/summary/SpeciesSummary.php?id=901" TargetMode="External"/><Relationship Id="rId341" Type="http://schemas.openxmlformats.org/officeDocument/2006/relationships/hyperlink" Target="https://www.fishbase.de/summary/Caulolatilus-affinis" TargetMode="External"/><Relationship Id="rId201" Type="http://schemas.openxmlformats.org/officeDocument/2006/relationships/hyperlink" Target="https://www.fishbase.de/summary/SpeciesSummary.php?id=1477" TargetMode="External"/><Relationship Id="rId222" Type="http://schemas.openxmlformats.org/officeDocument/2006/relationships/hyperlink" Target="https://www.fishbase.de/summary/SpeciesSummary.php?id=13020" TargetMode="External"/><Relationship Id="rId243" Type="http://schemas.openxmlformats.org/officeDocument/2006/relationships/hyperlink" Target="https://www.fishbase.de/summary/SpeciesSummary.php?id=146" TargetMode="External"/><Relationship Id="rId264" Type="http://schemas.openxmlformats.org/officeDocument/2006/relationships/hyperlink" Target="https://www.sealifebase.ca/summary/SpeciesSummary.php?id=26799" TargetMode="External"/><Relationship Id="rId285" Type="http://schemas.openxmlformats.org/officeDocument/2006/relationships/hyperlink" Target="https://www.sealifebase.ca/summary/SpeciesSummary.php?id=14598" TargetMode="External"/><Relationship Id="rId17" Type="http://schemas.openxmlformats.org/officeDocument/2006/relationships/hyperlink" Target="https://www.fishbase.de/summary/SpeciesSummary.php?id=14261" TargetMode="External"/><Relationship Id="rId38" Type="http://schemas.openxmlformats.org/officeDocument/2006/relationships/hyperlink" Target="https://www.fishbase.de/summary/SpeciesSummary.php?id=881" TargetMode="External"/><Relationship Id="rId59" Type="http://schemas.openxmlformats.org/officeDocument/2006/relationships/hyperlink" Target="https://www.fishbase.de/summary/SpeciesSummary.php?id=5049" TargetMode="External"/><Relationship Id="rId103" Type="http://schemas.openxmlformats.org/officeDocument/2006/relationships/hyperlink" Target="https://www.fishbase.de/summary/SpeciesSummary.php?id=744" TargetMode="External"/><Relationship Id="rId124" Type="http://schemas.openxmlformats.org/officeDocument/2006/relationships/hyperlink" Target="https://www.fishbase.de/summary/SpeciesSummary.php?id=14009" TargetMode="External"/><Relationship Id="rId310" Type="http://schemas.openxmlformats.org/officeDocument/2006/relationships/hyperlink" Target="https://www.sealifebase.ca/summary/SpeciesSummary.php?id=83778" TargetMode="External"/><Relationship Id="rId70" Type="http://schemas.openxmlformats.org/officeDocument/2006/relationships/hyperlink" Target="https://www.fishbase.de/summary/SpeciesSummary.php?id=467" TargetMode="External"/><Relationship Id="rId91" Type="http://schemas.openxmlformats.org/officeDocument/2006/relationships/hyperlink" Target="https://www.fishbase.de/summary/SpeciesSummary.php?id=1054" TargetMode="External"/><Relationship Id="rId145" Type="http://schemas.openxmlformats.org/officeDocument/2006/relationships/hyperlink" Target="https://www.fishbase.de/summary/SpeciesSummary.php?id=1732" TargetMode="External"/><Relationship Id="rId166" Type="http://schemas.openxmlformats.org/officeDocument/2006/relationships/hyperlink" Target="https://www.fishbase.de/summary/SpeciesSummary.php?id=1001" TargetMode="External"/><Relationship Id="rId187" Type="http://schemas.openxmlformats.org/officeDocument/2006/relationships/hyperlink" Target="https://www.fishbase.de/summary/SpeciesSummary.php?id=4029" TargetMode="External"/><Relationship Id="rId331" Type="http://schemas.openxmlformats.org/officeDocument/2006/relationships/hyperlink" Target="https://www.sealifebase.ca/summary/SpeciesSummary.php?id=14948" TargetMode="External"/><Relationship Id="rId1" Type="http://schemas.openxmlformats.org/officeDocument/2006/relationships/hyperlink" Target="https://www.fishbase.de/summary/SpeciesSummary.php?id=972" TargetMode="External"/><Relationship Id="rId212" Type="http://schemas.openxmlformats.org/officeDocument/2006/relationships/hyperlink" Target="https://www.fishbase.de/summary/SpeciesSummary.php?id=8333" TargetMode="External"/><Relationship Id="rId233" Type="http://schemas.openxmlformats.org/officeDocument/2006/relationships/hyperlink" Target="https://www.fishbase.de/summary/SpeciesSummary.php?id=26365" TargetMode="External"/><Relationship Id="rId254" Type="http://schemas.openxmlformats.org/officeDocument/2006/relationships/hyperlink" Target="https://www.fishbase.de/summary/SpeciesSummary.php?id=61155" TargetMode="External"/><Relationship Id="rId28" Type="http://schemas.openxmlformats.org/officeDocument/2006/relationships/hyperlink" Target="https://www.fishbase.de/summary/SpeciesSummary.php?id=46086" TargetMode="External"/><Relationship Id="rId49" Type="http://schemas.openxmlformats.org/officeDocument/2006/relationships/hyperlink" Target="https://www.fishbase.de/summary/SpeciesSummary.php?id=1937" TargetMode="External"/><Relationship Id="rId114" Type="http://schemas.openxmlformats.org/officeDocument/2006/relationships/hyperlink" Target="https://www.fishbase.de/summary/SpeciesSummary.php?id=14018" TargetMode="External"/><Relationship Id="rId275" Type="http://schemas.openxmlformats.org/officeDocument/2006/relationships/hyperlink" Target="https://www.sealifebase.ca/summary/SpeciesSummary.php?id=4989" TargetMode="External"/><Relationship Id="rId296" Type="http://schemas.openxmlformats.org/officeDocument/2006/relationships/hyperlink" Target="https://www.sealifebase.ca/summary/SpeciesSummary.php?id=114935" TargetMode="External"/><Relationship Id="rId300" Type="http://schemas.openxmlformats.org/officeDocument/2006/relationships/hyperlink" Target="https://www.sealifebase.ca/summary/SpeciesSummary.php?id=14917" TargetMode="External"/><Relationship Id="rId60" Type="http://schemas.openxmlformats.org/officeDocument/2006/relationships/hyperlink" Target="https://www.fishbase.de/summary/SpeciesSummary.php?id=13954" TargetMode="External"/><Relationship Id="rId81" Type="http://schemas.openxmlformats.org/officeDocument/2006/relationships/hyperlink" Target="https://www.fishbase.de/summary/SpeciesSummary.php?id=1049" TargetMode="External"/><Relationship Id="rId135" Type="http://schemas.openxmlformats.org/officeDocument/2006/relationships/hyperlink" Target="https://www.fishbase.de/summary/SpeciesSummary.php?id=12968" TargetMode="External"/><Relationship Id="rId156" Type="http://schemas.openxmlformats.org/officeDocument/2006/relationships/hyperlink" Target="https://www.fishbase.de/summary/SpeciesSummary.php?id=895" TargetMode="External"/><Relationship Id="rId177" Type="http://schemas.openxmlformats.org/officeDocument/2006/relationships/hyperlink" Target="https://www.fishbase.de/summary/SpeciesSummary.php?id=8325" TargetMode="External"/><Relationship Id="rId198" Type="http://schemas.openxmlformats.org/officeDocument/2006/relationships/hyperlink" Target="https://www.fishbase.de/summary/SpeciesSummary.php?id=1044" TargetMode="External"/><Relationship Id="rId321" Type="http://schemas.openxmlformats.org/officeDocument/2006/relationships/hyperlink" Target="https://www.sealifebase.ca/summary/SpeciesSummary.php?id=154515" TargetMode="External"/><Relationship Id="rId202" Type="http://schemas.openxmlformats.org/officeDocument/2006/relationships/hyperlink" Target="https://www.fishbase.de/summary/SpeciesSummary.php?id=13554" TargetMode="External"/><Relationship Id="rId223" Type="http://schemas.openxmlformats.org/officeDocument/2006/relationships/hyperlink" Target="https://www.fishbase.de/summary/SpeciesSummary.php?id=50096" TargetMode="External"/><Relationship Id="rId244" Type="http://schemas.openxmlformats.org/officeDocument/2006/relationships/hyperlink" Target="https://www.fishbase.de/summary/SpeciesSummary.php?id=14290" TargetMode="External"/><Relationship Id="rId18" Type="http://schemas.openxmlformats.org/officeDocument/2006/relationships/hyperlink" Target="https://www.fishbase.de/summary/SpeciesSummary.php?id=12910" TargetMode="External"/><Relationship Id="rId39" Type="http://schemas.openxmlformats.org/officeDocument/2006/relationships/hyperlink" Target="https://www.fishbase.de/summary/SpeciesSummary.php?id=3539" TargetMode="External"/><Relationship Id="rId265" Type="http://schemas.openxmlformats.org/officeDocument/2006/relationships/hyperlink" Target="https://www.sealifebase.ca/summary/SpeciesSummary.php?id=83696" TargetMode="External"/><Relationship Id="rId286" Type="http://schemas.openxmlformats.org/officeDocument/2006/relationships/hyperlink" Target="https://www.sealifebase.ca/summary/SpeciesSummary.php?id=153506" TargetMode="External"/><Relationship Id="rId50" Type="http://schemas.openxmlformats.org/officeDocument/2006/relationships/hyperlink" Target="https://www.fishbase.de/summary/SpeciesSummary.php?id=11859" TargetMode="External"/><Relationship Id="rId104" Type="http://schemas.openxmlformats.org/officeDocument/2006/relationships/hyperlink" Target="https://www.fishbase.de/summary/SpeciesSummary.php?id=3284" TargetMode="External"/><Relationship Id="rId125" Type="http://schemas.openxmlformats.org/officeDocument/2006/relationships/hyperlink" Target="https://www.fishbase.de/summary/SpeciesSummary.php?id=1042" TargetMode="External"/><Relationship Id="rId146" Type="http://schemas.openxmlformats.org/officeDocument/2006/relationships/hyperlink" Target="https://www.fishbase.de/summary/SpeciesSummary.php?id=785" TargetMode="External"/><Relationship Id="rId167" Type="http://schemas.openxmlformats.org/officeDocument/2006/relationships/hyperlink" Target="https://www.fishbase.de/summary/SpeciesSummary.php?id=50708" TargetMode="External"/><Relationship Id="rId188" Type="http://schemas.openxmlformats.org/officeDocument/2006/relationships/hyperlink" Target="https://www.fishbase.de/summary/SpeciesSummary.php?id=3519" TargetMode="External"/><Relationship Id="rId311" Type="http://schemas.openxmlformats.org/officeDocument/2006/relationships/hyperlink" Target="https://www.sealifebase.ca/summary/SpeciesSummary.php?id=47664" TargetMode="External"/><Relationship Id="rId332" Type="http://schemas.openxmlformats.org/officeDocument/2006/relationships/hyperlink" Target="https://www.sealifebase.ca/summary/SpeciesSummary.php?id=154546" TargetMode="External"/><Relationship Id="rId71" Type="http://schemas.openxmlformats.org/officeDocument/2006/relationships/hyperlink" Target="https://www.fishbase.de/summary/SpeciesSummary.php?id=3826" TargetMode="External"/><Relationship Id="rId92" Type="http://schemas.openxmlformats.org/officeDocument/2006/relationships/hyperlink" Target="https://www.fishbase.de/summary/SpeciesSummary.php?id=57959" TargetMode="External"/><Relationship Id="rId213" Type="http://schemas.openxmlformats.org/officeDocument/2006/relationships/hyperlink" Target="https://www.fishbase.de/summary/SpeciesSummary.php?id=506" TargetMode="External"/><Relationship Id="rId234" Type="http://schemas.openxmlformats.org/officeDocument/2006/relationships/hyperlink" Target="https://www.fishbase.de/summary/SpeciesSummary.php?id=3162" TargetMode="External"/><Relationship Id="rId2" Type="http://schemas.openxmlformats.org/officeDocument/2006/relationships/hyperlink" Target="https://www.fishbase.de/summary/SpeciesSummary.php?id=57960" TargetMode="External"/><Relationship Id="rId29" Type="http://schemas.openxmlformats.org/officeDocument/2006/relationships/hyperlink" Target="https://www.fishbase.de/summary/SpeciesSummary.php?id=817" TargetMode="External"/><Relationship Id="rId255" Type="http://schemas.openxmlformats.org/officeDocument/2006/relationships/hyperlink" Target="https://www.fishbase.de/summary/SpeciesSummary.php?id=8334" TargetMode="External"/><Relationship Id="rId276" Type="http://schemas.openxmlformats.org/officeDocument/2006/relationships/hyperlink" Target="https://www.sealifebase.ca/summary/SpeciesSummary.php?id=24568" TargetMode="External"/><Relationship Id="rId297" Type="http://schemas.openxmlformats.org/officeDocument/2006/relationships/hyperlink" Target="https://www.sealifebase.ca/summary/SpeciesSummary.php?id=48841" TargetMode="External"/><Relationship Id="rId40" Type="http://schemas.openxmlformats.org/officeDocument/2006/relationships/hyperlink" Target="https://www.fishbase.de/summary/SpeciesSummary.php?id=6428" TargetMode="External"/><Relationship Id="rId115" Type="http://schemas.openxmlformats.org/officeDocument/2006/relationships/hyperlink" Target="https://www.fishbase.de/summary/SpeciesSummary.php?id=217" TargetMode="External"/><Relationship Id="rId136" Type="http://schemas.openxmlformats.org/officeDocument/2006/relationships/hyperlink" Target="https://www.fishbase.de/summary/SpeciesSummary.php?id=14002" TargetMode="External"/><Relationship Id="rId157" Type="http://schemas.openxmlformats.org/officeDocument/2006/relationships/hyperlink" Target="https://www.fishbase.de/summary/SpeciesSummary.php?id=13995" TargetMode="External"/><Relationship Id="rId178" Type="http://schemas.openxmlformats.org/officeDocument/2006/relationships/hyperlink" Target="https://www.fishbase.de/summary/SpeciesSummary.php?id=8326" TargetMode="External"/><Relationship Id="rId301" Type="http://schemas.openxmlformats.org/officeDocument/2006/relationships/hyperlink" Target="https://www.sealifebase.ca/summary/SpeciesSummary.php?id=57130" TargetMode="External"/><Relationship Id="rId322" Type="http://schemas.openxmlformats.org/officeDocument/2006/relationships/hyperlink" Target="https://www.sealifebase.ca/summary/SpeciesSummary.php?id=83844" TargetMode="External"/><Relationship Id="rId61" Type="http://schemas.openxmlformats.org/officeDocument/2006/relationships/hyperlink" Target="https://www.fishbase.de/summary/SpeciesSummary.php?id=13777" TargetMode="External"/><Relationship Id="rId82" Type="http://schemas.openxmlformats.org/officeDocument/2006/relationships/hyperlink" Target="https://www.fishbase.de/summary/SpeciesSummary.php?id=13728" TargetMode="External"/><Relationship Id="rId199" Type="http://schemas.openxmlformats.org/officeDocument/2006/relationships/hyperlink" Target="https://www.fishbase.de/summary/SpeciesSummary.php?id=113" TargetMode="External"/><Relationship Id="rId203" Type="http://schemas.openxmlformats.org/officeDocument/2006/relationships/hyperlink" Target="https://www.fishbase.de/summary/SpeciesSummary.php?id=8392" TargetMode="External"/><Relationship Id="rId19" Type="http://schemas.openxmlformats.org/officeDocument/2006/relationships/hyperlink" Target="https://www.fishbase.de/summary/SpeciesSummary.php?id=93" TargetMode="External"/><Relationship Id="rId224" Type="http://schemas.openxmlformats.org/officeDocument/2006/relationships/hyperlink" Target="https://www.fishbase.de/summary/SpeciesSummary.php?id=14298" TargetMode="External"/><Relationship Id="rId245" Type="http://schemas.openxmlformats.org/officeDocument/2006/relationships/hyperlink" Target="https://www.fishbase.de/summary/SpeciesSummary.php?id=1969" TargetMode="External"/><Relationship Id="rId266" Type="http://schemas.openxmlformats.org/officeDocument/2006/relationships/hyperlink" Target="https://www.sealifebase.ca/summary/SpeciesSummary.php?id=153509" TargetMode="External"/><Relationship Id="rId287" Type="http://schemas.openxmlformats.org/officeDocument/2006/relationships/hyperlink" Target="https://www.sealifebase.ca/summary/SpeciesSummary.php?id=148204" TargetMode="External"/><Relationship Id="rId30" Type="http://schemas.openxmlformats.org/officeDocument/2006/relationships/hyperlink" Target="https://www.fishbase.de/summary/SpeciesSummary.php?id=3573" TargetMode="External"/><Relationship Id="rId105" Type="http://schemas.openxmlformats.org/officeDocument/2006/relationships/hyperlink" Target="https://www.fishbase.de/summary/SpeciesSummary.php?id=13965" TargetMode="External"/><Relationship Id="rId126" Type="http://schemas.openxmlformats.org/officeDocument/2006/relationships/hyperlink" Target="https://www.fishbase.de/summary/SpeciesSummary.php?id=645" TargetMode="External"/><Relationship Id="rId147" Type="http://schemas.openxmlformats.org/officeDocument/2006/relationships/hyperlink" Target="https://www.fishbase.de/summary/SpeciesSummary.php?id=1086" TargetMode="External"/><Relationship Id="rId168" Type="http://schemas.openxmlformats.org/officeDocument/2006/relationships/hyperlink" Target="https://www.fishbase.de/summary/SpeciesSummary.php?id=13990" TargetMode="External"/><Relationship Id="rId312" Type="http://schemas.openxmlformats.org/officeDocument/2006/relationships/hyperlink" Target="https://www.sealifebase.ca/summary/SpeciesSummary.php?id=14781" TargetMode="External"/><Relationship Id="rId333" Type="http://schemas.openxmlformats.org/officeDocument/2006/relationships/hyperlink" Target="https://www.sealifebase.ca/summary/SpeciesSummary.php?id=165316" TargetMode="External"/><Relationship Id="rId51" Type="http://schemas.openxmlformats.org/officeDocument/2006/relationships/hyperlink" Target="https://www.fishbase.de/summary/SpeciesSummary.php?id=11865" TargetMode="External"/><Relationship Id="rId72" Type="http://schemas.openxmlformats.org/officeDocument/2006/relationships/hyperlink" Target="https://www.fishbase.de/summary/SpeciesSummary.php?id=642" TargetMode="External"/><Relationship Id="rId93" Type="http://schemas.openxmlformats.org/officeDocument/2006/relationships/hyperlink" Target="https://www.fishbase.de/summary/SpeciesSummary.php?id=57673" TargetMode="External"/><Relationship Id="rId189" Type="http://schemas.openxmlformats.org/officeDocument/2006/relationships/hyperlink" Target="https://www.fishbase.de/summary/SpeciesSummary.php?id=12917" TargetMode="External"/><Relationship Id="rId3" Type="http://schemas.openxmlformats.org/officeDocument/2006/relationships/hyperlink" Target="https://www.fishbase.de/summary/SpeciesSummary.php?id=89" TargetMode="External"/><Relationship Id="rId214" Type="http://schemas.openxmlformats.org/officeDocument/2006/relationships/hyperlink" Target="https://www.fishbase.de/summary/SpeciesSummary.php?id=387" TargetMode="External"/><Relationship Id="rId235" Type="http://schemas.openxmlformats.org/officeDocument/2006/relationships/hyperlink" Target="https://www.fishbase.de/summary/SpeciesSummary.php?id=13553" TargetMode="External"/><Relationship Id="rId256" Type="http://schemas.openxmlformats.org/officeDocument/2006/relationships/hyperlink" Target="https://www.fishbase.de/summary/SpeciesSummary.php?id=226" TargetMode="External"/><Relationship Id="rId277" Type="http://schemas.openxmlformats.org/officeDocument/2006/relationships/hyperlink" Target="https://www.sealifebase.ca/summary/SpeciesSummary.php?id=4896" TargetMode="External"/><Relationship Id="rId298" Type="http://schemas.openxmlformats.org/officeDocument/2006/relationships/hyperlink" Target="https://www.sealifebase.ca/summary/SpeciesSummary.php?id=14913" TargetMode="External"/><Relationship Id="rId116" Type="http://schemas.openxmlformats.org/officeDocument/2006/relationships/hyperlink" Target="https://www.fishbase.de/summary/SpeciesSummary.php?id=77" TargetMode="External"/><Relationship Id="rId137" Type="http://schemas.openxmlformats.org/officeDocument/2006/relationships/hyperlink" Target="https://www.fishbase.de/summary/SpeciesSummary.php?id=14693" TargetMode="External"/><Relationship Id="rId158" Type="http://schemas.openxmlformats.org/officeDocument/2006/relationships/hyperlink" Target="https://www.fishbase.de/summary/SpeciesSummary.php?id=3550" TargetMode="External"/><Relationship Id="rId302" Type="http://schemas.openxmlformats.org/officeDocument/2006/relationships/hyperlink" Target="https://www.sealifebase.ca/summary/SpeciesSummary.php?id=57413" TargetMode="External"/><Relationship Id="rId323" Type="http://schemas.openxmlformats.org/officeDocument/2006/relationships/hyperlink" Target="https://www.sealifebase.ca/summary/SpeciesSummary.php?id=162924" TargetMode="External"/><Relationship Id="rId20" Type="http://schemas.openxmlformats.org/officeDocument/2006/relationships/hyperlink" Target="https://www.fishbase.de/summary/SpeciesSummary.php?id=94" TargetMode="External"/><Relationship Id="rId41" Type="http://schemas.openxmlformats.org/officeDocument/2006/relationships/hyperlink" Target="https://www.fishbase.de/summary/SpeciesSummary.php?id=10978" TargetMode="External"/><Relationship Id="rId62" Type="http://schemas.openxmlformats.org/officeDocument/2006/relationships/hyperlink" Target="https://www.fishbase.de/summary/SpeciesSummary.php?id=403" TargetMode="External"/><Relationship Id="rId83" Type="http://schemas.openxmlformats.org/officeDocument/2006/relationships/hyperlink" Target="https://www.fishbase.de/summary/SpeciesSummary.php?id=97" TargetMode="External"/><Relationship Id="rId179" Type="http://schemas.openxmlformats.org/officeDocument/2006/relationships/hyperlink" Target="https://www.fishbase.de/summary/SpeciesSummary.php?id=14074" TargetMode="External"/><Relationship Id="rId190" Type="http://schemas.openxmlformats.org/officeDocument/2006/relationships/hyperlink" Target="https://www.fishbase.de/summary/SpeciesSummary.php?id=3312" TargetMode="External"/><Relationship Id="rId204" Type="http://schemas.openxmlformats.org/officeDocument/2006/relationships/hyperlink" Target="https://www.fishbase.de/summary/SpeciesSummary.php?id=57957" TargetMode="External"/><Relationship Id="rId225" Type="http://schemas.openxmlformats.org/officeDocument/2006/relationships/hyperlink" Target="https://www.fishbase.de/summary/SpeciesSummary.php?id=54507" TargetMode="External"/><Relationship Id="rId246" Type="http://schemas.openxmlformats.org/officeDocument/2006/relationships/hyperlink" Target="https://www.fishbase.de/summary/SpeciesSummary.php?id=1972" TargetMode="External"/><Relationship Id="rId267" Type="http://schemas.openxmlformats.org/officeDocument/2006/relationships/hyperlink" Target="https://www.sealifebase.ca/summary/SpeciesSummary.php?id=48886" TargetMode="External"/><Relationship Id="rId288" Type="http://schemas.openxmlformats.org/officeDocument/2006/relationships/hyperlink" Target="https://www.sealifebase.ca/summary/SpeciesSummary.php?id=139977" TargetMode="External"/><Relationship Id="rId106" Type="http://schemas.openxmlformats.org/officeDocument/2006/relationships/hyperlink" Target="https://www.fishbase.de/summary/SpeciesSummary.php?id=13966" TargetMode="External"/><Relationship Id="rId127" Type="http://schemas.openxmlformats.org/officeDocument/2006/relationships/hyperlink" Target="https://www.fishbase.de/summary/SpeciesSummary.php?id=13931" TargetMode="External"/><Relationship Id="rId313" Type="http://schemas.openxmlformats.org/officeDocument/2006/relationships/hyperlink" Target="https://www.sealifebase.ca/summary/SpeciesSummary.php?id=57247" TargetMode="External"/><Relationship Id="rId10" Type="http://schemas.openxmlformats.org/officeDocument/2006/relationships/hyperlink" Target="https://www.fishbase.de/summary/SpeciesSummary.php?id=8225" TargetMode="External"/><Relationship Id="rId31" Type="http://schemas.openxmlformats.org/officeDocument/2006/relationships/hyperlink" Target="https://www.fishbase.de/summary/SpeciesSummary.php?id=8399" TargetMode="External"/><Relationship Id="rId52" Type="http://schemas.openxmlformats.org/officeDocument/2006/relationships/hyperlink" Target="https://www.fishbase.de/summary/SpeciesSummary.php?id=26675" TargetMode="External"/><Relationship Id="rId73" Type="http://schemas.openxmlformats.org/officeDocument/2006/relationships/hyperlink" Target="https://www.fishbase.de/summary/SpeciesSummary.php?id=14023" TargetMode="External"/><Relationship Id="rId94" Type="http://schemas.openxmlformats.org/officeDocument/2006/relationships/hyperlink" Target="https://www.fishbase.de/summary/SpeciesSummary.php?id=27501" TargetMode="External"/><Relationship Id="rId148" Type="http://schemas.openxmlformats.org/officeDocument/2006/relationships/hyperlink" Target="https://www.fishbase.de/summary/SpeciesSummary.php?id=13790" TargetMode="External"/><Relationship Id="rId169" Type="http://schemas.openxmlformats.org/officeDocument/2006/relationships/hyperlink" Target="https://www.fishbase.de/summary/SpeciesSummary.php?id=1484" TargetMode="External"/><Relationship Id="rId334" Type="http://schemas.openxmlformats.org/officeDocument/2006/relationships/hyperlink" Target="https://www.sealifebase.ca/summary/SpeciesSummary.php?id=154545" TargetMode="External"/><Relationship Id="rId4" Type="http://schemas.openxmlformats.org/officeDocument/2006/relationships/hyperlink" Target="https://www.fishbase.de/summary/SpeciesSummary.php?id=1250" TargetMode="External"/><Relationship Id="rId180" Type="http://schemas.openxmlformats.org/officeDocument/2006/relationships/hyperlink" Target="https://www.fishbase.de/summary/SpeciesSummary.php?id=14139" TargetMode="External"/><Relationship Id="rId215" Type="http://schemas.openxmlformats.org/officeDocument/2006/relationships/hyperlink" Target="https://www.fishbase.de/summary/SpeciesSummary.php?id=1956" TargetMode="External"/><Relationship Id="rId236" Type="http://schemas.openxmlformats.org/officeDocument/2006/relationships/hyperlink" Target="https://www.fishbase.de/summary/SpeciesSummary.php?id=13533" TargetMode="External"/><Relationship Id="rId257" Type="http://schemas.openxmlformats.org/officeDocument/2006/relationships/hyperlink" Target="https://www.fishbase.de/summary/SpeciesSummary.php?id=2550" TargetMode="External"/><Relationship Id="rId278" Type="http://schemas.openxmlformats.org/officeDocument/2006/relationships/hyperlink" Target="https://www.sealifebase.ca/summary/SpeciesSummary.php?id=154514" TargetMode="External"/><Relationship Id="rId303" Type="http://schemas.openxmlformats.org/officeDocument/2006/relationships/hyperlink" Target="https://www.sealifebase.ca/summary/SpeciesSummary.php?id=106221" TargetMode="External"/><Relationship Id="rId42" Type="http://schemas.openxmlformats.org/officeDocument/2006/relationships/hyperlink" Target="https://www.fishbase.de/summary/SpeciesSummary.php?id=10981" TargetMode="External"/><Relationship Id="rId84" Type="http://schemas.openxmlformats.org/officeDocument/2006/relationships/hyperlink" Target="https://www.fishbase.de/summary/SpeciesSummary.php?id=98" TargetMode="External"/><Relationship Id="rId138" Type="http://schemas.openxmlformats.org/officeDocument/2006/relationships/hyperlink" Target="https://www.fishbase.de/summary/SpeciesSummary.php?id=13722" TargetMode="External"/><Relationship Id="rId191" Type="http://schemas.openxmlformats.org/officeDocument/2006/relationships/hyperlink" Target="https://www.fishbase.de/summary/SpeciesSummary.php?id=149" TargetMode="External"/><Relationship Id="rId205" Type="http://schemas.openxmlformats.org/officeDocument/2006/relationships/hyperlink" Target="https://www.fishbase.de/summary/SpeciesSummary.php?id=839" TargetMode="External"/><Relationship Id="rId247" Type="http://schemas.openxmlformats.org/officeDocument/2006/relationships/hyperlink" Target="https://www.fishbase.de/summary/SpeciesSummary.php?id=1973" TargetMode="External"/><Relationship Id="rId107" Type="http://schemas.openxmlformats.org/officeDocument/2006/relationships/hyperlink" Target="https://www.fishbase.de/summary/SpeciesSummary.php?id=13967" TargetMode="External"/><Relationship Id="rId289" Type="http://schemas.openxmlformats.org/officeDocument/2006/relationships/hyperlink" Target="https://www.sealifebase.ca/summary/SpeciesSummary.php?id=165295" TargetMode="External"/><Relationship Id="rId11" Type="http://schemas.openxmlformats.org/officeDocument/2006/relationships/hyperlink" Target="https://www.fishbase.de/summary/SpeciesSummary.php?id=8253" TargetMode="External"/><Relationship Id="rId53" Type="http://schemas.openxmlformats.org/officeDocument/2006/relationships/hyperlink" Target="https://www.fishbase.de/summary/SpeciesSummary.php?id=13942" TargetMode="External"/><Relationship Id="rId149" Type="http://schemas.openxmlformats.org/officeDocument/2006/relationships/hyperlink" Target="https://www.fishbase.de/summary/SpeciesSummary.php?id=5940" TargetMode="External"/><Relationship Id="rId314" Type="http://schemas.openxmlformats.org/officeDocument/2006/relationships/hyperlink" Target="https://www.sealifebase.ca/summary/SpeciesSummary.php?id=154534" TargetMode="External"/><Relationship Id="rId95" Type="http://schemas.openxmlformats.org/officeDocument/2006/relationships/hyperlink" Target="https://www.fishbase.de/summary/SpeciesSummary.php?id=2578" TargetMode="External"/><Relationship Id="rId160" Type="http://schemas.openxmlformats.org/officeDocument/2006/relationships/hyperlink" Target="https://www.fishbase.de/summary/SpeciesSummary.php?id=13980" TargetMode="External"/><Relationship Id="rId216" Type="http://schemas.openxmlformats.org/officeDocument/2006/relationships/hyperlink" Target="https://www.fishbase.de/summary/SpeciesSummary.php?id=1957" TargetMode="External"/><Relationship Id="rId258" Type="http://schemas.openxmlformats.org/officeDocument/2006/relationships/hyperlink" Target="https://www.sealifebase.ca/summary/SpeciesSummary.php?id=47322" TargetMode="External"/><Relationship Id="rId22" Type="http://schemas.openxmlformats.org/officeDocument/2006/relationships/hyperlink" Target="https://www.fishbase.de/summary/SpeciesSummary.php?id=13481" TargetMode="External"/><Relationship Id="rId64" Type="http://schemas.openxmlformats.org/officeDocument/2006/relationships/hyperlink" Target="https://www.fishbase.de/summary/SpeciesSummary.php?id=11002" TargetMode="External"/><Relationship Id="rId118" Type="http://schemas.openxmlformats.org/officeDocument/2006/relationships/hyperlink" Target="https://www.fishbase.de/summary/SpeciesSummary.php?id=223" TargetMode="External"/><Relationship Id="rId325" Type="http://schemas.openxmlformats.org/officeDocument/2006/relationships/hyperlink" Target="https://www.sealifebase.ca/summary/SpeciesSummary.php?id=154709" TargetMode="External"/><Relationship Id="rId171" Type="http://schemas.openxmlformats.org/officeDocument/2006/relationships/hyperlink" Target="https://www.fishbase.de/summary/SpeciesSummary.php?id=13723" TargetMode="External"/><Relationship Id="rId227" Type="http://schemas.openxmlformats.org/officeDocument/2006/relationships/hyperlink" Target="https://www.fishbase.de/summary/SpeciesSummary.php?id=14173" TargetMode="External"/><Relationship Id="rId269" Type="http://schemas.openxmlformats.org/officeDocument/2006/relationships/hyperlink" Target="https://www.sealifebase.ca/summary/SpeciesSummary.php?id=125373" TargetMode="External"/><Relationship Id="rId33" Type="http://schemas.openxmlformats.org/officeDocument/2006/relationships/hyperlink" Target="https://www.fishbase.de/summary/SpeciesSummary.php?id=1901" TargetMode="External"/><Relationship Id="rId129" Type="http://schemas.openxmlformats.org/officeDocument/2006/relationships/hyperlink" Target="https://www.fishbase.de/summary/SpeciesSummary.php?id=13776" TargetMode="External"/><Relationship Id="rId280" Type="http://schemas.openxmlformats.org/officeDocument/2006/relationships/hyperlink" Target="https://www.sealifebase.ca/summary/SpeciesSummary.php?id=58134" TargetMode="External"/><Relationship Id="rId336" Type="http://schemas.openxmlformats.org/officeDocument/2006/relationships/hyperlink" Target="https://www.sealifebase.ca/summary/SpeciesSummary.php?id=130459" TargetMode="External"/><Relationship Id="rId75" Type="http://schemas.openxmlformats.org/officeDocument/2006/relationships/hyperlink" Target="https://www.fishbase.de/summary/SpeciesSummary.php?id=4" TargetMode="External"/><Relationship Id="rId140" Type="http://schemas.openxmlformats.org/officeDocument/2006/relationships/hyperlink" Target="https://www.fishbase.de/summary/SpeciesSummary.php?id=2061" TargetMode="External"/><Relationship Id="rId182" Type="http://schemas.openxmlformats.org/officeDocument/2006/relationships/hyperlink" Target="https://www.fishbase.de/summary/SpeciesSummary.php?id=50090" TargetMode="External"/><Relationship Id="rId6" Type="http://schemas.openxmlformats.org/officeDocument/2006/relationships/hyperlink" Target="https://www.fishbase.de/summary/SpeciesSummary.php?id=8726" TargetMode="External"/><Relationship Id="rId238" Type="http://schemas.openxmlformats.org/officeDocument/2006/relationships/hyperlink" Target="https://www.fishbase.de/summary/SpeciesSummary.php?id=54034" TargetMode="External"/><Relationship Id="rId291" Type="http://schemas.openxmlformats.org/officeDocument/2006/relationships/hyperlink" Target="https://www.sealifebase.ca/summary/SpeciesSummary.php?id=154547" TargetMode="External"/><Relationship Id="rId305" Type="http://schemas.openxmlformats.org/officeDocument/2006/relationships/hyperlink" Target="https://www.sealifebase.ca/summary/SpeciesSummary.php?id=121002" TargetMode="External"/><Relationship Id="rId44" Type="http://schemas.openxmlformats.org/officeDocument/2006/relationships/hyperlink" Target="https://www.fishbase.de/summary/SpeciesSummary.php?id=3599" TargetMode="External"/><Relationship Id="rId86" Type="http://schemas.openxmlformats.org/officeDocument/2006/relationships/hyperlink" Target="https://www.fishbase.de/summary/SpeciesSummary.php?id=13727" TargetMode="External"/><Relationship Id="rId151" Type="http://schemas.openxmlformats.org/officeDocument/2006/relationships/hyperlink" Target="https://www.fishbase.de/summary/SpeciesSummary.php?id=5939" TargetMode="External"/><Relationship Id="rId193" Type="http://schemas.openxmlformats.org/officeDocument/2006/relationships/hyperlink" Target="https://www.fishbase.de/summary/SpeciesSummary.php?id=13215" TargetMode="External"/><Relationship Id="rId207" Type="http://schemas.openxmlformats.org/officeDocument/2006/relationships/hyperlink" Target="https://www.fishbase.de/summary/SpeciesSummary.php?id=61341" TargetMode="External"/><Relationship Id="rId249" Type="http://schemas.openxmlformats.org/officeDocument/2006/relationships/hyperlink" Target="https://www.fishbase.de/summary/SpeciesSummary.php?id=5947" TargetMode="External"/><Relationship Id="rId13" Type="http://schemas.openxmlformats.org/officeDocument/2006/relationships/hyperlink" Target="https://www.fishbase.de/summary/SpeciesSummary.php?id=50015" TargetMode="External"/><Relationship Id="rId109" Type="http://schemas.openxmlformats.org/officeDocument/2006/relationships/hyperlink" Target="https://www.fishbase.de/summary/SpeciesSummary.php?id=55060" TargetMode="External"/><Relationship Id="rId260" Type="http://schemas.openxmlformats.org/officeDocument/2006/relationships/hyperlink" Target="https://www.sealifebase.ca/summary/SpeciesSummary.php?id=83691" TargetMode="External"/><Relationship Id="rId316" Type="http://schemas.openxmlformats.org/officeDocument/2006/relationships/hyperlink" Target="https://www.sealifebase.ca/summary/SpeciesSummary.php?id=15030" TargetMode="External"/><Relationship Id="rId55" Type="http://schemas.openxmlformats.org/officeDocument/2006/relationships/hyperlink" Target="https://www.fishbase.de/summary/SpeciesSummary.php?id=13706" TargetMode="External"/><Relationship Id="rId97" Type="http://schemas.openxmlformats.org/officeDocument/2006/relationships/hyperlink" Target="https://www.fishbase.de/summary/SpeciesSummary.php?id=13720" TargetMode="External"/><Relationship Id="rId120" Type="http://schemas.openxmlformats.org/officeDocument/2006/relationships/hyperlink" Target="https://www.fishbase.de/summary/SpeciesSummary.php?id=3598" TargetMode="External"/><Relationship Id="rId162" Type="http://schemas.openxmlformats.org/officeDocument/2006/relationships/hyperlink" Target="https://www.fishbase.de/summary/SpeciesSummary.php?id=2531" TargetMode="External"/><Relationship Id="rId218" Type="http://schemas.openxmlformats.org/officeDocument/2006/relationships/hyperlink" Target="https://www.fishbase.de/summary/SpeciesSummary.php?id=12859" TargetMode="External"/><Relationship Id="rId271" Type="http://schemas.openxmlformats.org/officeDocument/2006/relationships/hyperlink" Target="https://www.sealifebase.ca/summary/SpeciesSummary.php?id=83714" TargetMode="External"/><Relationship Id="rId24" Type="http://schemas.openxmlformats.org/officeDocument/2006/relationships/hyperlink" Target="https://www.fishbase.de/summary/SpeciesSummary.php?id=8270" TargetMode="External"/><Relationship Id="rId66" Type="http://schemas.openxmlformats.org/officeDocument/2006/relationships/hyperlink" Target="https://www.fishbase.de/summary/SpeciesSummary.php?id=1938" TargetMode="External"/><Relationship Id="rId131" Type="http://schemas.openxmlformats.org/officeDocument/2006/relationships/hyperlink" Target="https://www.fishbase.de/summary/SpeciesSummary.php?id=170" TargetMode="External"/><Relationship Id="rId327" Type="http://schemas.openxmlformats.org/officeDocument/2006/relationships/hyperlink" Target="https://www.sealifebase.ca/summary/SpeciesSummary.php?id=55282" TargetMode="External"/><Relationship Id="rId173" Type="http://schemas.openxmlformats.org/officeDocument/2006/relationships/hyperlink" Target="https://www.fishbase.de/summary/SpeciesSummary.php?id=352" TargetMode="External"/><Relationship Id="rId229" Type="http://schemas.openxmlformats.org/officeDocument/2006/relationships/hyperlink" Target="https://www.fishbase.de/summary/SpeciesSummary.php?id=9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3766-D2C2-2546-B2EF-2D5136216726}">
  <dimension ref="A1:L18"/>
  <sheetViews>
    <sheetView workbookViewId="0">
      <selection activeCell="F21" sqref="F21"/>
    </sheetView>
  </sheetViews>
  <sheetFormatPr baseColWidth="10" defaultColWidth="39.5" defaultRowHeight="16"/>
  <cols>
    <col min="1" max="1" width="43" style="1" bestFit="1" customWidth="1"/>
    <col min="2" max="8" width="9.33203125" style="1" bestFit="1" customWidth="1"/>
    <col min="9" max="9" width="10.5" style="1" bestFit="1" customWidth="1"/>
    <col min="10" max="11" width="9.33203125" style="1" bestFit="1" customWidth="1"/>
    <col min="12" max="16384" width="39.5" style="1"/>
  </cols>
  <sheetData>
    <row r="1" spans="1:12" s="2" customFormat="1">
      <c r="A1" s="22" t="s">
        <v>14</v>
      </c>
      <c r="B1" s="21">
        <v>2010</v>
      </c>
      <c r="C1" s="20">
        <v>2011</v>
      </c>
      <c r="D1" s="20">
        <v>2012</v>
      </c>
      <c r="E1" s="20">
        <v>2013</v>
      </c>
      <c r="F1" s="20">
        <v>2014</v>
      </c>
      <c r="G1" s="20">
        <v>2015</v>
      </c>
      <c r="H1" s="18">
        <v>2016</v>
      </c>
      <c r="I1" s="20" t="s">
        <v>0</v>
      </c>
      <c r="J1" s="19" t="s">
        <v>13</v>
      </c>
      <c r="K1" s="18" t="s">
        <v>12</v>
      </c>
      <c r="L1" s="17"/>
    </row>
    <row r="2" spans="1:12">
      <c r="A2" s="15" t="s">
        <v>1454</v>
      </c>
      <c r="B2" s="14">
        <v>3450609.3941000002</v>
      </c>
      <c r="C2" s="13">
        <v>7125244.6746277837</v>
      </c>
      <c r="D2" s="13">
        <v>3776880.5984200002</v>
      </c>
      <c r="E2" s="13">
        <v>4859055.6900905073</v>
      </c>
      <c r="F2" s="13">
        <v>2345210.1023619999</v>
      </c>
      <c r="G2" s="13">
        <v>3769919.630057998</v>
      </c>
      <c r="H2" s="11">
        <v>2855040.4841664005</v>
      </c>
      <c r="I2" s="13">
        <f t="shared" ref="I2:I13" si="0">SUM(B2:H2)</f>
        <v>28181960.573824689</v>
      </c>
      <c r="J2" s="12">
        <f t="shared" ref="J2:J13" si="1">AVERAGE(B2:H2)</f>
        <v>4025994.3676892412</v>
      </c>
      <c r="K2" s="11">
        <f t="shared" ref="K2:K13" si="2">STDEV(B2:H2)</f>
        <v>1578723.7559166364</v>
      </c>
    </row>
    <row r="3" spans="1:12">
      <c r="A3" s="15" t="s">
        <v>1455</v>
      </c>
      <c r="B3" s="14">
        <v>435084.91701663268</v>
      </c>
      <c r="C3" s="13">
        <v>476152.41520781629</v>
      </c>
      <c r="D3" s="13">
        <v>585249.14998823532</v>
      </c>
      <c r="E3" s="13">
        <v>587198.13707917673</v>
      </c>
      <c r="F3" s="13">
        <v>657641.36932228121</v>
      </c>
      <c r="G3" s="13">
        <v>609381.64260951045</v>
      </c>
      <c r="H3" s="11">
        <v>380373.09822869184</v>
      </c>
      <c r="I3" s="13">
        <f t="shared" si="0"/>
        <v>3731080.7294523446</v>
      </c>
      <c r="J3" s="12">
        <f t="shared" si="1"/>
        <v>533011.5327789064</v>
      </c>
      <c r="K3" s="11">
        <f t="shared" si="2"/>
        <v>102592.25084220877</v>
      </c>
    </row>
    <row r="4" spans="1:12">
      <c r="A4" s="15" t="s">
        <v>1456</v>
      </c>
      <c r="B4" s="14">
        <v>17559.218136337022</v>
      </c>
      <c r="C4" s="13">
        <v>257240.90590706799</v>
      </c>
      <c r="D4" s="13">
        <v>187291.98</v>
      </c>
      <c r="E4" s="13">
        <v>82110.923112222226</v>
      </c>
      <c r="F4" s="13">
        <v>72100.337053183961</v>
      </c>
      <c r="G4" s="13">
        <v>23036.383046194234</v>
      </c>
      <c r="H4" s="11">
        <v>15121.32912068734</v>
      </c>
      <c r="I4" s="13">
        <f t="shared" si="0"/>
        <v>654461.07637569273</v>
      </c>
      <c r="J4" s="12">
        <f t="shared" si="1"/>
        <v>93494.439482241825</v>
      </c>
      <c r="K4" s="11">
        <f t="shared" si="2"/>
        <v>94048.760334582068</v>
      </c>
      <c r="L4" s="16"/>
    </row>
    <row r="5" spans="1:12">
      <c r="A5" s="15" t="s">
        <v>1457</v>
      </c>
      <c r="B5" s="14">
        <v>20465.871365026294</v>
      </c>
      <c r="C5" s="13">
        <v>46945.777983486223</v>
      </c>
      <c r="D5" s="13">
        <v>26846.09625000001</v>
      </c>
      <c r="E5" s="13">
        <v>58297.064833112752</v>
      </c>
      <c r="F5" s="13">
        <v>73844.143447699942</v>
      </c>
      <c r="G5" s="13">
        <v>49964.496901774997</v>
      </c>
      <c r="H5" s="11">
        <v>165396.62119566646</v>
      </c>
      <c r="I5" s="13">
        <f t="shared" si="0"/>
        <v>441760.07197676669</v>
      </c>
      <c r="J5" s="12">
        <f t="shared" si="1"/>
        <v>63108.581710966668</v>
      </c>
      <c r="K5" s="11">
        <f t="shared" si="2"/>
        <v>48594.611822971092</v>
      </c>
      <c r="L5" s="39"/>
    </row>
    <row r="6" spans="1:12">
      <c r="A6" s="15" t="s">
        <v>1458</v>
      </c>
      <c r="B6" s="14">
        <v>59953.326359639526</v>
      </c>
      <c r="C6" s="13">
        <v>49087.502407660664</v>
      </c>
      <c r="D6" s="13">
        <v>47581.115008358436</v>
      </c>
      <c r="E6" s="13">
        <v>62730.228592434076</v>
      </c>
      <c r="F6" s="13">
        <v>65861.688479438206</v>
      </c>
      <c r="G6" s="13">
        <v>69561.027785864062</v>
      </c>
      <c r="H6" s="11">
        <v>45210.620396526407</v>
      </c>
      <c r="I6" s="13">
        <f t="shared" si="0"/>
        <v>399985.50902992138</v>
      </c>
      <c r="J6" s="12">
        <f t="shared" si="1"/>
        <v>57140.787004274483</v>
      </c>
      <c r="K6" s="11">
        <f t="shared" si="2"/>
        <v>9730.0251392042683</v>
      </c>
    </row>
    <row r="7" spans="1:12">
      <c r="A7" s="15" t="s">
        <v>1459</v>
      </c>
      <c r="B7" s="14">
        <v>41107.550977284496</v>
      </c>
      <c r="C7" s="13">
        <v>37646.104047708555</v>
      </c>
      <c r="D7" s="13">
        <v>33146.587439999996</v>
      </c>
      <c r="E7" s="13">
        <v>54521.520650572202</v>
      </c>
      <c r="F7" s="13">
        <v>63939.557804520009</v>
      </c>
      <c r="G7" s="13">
        <v>56286.217184438166</v>
      </c>
      <c r="H7" s="11">
        <v>72407.367863768843</v>
      </c>
      <c r="I7" s="13">
        <f t="shared" si="0"/>
        <v>359054.90596829227</v>
      </c>
      <c r="J7" s="12">
        <f t="shared" si="1"/>
        <v>51293.557995470321</v>
      </c>
      <c r="K7" s="11">
        <f t="shared" si="2"/>
        <v>14493.56722582457</v>
      </c>
    </row>
    <row r="8" spans="1:12">
      <c r="A8" s="15" t="s">
        <v>1460</v>
      </c>
      <c r="B8" s="14">
        <v>13143.887478893674</v>
      </c>
      <c r="C8" s="13">
        <v>14654.707961475875</v>
      </c>
      <c r="D8" s="13">
        <v>23892.900810000003</v>
      </c>
      <c r="E8" s="13">
        <v>38610.303277961677</v>
      </c>
      <c r="F8" s="13">
        <v>40948.254944121574</v>
      </c>
      <c r="G8" s="13">
        <v>93048.535696913328</v>
      </c>
      <c r="H8" s="11">
        <v>81550.85739952304</v>
      </c>
      <c r="I8" s="13">
        <f t="shared" si="0"/>
        <v>305849.44756888918</v>
      </c>
      <c r="J8" s="12">
        <f t="shared" si="1"/>
        <v>43692.778224127025</v>
      </c>
      <c r="K8" s="11">
        <f t="shared" si="2"/>
        <v>31809.506729208257</v>
      </c>
    </row>
    <row r="9" spans="1:12">
      <c r="A9" s="15" t="s">
        <v>22</v>
      </c>
      <c r="B9" s="14">
        <v>14515.282909090913</v>
      </c>
      <c r="C9" s="13">
        <v>11838.859719463719</v>
      </c>
      <c r="D9" s="13">
        <v>23422.204250303032</v>
      </c>
      <c r="E9" s="13">
        <v>17037.094818181809</v>
      </c>
      <c r="F9" s="13">
        <v>21585.142031515137</v>
      </c>
      <c r="G9" s="13">
        <v>39647.970421357582</v>
      </c>
      <c r="H9" s="11">
        <v>23567.950614169687</v>
      </c>
      <c r="I9" s="13">
        <f t="shared" si="0"/>
        <v>151614.50476408185</v>
      </c>
      <c r="J9" s="12">
        <f t="shared" si="1"/>
        <v>21659.214966297408</v>
      </c>
      <c r="K9" s="11">
        <f t="shared" si="2"/>
        <v>9121.324371002047</v>
      </c>
    </row>
    <row r="10" spans="1:12">
      <c r="A10" s="15" t="s">
        <v>1461</v>
      </c>
      <c r="B10" s="14">
        <v>16539.948235294123</v>
      </c>
      <c r="C10" s="13">
        <v>9479.5850479231085</v>
      </c>
      <c r="D10" s="13">
        <v>4073.858559216505</v>
      </c>
      <c r="E10" s="13">
        <v>12811.018662969984</v>
      </c>
      <c r="F10" s="13">
        <v>25483.524941176478</v>
      </c>
      <c r="G10" s="13">
        <v>21382.216000000008</v>
      </c>
      <c r="H10" s="11">
        <v>17155.303529411762</v>
      </c>
      <c r="I10" s="13">
        <f t="shared" si="0"/>
        <v>106925.45497599198</v>
      </c>
      <c r="J10" s="12">
        <f t="shared" si="1"/>
        <v>15275.064996570281</v>
      </c>
      <c r="K10" s="11">
        <f t="shared" si="2"/>
        <v>7208.4592920265559</v>
      </c>
    </row>
    <row r="11" spans="1:12">
      <c r="A11" s="15" t="s">
        <v>1462</v>
      </c>
      <c r="B11" s="14">
        <v>13433.748805032134</v>
      </c>
      <c r="C11" s="13">
        <v>13581.485774925128</v>
      </c>
      <c r="D11" s="13">
        <v>12529.0406673009</v>
      </c>
      <c r="E11" s="13">
        <v>9026.0406838481031</v>
      </c>
      <c r="F11" s="13">
        <v>14101.025010859583</v>
      </c>
      <c r="G11" s="13">
        <v>20813.854873859553</v>
      </c>
      <c r="H11" s="11">
        <v>20933.63719240998</v>
      </c>
      <c r="I11" s="13">
        <f t="shared" si="0"/>
        <v>104418.83300823538</v>
      </c>
      <c r="J11" s="12">
        <f t="shared" si="1"/>
        <v>14916.976144033626</v>
      </c>
      <c r="K11" s="11">
        <f t="shared" si="2"/>
        <v>4397.4996585048875</v>
      </c>
    </row>
    <row r="12" spans="1:12">
      <c r="A12" s="10" t="s">
        <v>1</v>
      </c>
      <c r="B12" s="60">
        <v>234755.46718323731</v>
      </c>
      <c r="C12" s="61">
        <v>275020.74355338945</v>
      </c>
      <c r="D12" s="61">
        <v>277433.15784212545</v>
      </c>
      <c r="E12" s="61">
        <v>293352.63280693867</v>
      </c>
      <c r="F12" s="61">
        <v>297086.81360219361</v>
      </c>
      <c r="G12" s="61">
        <v>237626.293778027</v>
      </c>
      <c r="H12" s="62">
        <v>231975.30786394974</v>
      </c>
      <c r="I12" s="9">
        <f t="shared" si="0"/>
        <v>1847250.4166298611</v>
      </c>
      <c r="J12" s="8">
        <f t="shared" si="1"/>
        <v>263892.91666140873</v>
      </c>
      <c r="K12" s="7">
        <f t="shared" si="2"/>
        <v>28385.843077136553</v>
      </c>
    </row>
    <row r="13" spans="1:12" s="2" customFormat="1">
      <c r="A13" s="6" t="s">
        <v>0</v>
      </c>
      <c r="B13" s="63">
        <f>SUM(B2:B12)</f>
        <v>4317168.6125664683</v>
      </c>
      <c r="C13" s="64">
        <f t="shared" ref="C13:H13" si="3">SUM(C2:C12)</f>
        <v>8316892.7622387009</v>
      </c>
      <c r="D13" s="64">
        <f t="shared" si="3"/>
        <v>4998346.689235541</v>
      </c>
      <c r="E13" s="64">
        <f t="shared" si="3"/>
        <v>6074750.6546079246</v>
      </c>
      <c r="F13" s="64">
        <f t="shared" si="3"/>
        <v>3677801.9589989902</v>
      </c>
      <c r="G13" s="64">
        <f t="shared" si="3"/>
        <v>4990668.2683559377</v>
      </c>
      <c r="H13" s="65">
        <f t="shared" si="3"/>
        <v>3908732.5775712058</v>
      </c>
      <c r="I13" s="5">
        <f t="shared" si="0"/>
        <v>36284361.523574769</v>
      </c>
      <c r="J13" s="4">
        <f t="shared" si="1"/>
        <v>5183480.2176535381</v>
      </c>
      <c r="K13" s="3">
        <f t="shared" si="2"/>
        <v>1598261.1592539113</v>
      </c>
    </row>
    <row r="16" spans="1:12">
      <c r="I16" s="59"/>
    </row>
    <row r="17" spans="2:2">
      <c r="B17" s="66"/>
    </row>
    <row r="18" spans="2:2">
      <c r="B18" s="66"/>
    </row>
  </sheetData>
  <pageMargins left="0.7" right="0.7" top="0.75" bottom="0.75" header="0.3" footer="0.3"/>
  <ignoredErrors>
    <ignoredError sqref="B13:H1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678D-A9F3-7E43-B5D2-6551F20590F9}">
  <dimension ref="A1:W19"/>
  <sheetViews>
    <sheetView workbookViewId="0">
      <selection activeCell="R19" sqref="R19"/>
    </sheetView>
  </sheetViews>
  <sheetFormatPr baseColWidth="10" defaultColWidth="10.6640625" defaultRowHeight="16"/>
  <cols>
    <col min="1" max="1" width="5.83203125" style="1" bestFit="1" customWidth="1"/>
    <col min="2" max="2" width="8.5" style="1" bestFit="1" customWidth="1"/>
    <col min="3" max="3" width="7.6640625" style="1" bestFit="1" customWidth="1"/>
    <col min="4" max="4" width="7" style="1" bestFit="1" customWidth="1"/>
    <col min="5" max="6" width="8.1640625" style="1" bestFit="1" customWidth="1"/>
    <col min="7" max="7" width="8.5" style="1" bestFit="1" customWidth="1"/>
    <col min="8" max="8" width="7.6640625" style="1" bestFit="1" customWidth="1"/>
    <col min="9" max="9" width="7" style="1" bestFit="1" customWidth="1"/>
    <col min="10" max="11" width="8.1640625" style="1" bestFit="1" customWidth="1"/>
    <col min="12" max="12" width="8.5" style="1" bestFit="1" customWidth="1"/>
    <col min="13" max="13" width="7.6640625" style="1" bestFit="1" customWidth="1"/>
    <col min="14" max="14" width="7" style="1" bestFit="1" customWidth="1"/>
    <col min="15" max="15" width="6.6640625" style="1" bestFit="1" customWidth="1"/>
    <col min="16" max="16" width="5.83203125" style="1" bestFit="1" customWidth="1"/>
    <col min="17" max="17" width="11" style="1" bestFit="1" customWidth="1"/>
    <col min="18" max="18" width="7.5" style="1" bestFit="1" customWidth="1"/>
    <col min="19" max="20" width="6.33203125" style="1" bestFit="1" customWidth="1"/>
    <col min="21" max="21" width="7.5" style="1" bestFit="1" customWidth="1"/>
    <col min="22" max="22" width="10.6640625" style="59"/>
    <col min="23" max="16384" width="10.6640625" style="1"/>
  </cols>
  <sheetData>
    <row r="1" spans="1:23" ht="35" customHeight="1">
      <c r="A1" s="198" t="s">
        <v>82</v>
      </c>
      <c r="B1" s="197" t="s">
        <v>83</v>
      </c>
      <c r="C1" s="197"/>
      <c r="D1" s="197"/>
      <c r="E1" s="197"/>
      <c r="F1" s="197"/>
      <c r="G1" s="197" t="s">
        <v>84</v>
      </c>
      <c r="H1" s="197"/>
      <c r="I1" s="197"/>
      <c r="J1" s="197"/>
      <c r="K1" s="197"/>
      <c r="L1" s="197" t="s">
        <v>85</v>
      </c>
      <c r="M1" s="197"/>
      <c r="N1" s="197"/>
      <c r="O1" s="197"/>
      <c r="P1" s="197"/>
      <c r="Q1" s="199" t="s">
        <v>86</v>
      </c>
      <c r="R1" s="197" t="s">
        <v>87</v>
      </c>
      <c r="S1" s="197"/>
      <c r="T1" s="197"/>
      <c r="U1" s="197"/>
    </row>
    <row r="2" spans="1:23" ht="17">
      <c r="A2" s="198"/>
      <c r="B2" s="101" t="s">
        <v>88</v>
      </c>
      <c r="C2" s="102" t="s">
        <v>89</v>
      </c>
      <c r="D2" s="101" t="s">
        <v>90</v>
      </c>
      <c r="E2" s="102" t="s">
        <v>91</v>
      </c>
      <c r="F2" s="101" t="s">
        <v>0</v>
      </c>
      <c r="G2" s="103" t="s">
        <v>88</v>
      </c>
      <c r="H2" s="101" t="s">
        <v>89</v>
      </c>
      <c r="I2" s="102" t="s">
        <v>90</v>
      </c>
      <c r="J2" s="101" t="s">
        <v>91</v>
      </c>
      <c r="K2" s="104" t="s">
        <v>0</v>
      </c>
      <c r="L2" s="101" t="s">
        <v>88</v>
      </c>
      <c r="M2" s="102" t="s">
        <v>89</v>
      </c>
      <c r="N2" s="101" t="s">
        <v>90</v>
      </c>
      <c r="O2" s="102" t="s">
        <v>91</v>
      </c>
      <c r="P2" s="101" t="s">
        <v>0</v>
      </c>
      <c r="Q2" s="199"/>
      <c r="R2" s="101" t="s">
        <v>92</v>
      </c>
      <c r="S2" s="105" t="s">
        <v>93</v>
      </c>
      <c r="T2" s="106" t="s">
        <v>94</v>
      </c>
      <c r="U2" s="107" t="s">
        <v>0</v>
      </c>
    </row>
    <row r="3" spans="1:23">
      <c r="A3" s="53">
        <v>2010</v>
      </c>
      <c r="B3" s="49">
        <v>39187.728690327836</v>
      </c>
      <c r="C3" s="108">
        <v>0</v>
      </c>
      <c r="D3" s="49">
        <v>2705.4611308742019</v>
      </c>
      <c r="E3" s="50">
        <v>189605.5325022013</v>
      </c>
      <c r="F3" s="49">
        <f>SUM(B3:E3)</f>
        <v>231498.72232340334</v>
      </c>
      <c r="G3" s="48">
        <v>559.73948911443745</v>
      </c>
      <c r="H3" s="75">
        <v>0</v>
      </c>
      <c r="I3" s="46">
        <v>1288.2715383726295</v>
      </c>
      <c r="J3" s="45">
        <v>66100.334086557297</v>
      </c>
      <c r="K3" s="51">
        <f>SUM(G3:J3)</f>
        <v>67948.345114044365</v>
      </c>
      <c r="L3" s="51">
        <v>161.46545899517815</v>
      </c>
      <c r="M3" s="51">
        <v>0</v>
      </c>
      <c r="N3" s="51">
        <v>0</v>
      </c>
      <c r="O3" s="51">
        <v>18.20816676870864</v>
      </c>
      <c r="P3" s="49">
        <f>SUM(L3:O3)</f>
        <v>179.6736257638868</v>
      </c>
      <c r="Q3" s="109">
        <v>29373646</v>
      </c>
      <c r="R3" s="110">
        <f>(1000*F3)/Q3</f>
        <v>7.8811708401266687</v>
      </c>
      <c r="S3" s="111">
        <f>(1000*K3)/Q3</f>
        <v>2.3132417784991475</v>
      </c>
      <c r="T3" s="112">
        <f>(1000*P3)/Q3</f>
        <v>6.1168309090361755E-3</v>
      </c>
      <c r="U3" s="110">
        <f>SUM(R3:T3)</f>
        <v>10.200529449534852</v>
      </c>
      <c r="W3" s="39"/>
    </row>
    <row r="4" spans="1:23">
      <c r="A4" s="15">
        <v>2011</v>
      </c>
      <c r="B4" s="45">
        <v>36138.445582968241</v>
      </c>
      <c r="C4" s="113">
        <v>0</v>
      </c>
      <c r="D4" s="75">
        <v>0</v>
      </c>
      <c r="E4" s="46">
        <v>226086.89739891462</v>
      </c>
      <c r="F4" s="45">
        <f t="shared" ref="F4:F9" si="0">SUM(B4:E4)</f>
        <v>262225.34298188286</v>
      </c>
      <c r="G4" s="48">
        <v>3155.9590272517848</v>
      </c>
      <c r="H4" s="75">
        <v>0</v>
      </c>
      <c r="I4" s="113">
        <v>0</v>
      </c>
      <c r="J4" s="45">
        <v>71978.832401848922</v>
      </c>
      <c r="K4" s="47">
        <f t="shared" ref="K4:K9" si="1">SUM(G4:J4)</f>
        <v>75134.791429100704</v>
      </c>
      <c r="L4" s="47">
        <v>0</v>
      </c>
      <c r="M4" s="47">
        <v>0</v>
      </c>
      <c r="N4" s="47">
        <v>0</v>
      </c>
      <c r="O4" s="47">
        <v>0</v>
      </c>
      <c r="P4" s="45">
        <f t="shared" ref="P4:P9" si="2">SUM(L4:O4)</f>
        <v>0</v>
      </c>
      <c r="Q4" s="114">
        <v>29759989</v>
      </c>
      <c r="R4" s="110">
        <f t="shared" ref="R4:R9" si="3">(1000*F4)/Q4</f>
        <v>8.811338706539269</v>
      </c>
      <c r="S4" s="111">
        <f t="shared" ref="S4:S9" si="4">(1000*K4)/Q4</f>
        <v>2.5246915054001096</v>
      </c>
      <c r="T4" s="112">
        <f t="shared" ref="T4:T9" si="5">(1000*P4)/Q4</f>
        <v>0</v>
      </c>
      <c r="U4" s="110">
        <f t="shared" ref="U4:U9" si="6">SUM(R4:T4)</f>
        <v>11.336030211939379</v>
      </c>
    </row>
    <row r="5" spans="1:23">
      <c r="A5" s="15">
        <v>2012</v>
      </c>
      <c r="B5" s="45">
        <v>40320.066938508098</v>
      </c>
      <c r="C5" s="113">
        <v>0</v>
      </c>
      <c r="D5" s="45">
        <v>3673.7491868037478</v>
      </c>
      <c r="E5" s="46">
        <v>242264.37423038992</v>
      </c>
      <c r="F5" s="45">
        <f t="shared" si="0"/>
        <v>286258.19035570178</v>
      </c>
      <c r="G5" s="48">
        <v>402.79395083043869</v>
      </c>
      <c r="H5" s="75">
        <v>0</v>
      </c>
      <c r="I5" s="46">
        <v>1045.7471095276351</v>
      </c>
      <c r="J5" s="45">
        <v>77915.530143047319</v>
      </c>
      <c r="K5" s="47">
        <f t="shared" si="1"/>
        <v>79364.071203405387</v>
      </c>
      <c r="L5" s="47">
        <v>21.36854147745974</v>
      </c>
      <c r="M5" s="47">
        <v>0</v>
      </c>
      <c r="N5" s="47">
        <v>0</v>
      </c>
      <c r="O5" s="47">
        <v>50.354018098273947</v>
      </c>
      <c r="P5" s="45">
        <f t="shared" si="2"/>
        <v>71.722559575733683</v>
      </c>
      <c r="Q5" s="114">
        <v>30158966</v>
      </c>
      <c r="R5" s="110">
        <f t="shared" si="3"/>
        <v>9.4916447187115693</v>
      </c>
      <c r="S5" s="111">
        <f t="shared" si="4"/>
        <v>2.6315249403247241</v>
      </c>
      <c r="T5" s="112">
        <f t="shared" si="5"/>
        <v>2.3781504835322831E-3</v>
      </c>
      <c r="U5" s="110">
        <f t="shared" si="6"/>
        <v>12.125547809519825</v>
      </c>
    </row>
    <row r="6" spans="1:23">
      <c r="A6" s="15">
        <v>2013</v>
      </c>
      <c r="B6" s="45">
        <v>50577.123820480054</v>
      </c>
      <c r="C6" s="113">
        <v>0</v>
      </c>
      <c r="D6" s="45">
        <v>4810.7291833353065</v>
      </c>
      <c r="E6" s="46">
        <v>255156.93065259018</v>
      </c>
      <c r="F6" s="45">
        <f t="shared" si="0"/>
        <v>310544.78365640552</v>
      </c>
      <c r="G6" s="48">
        <v>168.76893435151359</v>
      </c>
      <c r="H6" s="75">
        <v>0</v>
      </c>
      <c r="I6" s="46">
        <v>1761.108745389525</v>
      </c>
      <c r="J6" s="45">
        <v>87107.187570775423</v>
      </c>
      <c r="K6" s="47">
        <f t="shared" si="1"/>
        <v>89037.065250516462</v>
      </c>
      <c r="L6" s="47">
        <v>65.395678437309655</v>
      </c>
      <c r="M6" s="47">
        <v>0</v>
      </c>
      <c r="N6" s="47">
        <v>0</v>
      </c>
      <c r="O6" s="47">
        <v>192.21146847571072</v>
      </c>
      <c r="P6" s="45">
        <f t="shared" si="2"/>
        <v>257.60714691302036</v>
      </c>
      <c r="Q6" s="114">
        <v>30565716</v>
      </c>
      <c r="R6" s="110">
        <f t="shared" si="3"/>
        <v>10.159905420059701</v>
      </c>
      <c r="S6" s="111">
        <f t="shared" si="4"/>
        <v>2.9129716853521921</v>
      </c>
      <c r="T6" s="112">
        <f t="shared" si="5"/>
        <v>8.427976852007012E-3</v>
      </c>
      <c r="U6" s="110">
        <f t="shared" si="6"/>
        <v>13.081305082263899</v>
      </c>
    </row>
    <row r="7" spans="1:23">
      <c r="A7" s="15">
        <v>2014</v>
      </c>
      <c r="B7" s="45">
        <v>49429.571582173638</v>
      </c>
      <c r="C7" s="113">
        <v>0</v>
      </c>
      <c r="D7" s="45">
        <v>4541.043820267565</v>
      </c>
      <c r="E7" s="46">
        <v>279135.83721038071</v>
      </c>
      <c r="F7" s="45">
        <f t="shared" si="0"/>
        <v>333106.45261282189</v>
      </c>
      <c r="G7" s="48">
        <v>48.008277646566732</v>
      </c>
      <c r="H7" s="75">
        <v>0</v>
      </c>
      <c r="I7" s="46">
        <v>1664.3231597715032</v>
      </c>
      <c r="J7" s="45">
        <v>94367.846337304276</v>
      </c>
      <c r="K7" s="47">
        <f t="shared" si="1"/>
        <v>96080.177774722339</v>
      </c>
      <c r="L7" s="47">
        <v>89.721762335799525</v>
      </c>
      <c r="M7" s="47">
        <v>0</v>
      </c>
      <c r="N7" s="47">
        <v>0</v>
      </c>
      <c r="O7" s="47">
        <v>182.09095273948674</v>
      </c>
      <c r="P7" s="45">
        <f t="shared" si="2"/>
        <v>271.81271507528629</v>
      </c>
      <c r="Q7" s="114">
        <v>30973354</v>
      </c>
      <c r="R7" s="110">
        <f t="shared" si="3"/>
        <v>10.754613549853913</v>
      </c>
      <c r="S7" s="111">
        <f t="shared" si="4"/>
        <v>3.1020269156101836</v>
      </c>
      <c r="T7" s="112">
        <f t="shared" si="5"/>
        <v>8.7756952338867242E-3</v>
      </c>
      <c r="U7" s="110">
        <f t="shared" si="6"/>
        <v>13.865416160697983</v>
      </c>
    </row>
    <row r="8" spans="1:23">
      <c r="A8" s="15">
        <v>2015</v>
      </c>
      <c r="B8" s="45">
        <v>52250.527257452275</v>
      </c>
      <c r="C8" s="113">
        <v>0</v>
      </c>
      <c r="D8" s="45">
        <v>6946.5565785636663</v>
      </c>
      <c r="E8" s="46">
        <v>304192.06556467462</v>
      </c>
      <c r="F8" s="45">
        <f t="shared" si="0"/>
        <v>363389.14940069057</v>
      </c>
      <c r="G8" s="48">
        <v>127.34814454802651</v>
      </c>
      <c r="H8" s="75">
        <v>0</v>
      </c>
      <c r="I8" s="46">
        <v>1604.7956638887078</v>
      </c>
      <c r="J8" s="45">
        <v>110701.57044804211</v>
      </c>
      <c r="K8" s="47">
        <f t="shared" si="1"/>
        <v>112433.71425647885</v>
      </c>
      <c r="L8" s="47">
        <v>77.169716194608</v>
      </c>
      <c r="M8" s="47">
        <v>0</v>
      </c>
      <c r="N8" s="47">
        <v>0</v>
      </c>
      <c r="O8" s="47">
        <v>208.52009121019043</v>
      </c>
      <c r="P8" s="45">
        <f t="shared" si="2"/>
        <v>285.68980740479844</v>
      </c>
      <c r="Q8" s="114">
        <v>31376671</v>
      </c>
      <c r="R8" s="110">
        <f t="shared" si="3"/>
        <v>11.581507464596564</v>
      </c>
      <c r="S8" s="111">
        <f t="shared" si="4"/>
        <v>3.5833538317840934</v>
      </c>
      <c r="T8" s="112">
        <f t="shared" si="5"/>
        <v>9.1051663002999408E-3</v>
      </c>
      <c r="U8" s="110">
        <f t="shared" si="6"/>
        <v>15.173966462680957</v>
      </c>
    </row>
    <row r="9" spans="1:23">
      <c r="A9" s="44">
        <v>2016</v>
      </c>
      <c r="B9" s="40">
        <v>64038.809038754393</v>
      </c>
      <c r="C9" s="115">
        <v>0</v>
      </c>
      <c r="D9" s="40">
        <v>5431.868581445774</v>
      </c>
      <c r="E9" s="41">
        <v>323163.15310738742</v>
      </c>
      <c r="F9" s="40">
        <f t="shared" si="0"/>
        <v>392633.83072758757</v>
      </c>
      <c r="G9" s="43">
        <v>45.366780124176998</v>
      </c>
      <c r="H9" s="85">
        <v>0</v>
      </c>
      <c r="I9" s="41">
        <v>1674.7564470719935</v>
      </c>
      <c r="J9" s="40">
        <v>97452.026042710291</v>
      </c>
      <c r="K9" s="42">
        <f t="shared" si="1"/>
        <v>99172.149269906455</v>
      </c>
      <c r="L9" s="42">
        <v>221.38627599103316</v>
      </c>
      <c r="M9" s="42">
        <v>0</v>
      </c>
      <c r="N9" s="42">
        <v>0</v>
      </c>
      <c r="O9" s="42">
        <v>321.93679786836719</v>
      </c>
      <c r="P9" s="40">
        <f t="shared" si="2"/>
        <v>543.32307385940032</v>
      </c>
      <c r="Q9" s="116">
        <v>31773839</v>
      </c>
      <c r="R9" s="117">
        <f t="shared" si="3"/>
        <v>12.357141695329531</v>
      </c>
      <c r="S9" s="118">
        <f t="shared" si="4"/>
        <v>3.1211887638099527</v>
      </c>
      <c r="T9" s="119">
        <f t="shared" si="5"/>
        <v>1.709969871312687E-2</v>
      </c>
      <c r="U9" s="117">
        <f t="shared" si="6"/>
        <v>15.49543015785261</v>
      </c>
    </row>
    <row r="12" spans="1:23">
      <c r="B12" s="59"/>
      <c r="C12" s="59"/>
      <c r="D12" s="59"/>
      <c r="E12" s="59"/>
    </row>
    <row r="13" spans="1:23">
      <c r="G13" s="120"/>
      <c r="I13" s="120"/>
      <c r="J13" s="120"/>
    </row>
    <row r="14" spans="1:23">
      <c r="G14" s="120"/>
      <c r="I14" s="120"/>
      <c r="J14" s="120"/>
    </row>
    <row r="15" spans="1:23">
      <c r="G15" s="120"/>
      <c r="I15" s="120"/>
      <c r="J15" s="120"/>
    </row>
    <row r="16" spans="1:23">
      <c r="G16" s="120"/>
      <c r="I16" s="120"/>
      <c r="J16" s="120"/>
    </row>
    <row r="17" spans="7:10">
      <c r="G17" s="120"/>
      <c r="I17" s="120"/>
      <c r="J17" s="120"/>
    </row>
    <row r="18" spans="7:10">
      <c r="G18" s="120"/>
      <c r="I18" s="120"/>
      <c r="J18" s="120"/>
    </row>
    <row r="19" spans="7:10">
      <c r="G19" s="120"/>
      <c r="I19" s="120"/>
      <c r="J19" s="120"/>
    </row>
  </sheetData>
  <mergeCells count="6">
    <mergeCell ref="R1:U1"/>
    <mergeCell ref="A1:A2"/>
    <mergeCell ref="B1:F1"/>
    <mergeCell ref="G1:K1"/>
    <mergeCell ref="L1:P1"/>
    <mergeCell ref="Q1: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0CCE-95BD-8A49-801F-317687E017E6}">
  <dimension ref="A1:K51"/>
  <sheetViews>
    <sheetView topLeftCell="A30" workbookViewId="0">
      <selection activeCell="K38" sqref="K38"/>
    </sheetView>
  </sheetViews>
  <sheetFormatPr baseColWidth="10" defaultColWidth="11.5" defaultRowHeight="16"/>
  <cols>
    <col min="1" max="1" width="55" style="1" bestFit="1" customWidth="1"/>
    <col min="2" max="8" width="8.1640625" style="1" bestFit="1" customWidth="1"/>
    <col min="9" max="10" width="9.33203125" style="1" bestFit="1" customWidth="1"/>
    <col min="11" max="11" width="7" style="1" bestFit="1" customWidth="1"/>
    <col min="12" max="16384" width="11.5" style="1"/>
  </cols>
  <sheetData>
    <row r="1" spans="1:11">
      <c r="A1" s="71" t="s">
        <v>14</v>
      </c>
      <c r="B1" s="123">
        <v>2010</v>
      </c>
      <c r="C1" s="124">
        <v>2011</v>
      </c>
      <c r="D1" s="124">
        <v>2012</v>
      </c>
      <c r="E1" s="124">
        <v>2013</v>
      </c>
      <c r="F1" s="124">
        <v>2014</v>
      </c>
      <c r="G1" s="124">
        <v>2015</v>
      </c>
      <c r="H1" s="38">
        <v>2016</v>
      </c>
      <c r="I1" s="124" t="s">
        <v>0</v>
      </c>
      <c r="J1" s="125" t="s">
        <v>13</v>
      </c>
      <c r="K1" s="38" t="s">
        <v>12</v>
      </c>
    </row>
    <row r="2" spans="1:11">
      <c r="A2" s="15" t="s">
        <v>11</v>
      </c>
      <c r="B2" s="48">
        <v>7310.2425850272484</v>
      </c>
      <c r="C2" s="46">
        <v>2508.8540541699608</v>
      </c>
      <c r="D2" s="46">
        <v>5378.2389372649832</v>
      </c>
      <c r="E2" s="46">
        <v>5706.5806022912475</v>
      </c>
      <c r="F2" s="46">
        <v>5876.9748480770231</v>
      </c>
      <c r="G2" s="46">
        <v>6133.0332421217709</v>
      </c>
      <c r="H2" s="47">
        <v>4975.7139548068735</v>
      </c>
      <c r="I2" s="46">
        <f t="shared" ref="I2:I46" si="0">SUM(B2:H2)</f>
        <v>37889.638223759102</v>
      </c>
      <c r="J2" s="45">
        <f t="shared" ref="J2:J46" si="1">AVERAGE(B2:H2)</f>
        <v>5412.8054605370144</v>
      </c>
      <c r="K2" s="47">
        <f t="shared" ref="K2:K46" si="2">STDEV(B2:H2)</f>
        <v>1474.5581458217725</v>
      </c>
    </row>
    <row r="3" spans="1:11">
      <c r="A3" s="15" t="s">
        <v>96</v>
      </c>
      <c r="B3" s="48">
        <v>268.37081487830886</v>
      </c>
      <c r="C3" s="46">
        <v>0</v>
      </c>
      <c r="D3" s="46">
        <v>324.51389341641323</v>
      </c>
      <c r="E3" s="46">
        <v>570.97819855846308</v>
      </c>
      <c r="F3" s="46">
        <v>329.78362751279616</v>
      </c>
      <c r="G3" s="46">
        <v>269.95987656216261</v>
      </c>
      <c r="H3" s="47">
        <v>218.80848794398929</v>
      </c>
      <c r="I3" s="46">
        <f t="shared" si="0"/>
        <v>1982.4148988721331</v>
      </c>
      <c r="J3" s="45">
        <f t="shared" si="1"/>
        <v>283.20212841030474</v>
      </c>
      <c r="K3" s="47">
        <f t="shared" si="2"/>
        <v>169.03494515444578</v>
      </c>
    </row>
    <row r="4" spans="1:11">
      <c r="A4" s="15" t="s">
        <v>102</v>
      </c>
      <c r="B4" s="48">
        <v>1544.7356596473198</v>
      </c>
      <c r="C4" s="46">
        <v>0</v>
      </c>
      <c r="D4" s="46">
        <v>1265.8450737236128</v>
      </c>
      <c r="E4" s="46">
        <v>984.41276801824313</v>
      </c>
      <c r="F4" s="46">
        <v>801.63750809669386</v>
      </c>
      <c r="G4" s="46">
        <v>804.02509517576107</v>
      </c>
      <c r="H4" s="47">
        <v>1182.1760133980601</v>
      </c>
      <c r="I4" s="46">
        <f t="shared" si="0"/>
        <v>6582.8321180596904</v>
      </c>
      <c r="J4" s="45">
        <f t="shared" si="1"/>
        <v>940.40458829424153</v>
      </c>
      <c r="K4" s="47">
        <f t="shared" si="2"/>
        <v>492.22863143280688</v>
      </c>
    </row>
    <row r="5" spans="1:11">
      <c r="A5" s="15" t="s">
        <v>103</v>
      </c>
      <c r="B5" s="48">
        <v>105.54550051700396</v>
      </c>
      <c r="C5" s="46">
        <v>0</v>
      </c>
      <c r="D5" s="46">
        <v>52.405392997156881</v>
      </c>
      <c r="E5" s="46">
        <v>63.254399613414108</v>
      </c>
      <c r="F5" s="46">
        <v>130.6577693014828</v>
      </c>
      <c r="G5" s="46">
        <v>159.00666786144291</v>
      </c>
      <c r="H5" s="47">
        <v>216.30824476940836</v>
      </c>
      <c r="I5" s="46">
        <f t="shared" si="0"/>
        <v>727.17797505990904</v>
      </c>
      <c r="J5" s="45">
        <f t="shared" si="1"/>
        <v>103.88256786570129</v>
      </c>
      <c r="K5" s="47">
        <f t="shared" si="2"/>
        <v>72.445394929424353</v>
      </c>
    </row>
    <row r="6" spans="1:11">
      <c r="A6" s="15" t="s">
        <v>29</v>
      </c>
      <c r="B6" s="48">
        <v>0.79269813664596278</v>
      </c>
      <c r="C6" s="46">
        <v>0</v>
      </c>
      <c r="D6" s="46">
        <v>0</v>
      </c>
      <c r="E6" s="46">
        <v>0</v>
      </c>
      <c r="F6" s="46">
        <v>6.3146842105263161</v>
      </c>
      <c r="G6" s="46">
        <v>9.0334957687567883</v>
      </c>
      <c r="H6" s="47">
        <v>6.8413228506787327</v>
      </c>
      <c r="I6" s="46">
        <f t="shared" si="0"/>
        <v>22.982200966607799</v>
      </c>
      <c r="J6" s="45">
        <f t="shared" si="1"/>
        <v>3.283171566658257</v>
      </c>
      <c r="K6" s="47">
        <f t="shared" si="2"/>
        <v>3.9466619315797637</v>
      </c>
    </row>
    <row r="7" spans="1:11">
      <c r="A7" s="15" t="s">
        <v>9</v>
      </c>
      <c r="B7" s="48">
        <v>67750.404538724964</v>
      </c>
      <c r="C7" s="46">
        <v>101498.00201458349</v>
      </c>
      <c r="D7" s="46">
        <v>113924.65405054332</v>
      </c>
      <c r="E7" s="46">
        <v>89978.439702732052</v>
      </c>
      <c r="F7" s="46">
        <v>98145.85910262751</v>
      </c>
      <c r="G7" s="46">
        <v>99426.428889330666</v>
      </c>
      <c r="H7" s="47">
        <v>90826.225350992725</v>
      </c>
      <c r="I7" s="46">
        <f t="shared" si="0"/>
        <v>661550.01364953478</v>
      </c>
      <c r="J7" s="45">
        <f t="shared" si="1"/>
        <v>94507.144807076402</v>
      </c>
      <c r="K7" s="47">
        <f t="shared" si="2"/>
        <v>14220.483085293699</v>
      </c>
    </row>
    <row r="8" spans="1:11">
      <c r="A8" s="15" t="s">
        <v>104</v>
      </c>
      <c r="B8" s="48">
        <v>8848.7040826400535</v>
      </c>
      <c r="C8" s="46">
        <v>8146.7074575214701</v>
      </c>
      <c r="D8" s="46">
        <v>8140.9051588645043</v>
      </c>
      <c r="E8" s="46">
        <v>10201.690405621153</v>
      </c>
      <c r="F8" s="46">
        <v>8391.0595290043802</v>
      </c>
      <c r="G8" s="46">
        <v>5636.2722353032304</v>
      </c>
      <c r="H8" s="47">
        <v>5556.2256013188735</v>
      </c>
      <c r="I8" s="46">
        <f t="shared" si="0"/>
        <v>54921.564470273668</v>
      </c>
      <c r="J8" s="45">
        <f t="shared" si="1"/>
        <v>7845.9377814676673</v>
      </c>
      <c r="K8" s="47">
        <f t="shared" si="2"/>
        <v>1690.9139661831903</v>
      </c>
    </row>
    <row r="9" spans="1:11">
      <c r="A9" s="15" t="s">
        <v>8</v>
      </c>
      <c r="B9" s="48">
        <v>15926.341024619382</v>
      </c>
      <c r="C9" s="46">
        <v>13640.855098197151</v>
      </c>
      <c r="D9" s="46">
        <v>21729.920621869784</v>
      </c>
      <c r="E9" s="46">
        <v>33927.587469654245</v>
      </c>
      <c r="F9" s="46">
        <v>40049.321760554114</v>
      </c>
      <c r="G9" s="46">
        <v>38046.133304464325</v>
      </c>
      <c r="H9" s="47">
        <v>55254.097604043236</v>
      </c>
      <c r="I9" s="46">
        <f t="shared" si="0"/>
        <v>218574.25688340221</v>
      </c>
      <c r="J9" s="45">
        <f t="shared" si="1"/>
        <v>31224.893840486031</v>
      </c>
      <c r="K9" s="47">
        <f t="shared" si="2"/>
        <v>14958.306920000057</v>
      </c>
    </row>
    <row r="10" spans="1:11">
      <c r="A10" s="15" t="s">
        <v>7</v>
      </c>
      <c r="B10" s="48">
        <v>6479.9677974609913</v>
      </c>
      <c r="C10" s="46">
        <v>3165.3990331246223</v>
      </c>
      <c r="D10" s="46">
        <v>4426.9445363991672</v>
      </c>
      <c r="E10" s="46">
        <v>5415.745297714112</v>
      </c>
      <c r="F10" s="46">
        <v>4078.584165044671</v>
      </c>
      <c r="G10" s="46">
        <v>4977.193387788413</v>
      </c>
      <c r="H10" s="47">
        <v>3161.7665512122862</v>
      </c>
      <c r="I10" s="46">
        <f t="shared" si="0"/>
        <v>31705.600768744265</v>
      </c>
      <c r="J10" s="45">
        <f t="shared" si="1"/>
        <v>4529.371538392038</v>
      </c>
      <c r="K10" s="47">
        <f t="shared" si="2"/>
        <v>1206.6132740509963</v>
      </c>
    </row>
    <row r="11" spans="1:11">
      <c r="A11" s="15" t="s">
        <v>105</v>
      </c>
      <c r="B11" s="48">
        <v>1002.9720685569671</v>
      </c>
      <c r="C11" s="46">
        <v>0</v>
      </c>
      <c r="D11" s="46">
        <v>1104.580990578522</v>
      </c>
      <c r="E11" s="46">
        <v>1369.6860997997933</v>
      </c>
      <c r="F11" s="46">
        <v>1137.8155462814182</v>
      </c>
      <c r="G11" s="46">
        <v>1273.8472768757943</v>
      </c>
      <c r="H11" s="47">
        <v>2250.1023870204904</v>
      </c>
      <c r="I11" s="46">
        <f t="shared" si="0"/>
        <v>8139.0043691129849</v>
      </c>
      <c r="J11" s="45">
        <f t="shared" si="1"/>
        <v>1162.7149098732837</v>
      </c>
      <c r="K11" s="47">
        <f t="shared" si="2"/>
        <v>660.68427530163035</v>
      </c>
    </row>
    <row r="12" spans="1:11">
      <c r="A12" s="15" t="s">
        <v>43</v>
      </c>
      <c r="B12" s="48">
        <v>3440.6560474440262</v>
      </c>
      <c r="C12" s="46">
        <v>2803.4804115169586</v>
      </c>
      <c r="D12" s="46">
        <v>3398.8172862409829</v>
      </c>
      <c r="E12" s="46">
        <v>4053.19295047078</v>
      </c>
      <c r="F12" s="46">
        <v>4159.6610984837143</v>
      </c>
      <c r="G12" s="46">
        <v>3620.3648024162485</v>
      </c>
      <c r="H12" s="47">
        <v>3597.0748155809829</v>
      </c>
      <c r="I12" s="46">
        <f t="shared" si="0"/>
        <v>25073.247412153691</v>
      </c>
      <c r="J12" s="45">
        <f t="shared" si="1"/>
        <v>3581.8924874505274</v>
      </c>
      <c r="K12" s="47">
        <f t="shared" si="2"/>
        <v>450.37779283757459</v>
      </c>
    </row>
    <row r="13" spans="1:11">
      <c r="A13" s="15" t="s">
        <v>23</v>
      </c>
      <c r="B13" s="48">
        <v>20412.011906686337</v>
      </c>
      <c r="C13" s="46">
        <v>23677.796497114981</v>
      </c>
      <c r="D13" s="46">
        <v>30028.407327146859</v>
      </c>
      <c r="E13" s="46">
        <v>45200.561639608233</v>
      </c>
      <c r="F13" s="46">
        <v>60617.817000752446</v>
      </c>
      <c r="G13" s="46">
        <v>85690.298128096198</v>
      </c>
      <c r="H13" s="47">
        <v>80762.094995449952</v>
      </c>
      <c r="I13" s="46">
        <f t="shared" si="0"/>
        <v>346388.98749485501</v>
      </c>
      <c r="J13" s="45">
        <f t="shared" si="1"/>
        <v>49484.141070693571</v>
      </c>
      <c r="K13" s="47">
        <f t="shared" si="2"/>
        <v>26836.497824546237</v>
      </c>
    </row>
    <row r="14" spans="1:11">
      <c r="A14" s="15" t="s">
        <v>97</v>
      </c>
      <c r="B14" s="48">
        <v>470.95650816991423</v>
      </c>
      <c r="C14" s="46">
        <v>0</v>
      </c>
      <c r="D14" s="46">
        <v>397.14172912816122</v>
      </c>
      <c r="E14" s="46">
        <v>456.33012427651823</v>
      </c>
      <c r="F14" s="46">
        <v>505.74519772364732</v>
      </c>
      <c r="G14" s="46">
        <v>960.34106591607792</v>
      </c>
      <c r="H14" s="47">
        <v>1171.2260435016412</v>
      </c>
      <c r="I14" s="46">
        <f t="shared" si="0"/>
        <v>3961.7406687159601</v>
      </c>
      <c r="J14" s="45">
        <f t="shared" si="1"/>
        <v>565.96295267370863</v>
      </c>
      <c r="K14" s="47">
        <f t="shared" si="2"/>
        <v>386.29952416326671</v>
      </c>
    </row>
    <row r="15" spans="1:11">
      <c r="A15" s="15" t="s">
        <v>3</v>
      </c>
      <c r="B15" s="48">
        <v>3469.3374723198654</v>
      </c>
      <c r="C15" s="46">
        <v>2831.2335627082443</v>
      </c>
      <c r="D15" s="46">
        <v>3896.7178032271354</v>
      </c>
      <c r="E15" s="46">
        <v>3373.1191245791374</v>
      </c>
      <c r="F15" s="46">
        <v>4489.188211439141</v>
      </c>
      <c r="G15" s="46">
        <v>6171.7417577615761</v>
      </c>
      <c r="H15" s="47">
        <v>5294.417884349793</v>
      </c>
      <c r="I15" s="46">
        <f t="shared" si="0"/>
        <v>29525.755816384895</v>
      </c>
      <c r="J15" s="45">
        <f t="shared" si="1"/>
        <v>4217.9651166264139</v>
      </c>
      <c r="K15" s="47">
        <f t="shared" si="2"/>
        <v>1179.6883791098792</v>
      </c>
    </row>
    <row r="16" spans="1:11">
      <c r="A16" s="15" t="s">
        <v>98</v>
      </c>
      <c r="B16" s="48">
        <v>0</v>
      </c>
      <c r="C16" s="46">
        <v>0</v>
      </c>
      <c r="D16" s="46">
        <v>3.5253417749394407</v>
      </c>
      <c r="E16" s="46">
        <v>0</v>
      </c>
      <c r="F16" s="46">
        <v>16.354477771191466</v>
      </c>
      <c r="G16" s="46">
        <v>3.8171799037304455</v>
      </c>
      <c r="H16" s="47">
        <v>15.973405076001196</v>
      </c>
      <c r="I16" s="46">
        <f t="shared" si="0"/>
        <v>39.670404525862551</v>
      </c>
      <c r="J16" s="45">
        <f t="shared" si="1"/>
        <v>5.6672006465517928</v>
      </c>
      <c r="K16" s="47">
        <f t="shared" si="2"/>
        <v>7.3575060058878394</v>
      </c>
    </row>
    <row r="17" spans="1:11">
      <c r="A17" s="15" t="s">
        <v>10</v>
      </c>
      <c r="B17" s="48">
        <v>3117.9081615717723</v>
      </c>
      <c r="C17" s="46">
        <v>2656.5966321496712</v>
      </c>
      <c r="D17" s="46">
        <v>2638.9972797162759</v>
      </c>
      <c r="E17" s="46">
        <v>2973.7068763860389</v>
      </c>
      <c r="F17" s="46">
        <v>2258.2713044455522</v>
      </c>
      <c r="G17" s="46">
        <v>3401.0572969169884</v>
      </c>
      <c r="H17" s="47">
        <v>2642.7524833202488</v>
      </c>
      <c r="I17" s="46">
        <f t="shared" si="0"/>
        <v>19689.290034506546</v>
      </c>
      <c r="J17" s="45">
        <f t="shared" si="1"/>
        <v>2812.7557192152208</v>
      </c>
      <c r="K17" s="47">
        <f t="shared" si="2"/>
        <v>377.72427258620615</v>
      </c>
    </row>
    <row r="18" spans="1:11">
      <c r="A18" s="15" t="s">
        <v>25</v>
      </c>
      <c r="B18" s="48">
        <v>6304.8585089063672</v>
      </c>
      <c r="C18" s="46">
        <v>0</v>
      </c>
      <c r="D18" s="46">
        <v>5323.7374280929507</v>
      </c>
      <c r="E18" s="46">
        <v>7112.2630508105894</v>
      </c>
      <c r="F18" s="46">
        <v>5803.9047382683939</v>
      </c>
      <c r="G18" s="46">
        <v>7551.3277882596522</v>
      </c>
      <c r="H18" s="47">
        <v>10402.133126312663</v>
      </c>
      <c r="I18" s="46">
        <f t="shared" si="0"/>
        <v>42498.224640650616</v>
      </c>
      <c r="J18" s="45">
        <f t="shared" si="1"/>
        <v>6071.1749486643739</v>
      </c>
      <c r="K18" s="47">
        <f t="shared" si="2"/>
        <v>3151.0787855820449</v>
      </c>
    </row>
    <row r="19" spans="1:11">
      <c r="A19" s="15" t="s">
        <v>42</v>
      </c>
      <c r="B19" s="48">
        <v>1152.1173337444525</v>
      </c>
      <c r="C19" s="46">
        <v>0</v>
      </c>
      <c r="D19" s="46">
        <v>1160.2421570347947</v>
      </c>
      <c r="E19" s="46">
        <v>1154.165920141015</v>
      </c>
      <c r="F19" s="46">
        <v>1061.4684557871285</v>
      </c>
      <c r="G19" s="46">
        <v>1028.0355212037798</v>
      </c>
      <c r="H19" s="47">
        <v>1515.4523179240625</v>
      </c>
      <c r="I19" s="46">
        <f t="shared" si="0"/>
        <v>7071.4817058352328</v>
      </c>
      <c r="J19" s="45">
        <f t="shared" si="1"/>
        <v>1010.2116722621761</v>
      </c>
      <c r="K19" s="47">
        <f t="shared" si="2"/>
        <v>472.95346297780549</v>
      </c>
    </row>
    <row r="20" spans="1:11">
      <c r="A20" s="15" t="s">
        <v>106</v>
      </c>
      <c r="B20" s="48">
        <v>278.34748602622852</v>
      </c>
      <c r="C20" s="46">
        <v>0</v>
      </c>
      <c r="D20" s="46">
        <v>173.92353625807218</v>
      </c>
      <c r="E20" s="46">
        <v>205.22565139030945</v>
      </c>
      <c r="F20" s="46">
        <v>152.57730142967952</v>
      </c>
      <c r="G20" s="46">
        <v>85.235284092756885</v>
      </c>
      <c r="H20" s="47">
        <v>135.15100283401816</v>
      </c>
      <c r="I20" s="46">
        <f t="shared" si="0"/>
        <v>1030.4602620310645</v>
      </c>
      <c r="J20" s="45">
        <f t="shared" si="1"/>
        <v>147.20860886158064</v>
      </c>
      <c r="K20" s="47">
        <f t="shared" si="2"/>
        <v>88.470659828042628</v>
      </c>
    </row>
    <row r="21" spans="1:11">
      <c r="A21" s="15" t="s">
        <v>107</v>
      </c>
      <c r="B21" s="48">
        <v>7701.5768521835271</v>
      </c>
      <c r="C21" s="46">
        <v>7253.4665184910291</v>
      </c>
      <c r="D21" s="46">
        <v>6412.6903051534691</v>
      </c>
      <c r="E21" s="46">
        <v>7509.4687331952873</v>
      </c>
      <c r="F21" s="46">
        <v>7345.0652093125036</v>
      </c>
      <c r="G21" s="46">
        <v>7260.740791932978</v>
      </c>
      <c r="H21" s="47">
        <v>6161.5341840885058</v>
      </c>
      <c r="I21" s="46">
        <f t="shared" si="0"/>
        <v>49644.542594357306</v>
      </c>
      <c r="J21" s="45">
        <f t="shared" si="1"/>
        <v>7092.0775134796149</v>
      </c>
      <c r="K21" s="47">
        <f t="shared" si="2"/>
        <v>576.14801737744619</v>
      </c>
    </row>
    <row r="22" spans="1:11">
      <c r="A22" s="15" t="s">
        <v>108</v>
      </c>
      <c r="B22" s="48">
        <v>49.515885732053704</v>
      </c>
      <c r="C22" s="46">
        <v>0</v>
      </c>
      <c r="D22" s="46">
        <v>10.077663647646967</v>
      </c>
      <c r="E22" s="46">
        <v>44.309745026889594</v>
      </c>
      <c r="F22" s="46">
        <v>19.13326960304531</v>
      </c>
      <c r="G22" s="46">
        <v>30.252664773224513</v>
      </c>
      <c r="H22" s="47">
        <v>35.097861690990918</v>
      </c>
      <c r="I22" s="46">
        <f t="shared" si="0"/>
        <v>188.387090473851</v>
      </c>
      <c r="J22" s="45">
        <f t="shared" si="1"/>
        <v>26.912441496264428</v>
      </c>
      <c r="K22" s="47">
        <f t="shared" si="2"/>
        <v>18.073667883635419</v>
      </c>
    </row>
    <row r="23" spans="1:11">
      <c r="A23" s="15" t="s">
        <v>24</v>
      </c>
      <c r="B23" s="48">
        <v>647.45906800634145</v>
      </c>
      <c r="C23" s="46">
        <v>0</v>
      </c>
      <c r="D23" s="46">
        <v>442.37325145922841</v>
      </c>
      <c r="E23" s="46">
        <v>200.23125092117459</v>
      </c>
      <c r="F23" s="46">
        <v>308.87384156488741</v>
      </c>
      <c r="G23" s="46">
        <v>250.58235672070418</v>
      </c>
      <c r="H23" s="47">
        <v>149.96534004895278</v>
      </c>
      <c r="I23" s="46">
        <f t="shared" si="0"/>
        <v>1999.4851087212892</v>
      </c>
      <c r="J23" s="45">
        <f t="shared" si="1"/>
        <v>285.64072981732704</v>
      </c>
      <c r="K23" s="47">
        <f t="shared" si="2"/>
        <v>209.97606101666028</v>
      </c>
    </row>
    <row r="24" spans="1:11">
      <c r="A24" s="15" t="s">
        <v>27</v>
      </c>
      <c r="B24" s="48">
        <v>633.47890366538559</v>
      </c>
      <c r="C24" s="46">
        <v>0</v>
      </c>
      <c r="D24" s="46">
        <v>353.01457383929494</v>
      </c>
      <c r="E24" s="46">
        <v>616.58341403794248</v>
      </c>
      <c r="F24" s="46">
        <v>362.03608004770751</v>
      </c>
      <c r="G24" s="46">
        <v>634.25439011074434</v>
      </c>
      <c r="H24" s="47">
        <v>451.63484579766634</v>
      </c>
      <c r="I24" s="46">
        <f t="shared" si="0"/>
        <v>3051.002207498741</v>
      </c>
      <c r="J24" s="45">
        <f t="shared" si="1"/>
        <v>435.85745821410586</v>
      </c>
      <c r="K24" s="47">
        <f t="shared" si="2"/>
        <v>228.62292047621415</v>
      </c>
    </row>
    <row r="25" spans="1:11">
      <c r="A25" s="15" t="s">
        <v>109</v>
      </c>
      <c r="B25" s="48">
        <v>981.38963604245657</v>
      </c>
      <c r="C25" s="46">
        <v>1062.1633525058276</v>
      </c>
      <c r="D25" s="46">
        <v>1856.3988661107362</v>
      </c>
      <c r="E25" s="46">
        <v>1705.1774150332947</v>
      </c>
      <c r="F25" s="46">
        <v>1949.3236675126841</v>
      </c>
      <c r="G25" s="46">
        <v>1800.4741511645509</v>
      </c>
      <c r="H25" s="47">
        <v>1770.9644189193025</v>
      </c>
      <c r="I25" s="46">
        <f t="shared" si="0"/>
        <v>11125.891507288854</v>
      </c>
      <c r="J25" s="45">
        <f t="shared" si="1"/>
        <v>1589.4130724698364</v>
      </c>
      <c r="K25" s="47">
        <f t="shared" si="2"/>
        <v>395.68734926786561</v>
      </c>
    </row>
    <row r="26" spans="1:11">
      <c r="A26" s="15" t="s">
        <v>21</v>
      </c>
      <c r="B26" s="48">
        <v>282.3580289651664</v>
      </c>
      <c r="C26" s="46">
        <v>0</v>
      </c>
      <c r="D26" s="46">
        <v>280.6517672387584</v>
      </c>
      <c r="E26" s="46">
        <v>285.86445854179385</v>
      </c>
      <c r="F26" s="46">
        <v>216.4879458200347</v>
      </c>
      <c r="G26" s="46">
        <v>139.85338853082948</v>
      </c>
      <c r="H26" s="47">
        <v>158.88043086210638</v>
      </c>
      <c r="I26" s="46">
        <f t="shared" si="0"/>
        <v>1364.0960199586891</v>
      </c>
      <c r="J26" s="45">
        <f t="shared" si="1"/>
        <v>194.87085999409845</v>
      </c>
      <c r="K26" s="47">
        <f t="shared" si="2"/>
        <v>104.92567797311767</v>
      </c>
    </row>
    <row r="27" spans="1:11">
      <c r="A27" s="15" t="s">
        <v>110</v>
      </c>
      <c r="B27" s="48">
        <v>3002.9146159213665</v>
      </c>
      <c r="C27" s="46">
        <v>0</v>
      </c>
      <c r="D27" s="46">
        <v>2710.9611759380491</v>
      </c>
      <c r="E27" s="46">
        <v>2011.7669046044041</v>
      </c>
      <c r="F27" s="46">
        <v>4249.3684938581064</v>
      </c>
      <c r="G27" s="46">
        <v>3355.192479007344</v>
      </c>
      <c r="H27" s="47">
        <v>6442.3309126843706</v>
      </c>
      <c r="I27" s="46">
        <f t="shared" si="0"/>
        <v>21772.534582013643</v>
      </c>
      <c r="J27" s="45">
        <f t="shared" si="1"/>
        <v>3110.3620831448061</v>
      </c>
      <c r="K27" s="47">
        <f t="shared" si="2"/>
        <v>1979.5463918481792</v>
      </c>
    </row>
    <row r="28" spans="1:11">
      <c r="A28" s="15" t="s">
        <v>2</v>
      </c>
      <c r="B28" s="48">
        <v>83.281889832802491</v>
      </c>
      <c r="C28" s="46">
        <v>0</v>
      </c>
      <c r="D28" s="46">
        <v>55.224572381636662</v>
      </c>
      <c r="E28" s="46">
        <v>125.29850806385343</v>
      </c>
      <c r="F28" s="46">
        <v>53.596956381422501</v>
      </c>
      <c r="G28" s="46">
        <v>40.326383860013124</v>
      </c>
      <c r="H28" s="47">
        <v>69.008542195643983</v>
      </c>
      <c r="I28" s="46">
        <f t="shared" si="0"/>
        <v>426.73685271537221</v>
      </c>
      <c r="J28" s="45">
        <f t="shared" si="1"/>
        <v>60.962407530767457</v>
      </c>
      <c r="K28" s="47">
        <f t="shared" si="2"/>
        <v>38.582091339546857</v>
      </c>
    </row>
    <row r="29" spans="1:11">
      <c r="A29" s="15" t="s">
        <v>111</v>
      </c>
      <c r="B29" s="48">
        <v>720.38296252991404</v>
      </c>
      <c r="C29" s="46">
        <v>0</v>
      </c>
      <c r="D29" s="46">
        <v>545.56729801418942</v>
      </c>
      <c r="E29" s="46">
        <v>476.96676579245491</v>
      </c>
      <c r="F29" s="46">
        <v>620.01702091785842</v>
      </c>
      <c r="G29" s="46">
        <v>922.90641802810535</v>
      </c>
      <c r="H29" s="47">
        <v>1316.1518964686513</v>
      </c>
      <c r="I29" s="46">
        <f t="shared" si="0"/>
        <v>4601.9923617511731</v>
      </c>
      <c r="J29" s="45">
        <f t="shared" si="1"/>
        <v>657.4274802501676</v>
      </c>
      <c r="K29" s="47">
        <f t="shared" si="2"/>
        <v>405.59617021596608</v>
      </c>
    </row>
    <row r="30" spans="1:11">
      <c r="A30" s="15" t="s">
        <v>6</v>
      </c>
      <c r="B30" s="48">
        <v>8498.2042211092648</v>
      </c>
      <c r="C30" s="46">
        <v>5947.8346855336013</v>
      </c>
      <c r="D30" s="46">
        <v>6964.892991192788</v>
      </c>
      <c r="E30" s="46">
        <v>11580.648035245411</v>
      </c>
      <c r="F30" s="46">
        <v>7613.5502589374382</v>
      </c>
      <c r="G30" s="46">
        <v>6359.6355492018265</v>
      </c>
      <c r="H30" s="47">
        <v>5707.5091314870115</v>
      </c>
      <c r="I30" s="46">
        <f t="shared" si="0"/>
        <v>52672.274872707334</v>
      </c>
      <c r="J30" s="45">
        <f t="shared" si="1"/>
        <v>7524.6106961010473</v>
      </c>
      <c r="K30" s="47">
        <f t="shared" si="2"/>
        <v>2035.7539627049393</v>
      </c>
    </row>
    <row r="31" spans="1:11">
      <c r="A31" s="15" t="s">
        <v>112</v>
      </c>
      <c r="B31" s="48">
        <v>407.2205435187683</v>
      </c>
      <c r="C31" s="46">
        <v>0</v>
      </c>
      <c r="D31" s="46">
        <v>243.1519276347025</v>
      </c>
      <c r="E31" s="46">
        <v>226.5600434832518</v>
      </c>
      <c r="F31" s="46">
        <v>192.72145069765486</v>
      </c>
      <c r="G31" s="46">
        <v>221.45150625131467</v>
      </c>
      <c r="H31" s="47">
        <v>263.60157874649082</v>
      </c>
      <c r="I31" s="46">
        <f t="shared" si="0"/>
        <v>1554.7070503321829</v>
      </c>
      <c r="J31" s="45">
        <f t="shared" si="1"/>
        <v>222.10100719031183</v>
      </c>
      <c r="K31" s="47">
        <f t="shared" si="2"/>
        <v>120.17140675738686</v>
      </c>
    </row>
    <row r="32" spans="1:11">
      <c r="A32" s="15" t="s">
        <v>113</v>
      </c>
      <c r="B32" s="48">
        <v>324.45161790269486</v>
      </c>
      <c r="C32" s="46">
        <v>0</v>
      </c>
      <c r="D32" s="46">
        <v>196.53811063492006</v>
      </c>
      <c r="E32" s="46">
        <v>350.01078439323118</v>
      </c>
      <c r="F32" s="46">
        <v>333.44896337097498</v>
      </c>
      <c r="G32" s="46">
        <v>268.58070435896116</v>
      </c>
      <c r="H32" s="47">
        <v>490.49578018252794</v>
      </c>
      <c r="I32" s="46">
        <f t="shared" si="0"/>
        <v>1963.5259608433103</v>
      </c>
      <c r="J32" s="45">
        <f t="shared" si="1"/>
        <v>280.50370869190147</v>
      </c>
      <c r="K32" s="47">
        <f t="shared" si="2"/>
        <v>152.49985391130039</v>
      </c>
    </row>
    <row r="33" spans="1:11">
      <c r="A33" s="15" t="s">
        <v>114</v>
      </c>
      <c r="B33" s="48">
        <v>2894.8111389843471</v>
      </c>
      <c r="C33" s="46">
        <v>0</v>
      </c>
      <c r="D33" s="46">
        <v>3369.6770573102954</v>
      </c>
      <c r="E33" s="46">
        <v>3153.7185587321046</v>
      </c>
      <c r="F33" s="46">
        <v>3344.0304443671803</v>
      </c>
      <c r="G33" s="46">
        <v>4810.361124940463</v>
      </c>
      <c r="H33" s="47">
        <v>5580.6325598755911</v>
      </c>
      <c r="I33" s="46">
        <f t="shared" si="0"/>
        <v>23153.230884209981</v>
      </c>
      <c r="J33" s="45">
        <f t="shared" si="1"/>
        <v>3307.6044120299971</v>
      </c>
      <c r="K33" s="47">
        <f t="shared" si="2"/>
        <v>1758.997851847136</v>
      </c>
    </row>
    <row r="34" spans="1:11">
      <c r="A34" s="15" t="s">
        <v>115</v>
      </c>
      <c r="B34" s="48">
        <v>7549.3099150010758</v>
      </c>
      <c r="C34" s="46">
        <v>0</v>
      </c>
      <c r="D34" s="46">
        <v>6678.4733888445808</v>
      </c>
      <c r="E34" s="46">
        <v>8178.6119256461188</v>
      </c>
      <c r="F34" s="46">
        <v>11223.771518007397</v>
      </c>
      <c r="G34" s="46">
        <v>11921.446051087602</v>
      </c>
      <c r="H34" s="47">
        <v>17481.271757257033</v>
      </c>
      <c r="I34" s="46">
        <f t="shared" si="0"/>
        <v>63032.884555843804</v>
      </c>
      <c r="J34" s="45">
        <f t="shared" si="1"/>
        <v>9004.697793691972</v>
      </c>
      <c r="K34" s="47">
        <f t="shared" si="2"/>
        <v>5394.1401666841348</v>
      </c>
    </row>
    <row r="35" spans="1:11">
      <c r="A35" s="15" t="s">
        <v>20</v>
      </c>
      <c r="B35" s="48">
        <v>0</v>
      </c>
      <c r="C35" s="46">
        <v>0</v>
      </c>
      <c r="D35" s="46">
        <v>0</v>
      </c>
      <c r="E35" s="46">
        <v>1.3961895434711424</v>
      </c>
      <c r="F35" s="46">
        <v>3.6343283935981034</v>
      </c>
      <c r="G35" s="46">
        <v>7.6802958015267162</v>
      </c>
      <c r="H35" s="47">
        <v>0</v>
      </c>
      <c r="I35" s="46">
        <f t="shared" si="0"/>
        <v>12.710813738595963</v>
      </c>
      <c r="J35" s="45">
        <f t="shared" si="1"/>
        <v>1.8158305340851375</v>
      </c>
      <c r="K35" s="47">
        <f t="shared" si="2"/>
        <v>2.9173032071060945</v>
      </c>
    </row>
    <row r="36" spans="1:11">
      <c r="A36" s="15" t="s">
        <v>99</v>
      </c>
      <c r="B36" s="48">
        <v>705.98692598065327</v>
      </c>
      <c r="C36" s="46">
        <v>0</v>
      </c>
      <c r="D36" s="46">
        <v>732.60923129399384</v>
      </c>
      <c r="E36" s="46">
        <v>868.60436916482684</v>
      </c>
      <c r="F36" s="46">
        <v>749.20561442004328</v>
      </c>
      <c r="G36" s="46">
        <v>1206.2142430481458</v>
      </c>
      <c r="H36" s="47">
        <v>1146.1813027416349</v>
      </c>
      <c r="I36" s="46">
        <f t="shared" si="0"/>
        <v>5408.8016866492972</v>
      </c>
      <c r="J36" s="45">
        <f t="shared" si="1"/>
        <v>772.68595523561385</v>
      </c>
      <c r="K36" s="47">
        <f t="shared" si="2"/>
        <v>395.87365602374558</v>
      </c>
    </row>
    <row r="37" spans="1:11">
      <c r="A37" s="15" t="s">
        <v>116</v>
      </c>
      <c r="B37" s="48">
        <v>56.036622058149845</v>
      </c>
      <c r="C37" s="46">
        <v>0</v>
      </c>
      <c r="D37" s="46">
        <v>17.078111412236176</v>
      </c>
      <c r="E37" s="46">
        <v>44.162499736534372</v>
      </c>
      <c r="F37" s="46">
        <v>19.397478195141655</v>
      </c>
      <c r="G37" s="46">
        <v>119.16919995063844</v>
      </c>
      <c r="H37" s="47">
        <v>68.818663913408642</v>
      </c>
      <c r="I37" s="46">
        <f t="shared" si="0"/>
        <v>324.66257526610912</v>
      </c>
      <c r="J37" s="45">
        <f t="shared" si="1"/>
        <v>46.380367895158443</v>
      </c>
      <c r="K37" s="47">
        <f t="shared" si="2"/>
        <v>40.078444916349781</v>
      </c>
    </row>
    <row r="38" spans="1:11">
      <c r="A38" s="15" t="s">
        <v>4</v>
      </c>
      <c r="B38" s="48">
        <v>5557.7484248855681</v>
      </c>
      <c r="C38" s="46">
        <v>5547.5398950291765</v>
      </c>
      <c r="D38" s="46">
        <v>5604.0070310138963</v>
      </c>
      <c r="E38" s="46">
        <v>5960.3374962848293</v>
      </c>
      <c r="F38" s="46">
        <v>5409.6928754537012</v>
      </c>
      <c r="G38" s="46">
        <v>5414.6095842294035</v>
      </c>
      <c r="H38" s="47">
        <v>6891.3783504025969</v>
      </c>
      <c r="I38" s="46">
        <f t="shared" si="0"/>
        <v>40385.313657299172</v>
      </c>
      <c r="J38" s="45">
        <f t="shared" si="1"/>
        <v>5769.3305224713104</v>
      </c>
      <c r="K38" s="47">
        <f t="shared" si="2"/>
        <v>527.87799989800749</v>
      </c>
    </row>
    <row r="39" spans="1:11">
      <c r="A39" s="15" t="s">
        <v>22</v>
      </c>
      <c r="B39" s="48">
        <v>702.40933547295288</v>
      </c>
      <c r="C39" s="46">
        <v>537.12846283031763</v>
      </c>
      <c r="D39" s="46">
        <v>792.92142183496264</v>
      </c>
      <c r="E39" s="46">
        <v>1086.5008130202959</v>
      </c>
      <c r="F39" s="46">
        <v>958.48632856757047</v>
      </c>
      <c r="G39" s="46">
        <v>1024.9536851171183</v>
      </c>
      <c r="H39" s="47">
        <v>1200.8321773462153</v>
      </c>
      <c r="I39" s="46">
        <f t="shared" si="0"/>
        <v>6303.2322241894326</v>
      </c>
      <c r="J39" s="45">
        <f t="shared" si="1"/>
        <v>900.46174631277609</v>
      </c>
      <c r="K39" s="47">
        <f t="shared" si="2"/>
        <v>233.27336569931973</v>
      </c>
    </row>
    <row r="40" spans="1:11">
      <c r="A40" s="15" t="s">
        <v>26</v>
      </c>
      <c r="B40" s="48">
        <v>19.95874649324152</v>
      </c>
      <c r="C40" s="46">
        <v>0</v>
      </c>
      <c r="D40" s="46">
        <v>0</v>
      </c>
      <c r="E40" s="46">
        <v>5.6246410701876295</v>
      </c>
      <c r="F40" s="46">
        <v>3.6343283935981034</v>
      </c>
      <c r="G40" s="46">
        <v>13.061863782007915</v>
      </c>
      <c r="H40" s="47">
        <v>0.14577063944761331</v>
      </c>
      <c r="I40" s="46">
        <f t="shared" si="0"/>
        <v>42.425350378482783</v>
      </c>
      <c r="J40" s="45">
        <f t="shared" si="1"/>
        <v>6.0607643397832547</v>
      </c>
      <c r="K40" s="47">
        <f t="shared" si="2"/>
        <v>7.7103823455214391</v>
      </c>
    </row>
    <row r="41" spans="1:11">
      <c r="A41" s="15" t="s">
        <v>5</v>
      </c>
      <c r="B41" s="48">
        <v>28227.794963998596</v>
      </c>
      <c r="C41" s="46">
        <v>28460.874394001457</v>
      </c>
      <c r="D41" s="46">
        <v>32041.268987844847</v>
      </c>
      <c r="E41" s="46">
        <v>41256.64944033439</v>
      </c>
      <c r="F41" s="46">
        <v>39547.681693695216</v>
      </c>
      <c r="G41" s="46">
        <v>41338.641643602299</v>
      </c>
      <c r="H41" s="47">
        <v>53303.116445536965</v>
      </c>
      <c r="I41" s="46">
        <f t="shared" si="0"/>
        <v>264176.02756901376</v>
      </c>
      <c r="J41" s="45">
        <f t="shared" si="1"/>
        <v>37739.432509859107</v>
      </c>
      <c r="K41" s="47">
        <f t="shared" si="2"/>
        <v>8942.9217925104494</v>
      </c>
    </row>
    <row r="42" spans="1:11">
      <c r="A42" s="15" t="s">
        <v>100</v>
      </c>
      <c r="B42" s="48">
        <v>14568.161830041046</v>
      </c>
      <c r="C42" s="46">
        <v>52487.410912404906</v>
      </c>
      <c r="D42" s="46">
        <v>13581.094078623948</v>
      </c>
      <c r="E42" s="46">
        <v>12109.351382868457</v>
      </c>
      <c r="F42" s="46">
        <v>10570.298518492633</v>
      </c>
      <c r="G42" s="46">
        <v>11001.608629371392</v>
      </c>
      <c r="H42" s="47">
        <v>14759.737183996429</v>
      </c>
      <c r="I42" s="46">
        <f t="shared" si="0"/>
        <v>129077.66253579881</v>
      </c>
      <c r="J42" s="45">
        <f t="shared" si="1"/>
        <v>18439.666076542686</v>
      </c>
      <c r="K42" s="47">
        <f t="shared" si="2"/>
        <v>15103.584566386211</v>
      </c>
    </row>
    <row r="43" spans="1:11">
      <c r="A43" s="129" t="s">
        <v>123</v>
      </c>
      <c r="B43" s="130">
        <f t="shared" ref="B43:H43" si="3">SUM(B2:B42)</f>
        <v>231498.7223234032</v>
      </c>
      <c r="C43" s="131">
        <f t="shared" si="3"/>
        <v>262225.34298188292</v>
      </c>
      <c r="D43" s="131">
        <f t="shared" si="3"/>
        <v>286258.19035570184</v>
      </c>
      <c r="E43" s="131">
        <f t="shared" si="3"/>
        <v>310544.78365640558</v>
      </c>
      <c r="F43" s="131">
        <f t="shared" si="3"/>
        <v>333106.45261282194</v>
      </c>
      <c r="G43" s="131">
        <f t="shared" si="3"/>
        <v>363389.14940069051</v>
      </c>
      <c r="H43" s="132">
        <f t="shared" si="3"/>
        <v>392633.83072758763</v>
      </c>
      <c r="I43" s="131">
        <f>SUM(B43:H43)</f>
        <v>2179656.4720584936</v>
      </c>
      <c r="J43" s="133">
        <f>AVERAGE(B43:H43)</f>
        <v>311379.49600835622</v>
      </c>
      <c r="K43" s="132">
        <f>STDEV(B43:H43)</f>
        <v>56580.587228319942</v>
      </c>
    </row>
    <row r="44" spans="1:11">
      <c r="A44" s="53" t="s">
        <v>101</v>
      </c>
      <c r="B44" s="52">
        <v>59726.749188835704</v>
      </c>
      <c r="C44" s="50">
        <v>75134.791429100689</v>
      </c>
      <c r="D44" s="50">
        <v>69481.292859958572</v>
      </c>
      <c r="E44" s="50">
        <v>75756.12968209137</v>
      </c>
      <c r="F44" s="50">
        <v>82343.634030705041</v>
      </c>
      <c r="G44" s="50">
        <v>98620.242032570764</v>
      </c>
      <c r="H44" s="51">
        <v>85291.023222547708</v>
      </c>
      <c r="I44" s="50">
        <f t="shared" si="0"/>
        <v>546353.86244580988</v>
      </c>
      <c r="J44" s="49">
        <f t="shared" si="1"/>
        <v>78050.55177797284</v>
      </c>
      <c r="K44" s="51">
        <f t="shared" si="2"/>
        <v>12362.086595947887</v>
      </c>
    </row>
    <row r="45" spans="1:11">
      <c r="A45" s="15" t="s">
        <v>19</v>
      </c>
      <c r="B45" s="48">
        <v>6701.8010473992063</v>
      </c>
      <c r="C45" s="46">
        <v>0</v>
      </c>
      <c r="D45" s="46">
        <v>7941.3064075297789</v>
      </c>
      <c r="E45" s="46">
        <v>9829.5728761603059</v>
      </c>
      <c r="F45" s="46">
        <v>9906.8671690687152</v>
      </c>
      <c r="G45" s="46">
        <v>9775.6218692536622</v>
      </c>
      <c r="H45" s="47">
        <v>9928.6741319319353</v>
      </c>
      <c r="I45" s="46">
        <f t="shared" si="0"/>
        <v>54083.843501343603</v>
      </c>
      <c r="J45" s="45">
        <f t="shared" si="1"/>
        <v>7726.2633573348003</v>
      </c>
      <c r="K45" s="47">
        <f t="shared" si="2"/>
        <v>3629.0572570796867</v>
      </c>
    </row>
    <row r="46" spans="1:11">
      <c r="A46" s="44" t="s">
        <v>117</v>
      </c>
      <c r="B46" s="43">
        <v>1519.7948778095001</v>
      </c>
      <c r="C46" s="41">
        <v>0</v>
      </c>
      <c r="D46" s="41">
        <v>1941.4719359170647</v>
      </c>
      <c r="E46" s="41">
        <v>3451.3626922647713</v>
      </c>
      <c r="F46" s="41">
        <v>3829.676574948593</v>
      </c>
      <c r="G46" s="41">
        <v>4037.8503546544421</v>
      </c>
      <c r="H46" s="42">
        <v>3952.4519154268223</v>
      </c>
      <c r="I46" s="41">
        <f t="shared" si="0"/>
        <v>18732.608351021194</v>
      </c>
      <c r="J46" s="40">
        <f t="shared" si="1"/>
        <v>2676.0869072887422</v>
      </c>
      <c r="K46" s="42">
        <f t="shared" si="2"/>
        <v>1552.0653193752971</v>
      </c>
    </row>
    <row r="47" spans="1:11">
      <c r="A47" s="10" t="s">
        <v>122</v>
      </c>
      <c r="B47" s="67">
        <f t="shared" ref="B47:H47" si="4">SUM(B44:B46)</f>
        <v>67948.345114044409</v>
      </c>
      <c r="C47" s="68">
        <f t="shared" si="4"/>
        <v>75134.791429100689</v>
      </c>
      <c r="D47" s="68">
        <f t="shared" si="4"/>
        <v>79364.071203405416</v>
      </c>
      <c r="E47" s="68">
        <f t="shared" si="4"/>
        <v>89037.065250516447</v>
      </c>
      <c r="F47" s="68">
        <f t="shared" si="4"/>
        <v>96080.177774722353</v>
      </c>
      <c r="G47" s="68">
        <f t="shared" si="4"/>
        <v>112433.71425647887</v>
      </c>
      <c r="H47" s="69">
        <f t="shared" si="4"/>
        <v>99172.149269906469</v>
      </c>
      <c r="I47" s="68">
        <f>SUM(B47:H47)</f>
        <v>619170.31429817469</v>
      </c>
      <c r="J47" s="70">
        <f>AVERAGE(B47:H47)</f>
        <v>88452.902042596383</v>
      </c>
      <c r="K47" s="69">
        <f>STDEV(B47:H47)</f>
        <v>15432.184812257465</v>
      </c>
    </row>
    <row r="48" spans="1:11">
      <c r="A48" s="53" t="s">
        <v>118</v>
      </c>
      <c r="B48" s="52">
        <v>166.52328309759764</v>
      </c>
      <c r="C48" s="50">
        <v>0</v>
      </c>
      <c r="D48" s="50">
        <v>25.448564823341201</v>
      </c>
      <c r="E48" s="50">
        <v>112.0025579529577</v>
      </c>
      <c r="F48" s="50">
        <v>170.9430911803943</v>
      </c>
      <c r="G48" s="50">
        <v>220.74060428960686</v>
      </c>
      <c r="H48" s="51">
        <v>442.98367204949585</v>
      </c>
      <c r="I48" s="50">
        <f>SUM(B48:H48)</f>
        <v>1138.6417733933936</v>
      </c>
      <c r="J48" s="49">
        <f>AVERAGE(B48:H48)</f>
        <v>162.6631104847705</v>
      </c>
      <c r="K48" s="51">
        <f>STDEV(B48:H48)</f>
        <v>147.13354601178716</v>
      </c>
    </row>
    <row r="49" spans="1:11">
      <c r="A49" s="44" t="s">
        <v>119</v>
      </c>
      <c r="B49" s="43">
        <v>13.150342666295574</v>
      </c>
      <c r="C49" s="41">
        <v>0</v>
      </c>
      <c r="D49" s="41">
        <v>46.273994752376488</v>
      </c>
      <c r="E49" s="41">
        <v>145.60458896006188</v>
      </c>
      <c r="F49" s="41">
        <v>100.86962389490296</v>
      </c>
      <c r="G49" s="41">
        <v>64.949203115186066</v>
      </c>
      <c r="H49" s="42">
        <v>100.33940180995474</v>
      </c>
      <c r="I49" s="41">
        <f>SUM(B49:H49)</f>
        <v>471.1871551987777</v>
      </c>
      <c r="J49" s="40">
        <f>AVERAGE(B49:H49)</f>
        <v>67.312450742682529</v>
      </c>
      <c r="K49" s="42">
        <f>STDEV(B49:H49)</f>
        <v>52.056417823176091</v>
      </c>
    </row>
    <row r="50" spans="1:11">
      <c r="A50" s="6" t="s">
        <v>120</v>
      </c>
      <c r="B50" s="134">
        <f t="shared" ref="B50:H50" si="5">SUM(B48:B49)</f>
        <v>179.67362576389323</v>
      </c>
      <c r="C50" s="135">
        <f t="shared" si="5"/>
        <v>0</v>
      </c>
      <c r="D50" s="135">
        <f t="shared" si="5"/>
        <v>71.722559575717696</v>
      </c>
      <c r="E50" s="135">
        <f t="shared" si="5"/>
        <v>257.60714691301956</v>
      </c>
      <c r="F50" s="135">
        <f t="shared" si="5"/>
        <v>271.81271507529726</v>
      </c>
      <c r="G50" s="135">
        <f t="shared" si="5"/>
        <v>285.68980740479293</v>
      </c>
      <c r="H50" s="136">
        <f t="shared" si="5"/>
        <v>543.32307385945057</v>
      </c>
      <c r="I50" s="135">
        <f>SUM(B50:H50)</f>
        <v>1609.828928592171</v>
      </c>
      <c r="J50" s="137">
        <f>AVERAGE(B50:H50)</f>
        <v>229.975561227453</v>
      </c>
      <c r="K50" s="136">
        <f>STDEV(B50:H50)</f>
        <v>175.24632610243336</v>
      </c>
    </row>
    <row r="51" spans="1:11">
      <c r="A51" s="138" t="s">
        <v>121</v>
      </c>
      <c r="B51" s="139">
        <f>B43+B47+B50</f>
        <v>299626.74106321152</v>
      </c>
      <c r="C51" s="140">
        <f t="shared" ref="C51:H51" si="6">C43+C47+C50</f>
        <v>337360.13441098359</v>
      </c>
      <c r="D51" s="140">
        <f t="shared" si="6"/>
        <v>365693.98411868291</v>
      </c>
      <c r="E51" s="140">
        <f t="shared" si="6"/>
        <v>399839.45605383505</v>
      </c>
      <c r="F51" s="140">
        <f t="shared" si="6"/>
        <v>429458.44310261955</v>
      </c>
      <c r="G51" s="140">
        <f t="shared" si="6"/>
        <v>476108.55346457416</v>
      </c>
      <c r="H51" s="141">
        <f t="shared" si="6"/>
        <v>492349.30307135353</v>
      </c>
      <c r="I51" s="140">
        <f>SUM(B51:H51)</f>
        <v>2800436.6152852606</v>
      </c>
      <c r="J51" s="142">
        <f>AVERAGE(B51:H51)</f>
        <v>400062.37361218006</v>
      </c>
      <c r="K51" s="141">
        <f>STDEV(B51:H51)</f>
        <v>71138.539362291238</v>
      </c>
    </row>
  </sheetData>
  <pageMargins left="0.7" right="0.7" top="0.75" bottom="0.75" header="0.3" footer="0.3"/>
  <ignoredErrors>
    <ignoredError sqref="B43:H43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309C-9B20-304E-8FD9-08654DD7A7D3}">
  <dimension ref="A1:O28"/>
  <sheetViews>
    <sheetView workbookViewId="0">
      <selection sqref="A1:A2"/>
    </sheetView>
  </sheetViews>
  <sheetFormatPr baseColWidth="10" defaultColWidth="11" defaultRowHeight="16"/>
  <cols>
    <col min="1" max="1" width="13" style="1" bestFit="1" customWidth="1"/>
    <col min="2" max="8" width="8.1640625" style="1" bestFit="1" customWidth="1"/>
    <col min="9" max="15" width="6.33203125" style="1" bestFit="1" customWidth="1"/>
    <col min="16" max="16384" width="11" style="1"/>
  </cols>
  <sheetData>
    <row r="1" spans="1:15">
      <c r="A1" s="200" t="s">
        <v>149</v>
      </c>
      <c r="B1" s="202" t="s">
        <v>1453</v>
      </c>
      <c r="C1" s="203"/>
      <c r="D1" s="203"/>
      <c r="E1" s="203"/>
      <c r="F1" s="203"/>
      <c r="G1" s="203"/>
      <c r="H1" s="204"/>
      <c r="I1" s="202" t="s">
        <v>150</v>
      </c>
      <c r="J1" s="203"/>
      <c r="K1" s="203"/>
      <c r="L1" s="203"/>
      <c r="M1" s="203"/>
      <c r="N1" s="203"/>
      <c r="O1" s="204"/>
    </row>
    <row r="2" spans="1:15">
      <c r="A2" s="201"/>
      <c r="B2" s="21">
        <v>2010</v>
      </c>
      <c r="C2" s="20">
        <v>2011</v>
      </c>
      <c r="D2" s="20">
        <v>2012</v>
      </c>
      <c r="E2" s="20">
        <v>2013</v>
      </c>
      <c r="F2" s="20">
        <v>2014</v>
      </c>
      <c r="G2" s="20">
        <v>2015</v>
      </c>
      <c r="H2" s="18">
        <v>2016</v>
      </c>
      <c r="I2" s="145">
        <v>2010</v>
      </c>
      <c r="J2" s="145">
        <v>2011</v>
      </c>
      <c r="K2" s="145">
        <v>2012</v>
      </c>
      <c r="L2" s="145">
        <v>2013</v>
      </c>
      <c r="M2" s="145">
        <v>2014</v>
      </c>
      <c r="N2" s="145">
        <v>2015</v>
      </c>
      <c r="O2" s="146">
        <v>2016</v>
      </c>
    </row>
    <row r="3" spans="1:15">
      <c r="A3" s="15" t="s">
        <v>124</v>
      </c>
      <c r="B3" s="48">
        <v>1199.452157183541</v>
      </c>
      <c r="C3" s="46">
        <v>901.01594945658803</v>
      </c>
      <c r="D3" s="46">
        <v>1433.4092666862659</v>
      </c>
      <c r="E3" s="46">
        <v>1730.2217609328275</v>
      </c>
      <c r="F3" s="46">
        <v>1674.1371185986659</v>
      </c>
      <c r="G3" s="46">
        <v>1556.7604073594966</v>
      </c>
      <c r="H3" s="47">
        <v>2104.1002461557782</v>
      </c>
      <c r="I3" s="147">
        <v>2.9107829631315427</v>
      </c>
      <c r="J3" s="147">
        <v>2.1678161971176206</v>
      </c>
      <c r="K3" s="147">
        <v>3.4272655615984862</v>
      </c>
      <c r="L3" s="147">
        <v>4.1078779497735676</v>
      </c>
      <c r="M3" s="147">
        <v>3.9551996186844627</v>
      </c>
      <c r="N3" s="147">
        <v>3.6570970991479474</v>
      </c>
      <c r="O3" s="148">
        <v>4.919075814579732</v>
      </c>
    </row>
    <row r="4" spans="1:15">
      <c r="A4" s="15" t="s">
        <v>125</v>
      </c>
      <c r="B4" s="48">
        <v>8910.1131122955467</v>
      </c>
      <c r="C4" s="46">
        <v>10249.053861609569</v>
      </c>
      <c r="D4" s="46">
        <v>10048.906583617369</v>
      </c>
      <c r="E4" s="46">
        <v>11151.67103329871</v>
      </c>
      <c r="F4" s="46">
        <v>11339.643597323111</v>
      </c>
      <c r="G4" s="46">
        <v>11796.282087865124</v>
      </c>
      <c r="H4" s="47">
        <v>13954.075216138248</v>
      </c>
      <c r="I4" s="147">
        <v>8.0060607287449397</v>
      </c>
      <c r="J4" s="147">
        <v>9.1244149700598705</v>
      </c>
      <c r="K4" s="147">
        <v>8.8818964458095593</v>
      </c>
      <c r="L4" s="147">
        <v>9.7747593344155916</v>
      </c>
      <c r="M4" s="147">
        <v>9.8751577090682847</v>
      </c>
      <c r="N4" s="147">
        <v>10.196184636650866</v>
      </c>
      <c r="O4" s="148">
        <v>11.976030230978262</v>
      </c>
    </row>
    <row r="5" spans="1:15">
      <c r="A5" s="15" t="s">
        <v>126</v>
      </c>
      <c r="B5" s="48">
        <v>2077.2969552306622</v>
      </c>
      <c r="C5" s="46">
        <v>1788.7618106113125</v>
      </c>
      <c r="D5" s="46">
        <v>1928.1468480653787</v>
      </c>
      <c r="E5" s="46">
        <v>2731.0242402719205</v>
      </c>
      <c r="F5" s="46">
        <v>2770.5724625500693</v>
      </c>
      <c r="G5" s="46">
        <v>3471.6487016323649</v>
      </c>
      <c r="H5" s="47">
        <v>3489.6349824243334</v>
      </c>
      <c r="I5" s="147">
        <v>4.6631369765791391</v>
      </c>
      <c r="J5" s="147">
        <v>3.9790318044860991</v>
      </c>
      <c r="K5" s="147">
        <v>4.2592437061994639</v>
      </c>
      <c r="L5" s="147">
        <v>5.9858721526195806</v>
      </c>
      <c r="M5" s="147">
        <v>6.0353297997644519</v>
      </c>
      <c r="N5" s="147">
        <v>7.5120497109826481</v>
      </c>
      <c r="O5" s="148">
        <v>7.5033327364965308</v>
      </c>
    </row>
    <row r="6" spans="1:15">
      <c r="A6" s="15" t="s">
        <v>127</v>
      </c>
      <c r="B6" s="48">
        <v>7422.988845898255</v>
      </c>
      <c r="C6" s="46">
        <v>7927.4914561927744</v>
      </c>
      <c r="D6" s="46">
        <v>8436.2776512158962</v>
      </c>
      <c r="E6" s="46">
        <v>10014.616952477965</v>
      </c>
      <c r="F6" s="46">
        <v>10913.570580335514</v>
      </c>
      <c r="G6" s="46">
        <v>11525.730992674302</v>
      </c>
      <c r="H6" s="47">
        <v>13105.858296206852</v>
      </c>
      <c r="I6" s="147">
        <v>6.1119156976744184</v>
      </c>
      <c r="J6" s="147">
        <v>6.4343283505154565</v>
      </c>
      <c r="K6" s="147">
        <v>6.7628345342254192</v>
      </c>
      <c r="L6" s="147">
        <v>7.9192474351237125</v>
      </c>
      <c r="M6" s="147">
        <v>8.5277193667763065</v>
      </c>
      <c r="N6" s="147">
        <v>8.8898606425702837</v>
      </c>
      <c r="O6" s="148">
        <v>9.9808835730265351</v>
      </c>
    </row>
    <row r="7" spans="1:15">
      <c r="A7" s="15" t="s">
        <v>128</v>
      </c>
      <c r="B7" s="48">
        <v>3027.0840742385299</v>
      </c>
      <c r="C7" s="46">
        <v>3864.7512977324964</v>
      </c>
      <c r="D7" s="46">
        <v>4240.2963201301382</v>
      </c>
      <c r="E7" s="46">
        <v>3971.5301083736194</v>
      </c>
      <c r="F7" s="46">
        <v>5318.5862139647361</v>
      </c>
      <c r="G7" s="46">
        <v>5766.1341782890195</v>
      </c>
      <c r="H7" s="47">
        <v>6158.0159030271689</v>
      </c>
      <c r="I7" s="147">
        <v>4.6658745138708877</v>
      </c>
      <c r="J7" s="147">
        <v>5.8674720692368245</v>
      </c>
      <c r="K7" s="147">
        <v>6.355598336463653</v>
      </c>
      <c r="L7" s="147">
        <v>6.2414725274725171</v>
      </c>
      <c r="M7" s="147">
        <v>7.768691757979977</v>
      </c>
      <c r="N7" s="147">
        <v>8.3129587133941616</v>
      </c>
      <c r="O7" s="148">
        <v>8.7669821087785902</v>
      </c>
    </row>
    <row r="8" spans="1:15">
      <c r="A8" s="15" t="s">
        <v>129</v>
      </c>
      <c r="B8" s="48">
        <v>7689.7846924558917</v>
      </c>
      <c r="C8" s="46">
        <v>5256.0130072908005</v>
      </c>
      <c r="D8" s="46">
        <v>8296.310776186172</v>
      </c>
      <c r="E8" s="46">
        <v>10128.388402142618</v>
      </c>
      <c r="F8" s="46">
        <v>9146.347282094157</v>
      </c>
      <c r="G8" s="46">
        <v>10341.479262660467</v>
      </c>
      <c r="H8" s="47">
        <v>12944.075295500999</v>
      </c>
      <c r="I8" s="147">
        <v>5.1399383674429542</v>
      </c>
      <c r="J8" s="147">
        <v>3.4851747869783689</v>
      </c>
      <c r="K8" s="147">
        <v>5.4704400757934657</v>
      </c>
      <c r="L8" s="147">
        <v>6.6358788907753281</v>
      </c>
      <c r="M8" s="147">
        <v>5.9663956354819128</v>
      </c>
      <c r="N8" s="147">
        <v>6.7117378660248805</v>
      </c>
      <c r="O8" s="148">
        <v>8.3634049504950561</v>
      </c>
    </row>
    <row r="9" spans="1:15">
      <c r="A9" s="15" t="s">
        <v>130</v>
      </c>
      <c r="B9" s="48">
        <v>12105.050219836796</v>
      </c>
      <c r="C9" s="46">
        <v>14112.28666118766</v>
      </c>
      <c r="D9" s="46">
        <v>14841.651363682842</v>
      </c>
      <c r="E9" s="46">
        <v>14484.984921870267</v>
      </c>
      <c r="F9" s="46">
        <v>15970.061519999985</v>
      </c>
      <c r="G9" s="46">
        <v>18307.009302054692</v>
      </c>
      <c r="H9" s="47">
        <v>17426.873315984954</v>
      </c>
      <c r="I9" s="147">
        <v>12.8989688538206</v>
      </c>
      <c r="J9" s="147">
        <v>14.765250326370754</v>
      </c>
      <c r="K9" s="147">
        <v>15.286803069053686</v>
      </c>
      <c r="L9" s="147">
        <v>14.675650979394563</v>
      </c>
      <c r="M9" s="147">
        <v>15.887999999999984</v>
      </c>
      <c r="N9" s="147">
        <v>17.990148811045742</v>
      </c>
      <c r="O9" s="148">
        <v>16.858962311557818</v>
      </c>
    </row>
    <row r="10" spans="1:15">
      <c r="A10" s="15" t="s">
        <v>131</v>
      </c>
      <c r="B10" s="48">
        <v>4689.8835809757247</v>
      </c>
      <c r="C10" s="46">
        <v>5322.0570831781342</v>
      </c>
      <c r="D10" s="46">
        <v>6330.5706698292825</v>
      </c>
      <c r="E10" s="46">
        <v>6257.2615621890709</v>
      </c>
      <c r="F10" s="46">
        <v>6655.8116382539965</v>
      </c>
      <c r="G10" s="46">
        <v>7946.2767812144402</v>
      </c>
      <c r="H10" s="47">
        <v>8190.2724318697956</v>
      </c>
      <c r="I10" s="147">
        <v>3.6901427317929225</v>
      </c>
      <c r="J10" s="147">
        <v>4.1446686311277743</v>
      </c>
      <c r="K10" s="147">
        <v>4.8904352866241911</v>
      </c>
      <c r="L10" s="147">
        <v>4.79054514552793</v>
      </c>
      <c r="M10" s="147">
        <v>5.0592991868512245</v>
      </c>
      <c r="N10" s="147">
        <v>5.9915782887231206</v>
      </c>
      <c r="O10" s="148">
        <v>6.1281224565170644</v>
      </c>
    </row>
    <row r="11" spans="1:15">
      <c r="A11" s="15" t="s">
        <v>132</v>
      </c>
      <c r="B11" s="48">
        <v>1691.1375074111677</v>
      </c>
      <c r="C11" s="46">
        <v>1217.180964395953</v>
      </c>
      <c r="D11" s="46">
        <v>1307.6721800150958</v>
      </c>
      <c r="E11" s="46">
        <v>1659.740964393477</v>
      </c>
      <c r="F11" s="46">
        <v>1758.6146142902728</v>
      </c>
      <c r="G11" s="46">
        <v>2327.7520463185456</v>
      </c>
      <c r="H11" s="47">
        <v>2804.1358913680042</v>
      </c>
      <c r="I11" s="147">
        <v>3.5658071065989851</v>
      </c>
      <c r="J11" s="147">
        <v>2.5366445086705185</v>
      </c>
      <c r="K11" s="147">
        <v>2.6993870772946842</v>
      </c>
      <c r="L11" s="147">
        <v>3.3900838143036416</v>
      </c>
      <c r="M11" s="147">
        <v>3.5611164274322205</v>
      </c>
      <c r="N11" s="147">
        <v>4.6691567068479145</v>
      </c>
      <c r="O11" s="148">
        <v>5.573493185259986</v>
      </c>
    </row>
    <row r="12" spans="1:15">
      <c r="A12" s="15" t="s">
        <v>133</v>
      </c>
      <c r="B12" s="48">
        <v>1933.8966482360063</v>
      </c>
      <c r="C12" s="46">
        <v>2025.1211240188948</v>
      </c>
      <c r="D12" s="46">
        <v>2637.548367720839</v>
      </c>
      <c r="E12" s="46">
        <v>3241.2470638199898</v>
      </c>
      <c r="F12" s="46">
        <v>3629.5404111924468</v>
      </c>
      <c r="G12" s="46">
        <v>4116.1184848710845</v>
      </c>
      <c r="H12" s="47">
        <v>4938.3420729851778</v>
      </c>
      <c r="I12" s="147">
        <v>2.3456724012599945</v>
      </c>
      <c r="J12" s="147">
        <v>2.4270474654377887</v>
      </c>
      <c r="K12" s="147">
        <v>3.130754985044867</v>
      </c>
      <c r="L12" s="147">
        <v>3.807274574865199</v>
      </c>
      <c r="M12" s="147">
        <v>4.2272183607874645</v>
      </c>
      <c r="N12" s="147">
        <v>4.748894419599452</v>
      </c>
      <c r="O12" s="148">
        <v>5.6466783445620781</v>
      </c>
    </row>
    <row r="13" spans="1:15">
      <c r="A13" s="15" t="s">
        <v>134</v>
      </c>
      <c r="B13" s="48">
        <v>7188.1628174732732</v>
      </c>
      <c r="C13" s="46">
        <v>7803.0168812843958</v>
      </c>
      <c r="D13" s="46">
        <v>8578.6157616287728</v>
      </c>
      <c r="E13" s="46">
        <v>8622.6286272853231</v>
      </c>
      <c r="F13" s="46">
        <v>10497.46202572969</v>
      </c>
      <c r="G13" s="46">
        <v>11192.148199642777</v>
      </c>
      <c r="H13" s="47">
        <v>14629.761911776393</v>
      </c>
      <c r="I13" s="147">
        <v>9.6472328147100495</v>
      </c>
      <c r="J13" s="147">
        <v>10.323990930684527</v>
      </c>
      <c r="K13" s="147">
        <v>11.215386858137466</v>
      </c>
      <c r="L13" s="147">
        <v>11.128801291793298</v>
      </c>
      <c r="M13" s="147">
        <v>13.399430227908814</v>
      </c>
      <c r="N13" s="147">
        <v>14.116243302242497</v>
      </c>
      <c r="O13" s="148">
        <v>18.239187728026462</v>
      </c>
    </row>
    <row r="14" spans="1:15">
      <c r="A14" s="15" t="s">
        <v>135</v>
      </c>
      <c r="B14" s="48">
        <v>8446.2402953365727</v>
      </c>
      <c r="C14" s="46">
        <v>8411.579088166669</v>
      </c>
      <c r="D14" s="46">
        <v>8405.1295165953034</v>
      </c>
      <c r="E14" s="46">
        <v>10887.617150939743</v>
      </c>
      <c r="F14" s="46">
        <v>10954.255173988118</v>
      </c>
      <c r="G14" s="46">
        <v>11042.461608552137</v>
      </c>
      <c r="H14" s="47">
        <v>12492.278801333912</v>
      </c>
      <c r="I14" s="147">
        <v>6.5074146631754237</v>
      </c>
      <c r="J14" s="147">
        <v>6.4106537777777799</v>
      </c>
      <c r="K14" s="147">
        <v>6.3495751905752016</v>
      </c>
      <c r="L14" s="147">
        <v>8.1433187366789408</v>
      </c>
      <c r="M14" s="147">
        <v>8.1261392939370793</v>
      </c>
      <c r="N14" s="147">
        <v>8.1162284771661692</v>
      </c>
      <c r="O14" s="148">
        <v>9.0989652826238636</v>
      </c>
    </row>
    <row r="15" spans="1:15">
      <c r="A15" s="15" t="s">
        <v>136</v>
      </c>
      <c r="B15" s="48">
        <v>14553.600482461316</v>
      </c>
      <c r="C15" s="46">
        <v>17853.071294497247</v>
      </c>
      <c r="D15" s="46">
        <v>17327.027572392752</v>
      </c>
      <c r="E15" s="46">
        <v>17840.93794627723</v>
      </c>
      <c r="F15" s="46">
        <v>19230.837334226486</v>
      </c>
      <c r="G15" s="46">
        <v>18713.515532726051</v>
      </c>
      <c r="H15" s="47">
        <v>20243.082371078504</v>
      </c>
      <c r="I15" s="147">
        <v>8.3560846715328481</v>
      </c>
      <c r="J15" s="147">
        <v>10.086965359634361</v>
      </c>
      <c r="K15" s="147">
        <v>9.6539028529266986</v>
      </c>
      <c r="L15" s="147">
        <v>9.7915873316897226</v>
      </c>
      <c r="M15" s="147">
        <v>10.414818473895572</v>
      </c>
      <c r="N15" s="147">
        <v>9.9908095054095867</v>
      </c>
      <c r="O15" s="148">
        <v>10.658960652139816</v>
      </c>
    </row>
    <row r="16" spans="1:15">
      <c r="A16" s="15" t="s">
        <v>137</v>
      </c>
      <c r="B16" s="48">
        <v>14881.984464845707</v>
      </c>
      <c r="C16" s="46">
        <v>18359.959734575052</v>
      </c>
      <c r="D16" s="46">
        <v>21172.903317415556</v>
      </c>
      <c r="E16" s="46">
        <v>24703.026394071541</v>
      </c>
      <c r="F16" s="46">
        <v>28575.971839704172</v>
      </c>
      <c r="G16" s="46">
        <v>28675.617224653626</v>
      </c>
      <c r="H16" s="47">
        <v>32891.603989404852</v>
      </c>
      <c r="I16" s="147">
        <v>12.360729405763839</v>
      </c>
      <c r="J16" s="147">
        <v>15.061542231947481</v>
      </c>
      <c r="K16" s="147">
        <v>17.193767011671444</v>
      </c>
      <c r="L16" s="147">
        <v>19.838457956914496</v>
      </c>
      <c r="M16" s="147">
        <v>22.737847572646583</v>
      </c>
      <c r="N16" s="147">
        <v>22.583565050807891</v>
      </c>
      <c r="O16" s="148">
        <v>25.650074856045954</v>
      </c>
    </row>
    <row r="17" spans="1:15">
      <c r="A17" s="15" t="s">
        <v>138</v>
      </c>
      <c r="B17" s="48">
        <v>97068.382759574233</v>
      </c>
      <c r="C17" s="46">
        <v>110546.31040828461</v>
      </c>
      <c r="D17" s="46">
        <v>120797.37343773434</v>
      </c>
      <c r="E17" s="46">
        <v>127840.64998436047</v>
      </c>
      <c r="F17" s="46">
        <v>133330.30052868539</v>
      </c>
      <c r="G17" s="46">
        <v>153170.86718966052</v>
      </c>
      <c r="H17" s="47">
        <v>156158.35584483284</v>
      </c>
      <c r="I17" s="147">
        <v>10.682843120883247</v>
      </c>
      <c r="J17" s="147">
        <v>11.942890702566247</v>
      </c>
      <c r="K17" s="147">
        <v>12.834776438167367</v>
      </c>
      <c r="L17" s="147">
        <v>13.341956229793622</v>
      </c>
      <c r="M17" s="147">
        <v>13.695375448805304</v>
      </c>
      <c r="N17" s="147">
        <v>15.457254649856415</v>
      </c>
      <c r="O17" s="148">
        <v>15.49259355203619</v>
      </c>
    </row>
    <row r="18" spans="1:15">
      <c r="A18" s="15" t="s">
        <v>139</v>
      </c>
      <c r="B18" s="48">
        <v>934.7726965780397</v>
      </c>
      <c r="C18" s="46">
        <v>688.69037240143587</v>
      </c>
      <c r="D18" s="46">
        <v>1232.2504533346589</v>
      </c>
      <c r="E18" s="46">
        <v>1323.5071099255708</v>
      </c>
      <c r="F18" s="46">
        <v>1549.0048393570135</v>
      </c>
      <c r="G18" s="46">
        <v>1490.0431349879875</v>
      </c>
      <c r="H18" s="47">
        <v>1759.7137398904076</v>
      </c>
      <c r="I18" s="147">
        <v>0.95343718286990087</v>
      </c>
      <c r="J18" s="147">
        <v>0.69161660224553667</v>
      </c>
      <c r="K18" s="147">
        <v>1.2215908515639122</v>
      </c>
      <c r="L18" s="147">
        <v>1.2943075320035702</v>
      </c>
      <c r="M18" s="147">
        <v>1.4976142078158139</v>
      </c>
      <c r="N18" s="147">
        <v>1.4233179877235094</v>
      </c>
      <c r="O18" s="148">
        <v>1.6618114423851702</v>
      </c>
    </row>
    <row r="19" spans="1:15">
      <c r="A19" s="15" t="s">
        <v>140</v>
      </c>
      <c r="B19" s="48">
        <v>323.48395901490437</v>
      </c>
      <c r="C19" s="46">
        <v>266.96915646511576</v>
      </c>
      <c r="D19" s="46">
        <v>531.21482048430914</v>
      </c>
      <c r="E19" s="46">
        <v>465.69741611585653</v>
      </c>
      <c r="F19" s="46">
        <v>393.95645738709663</v>
      </c>
      <c r="G19" s="46">
        <v>508.73420771780673</v>
      </c>
      <c r="H19" s="47">
        <v>595.67335220930272</v>
      </c>
      <c r="I19" s="147">
        <v>2.6774705464868718</v>
      </c>
      <c r="J19" s="147">
        <v>2.1451576227390139</v>
      </c>
      <c r="K19" s="147">
        <v>4.1544974815962865</v>
      </c>
      <c r="L19" s="147">
        <v>3.5425027849981481</v>
      </c>
      <c r="M19" s="147">
        <v>2.9226774193548377</v>
      </c>
      <c r="N19" s="147">
        <v>3.6782702932426665</v>
      </c>
      <c r="O19" s="148">
        <v>4.2015697674418631</v>
      </c>
    </row>
    <row r="20" spans="1:15">
      <c r="A20" s="15" t="s">
        <v>141</v>
      </c>
      <c r="B20" s="48">
        <v>1307.690077270079</v>
      </c>
      <c r="C20" s="46">
        <v>925.67056440113129</v>
      </c>
      <c r="D20" s="46">
        <v>1254.3503766246845</v>
      </c>
      <c r="E20" s="46">
        <v>1370.9585613880702</v>
      </c>
      <c r="F20" s="46">
        <v>1446.2671139670952</v>
      </c>
      <c r="G20" s="46">
        <v>1462.2675717833326</v>
      </c>
      <c r="H20" s="47">
        <v>1652.615808962858</v>
      </c>
      <c r="I20" s="147">
        <v>7.6633541406575105</v>
      </c>
      <c r="J20" s="147">
        <v>7.5232691899540098</v>
      </c>
      <c r="K20" s="147">
        <v>7.1608420295070125</v>
      </c>
      <c r="L20" s="147">
        <v>7.7255817543859644</v>
      </c>
      <c r="M20" s="147">
        <v>8.0562110157367623</v>
      </c>
      <c r="N20" s="147">
        <v>8.0441166666666639</v>
      </c>
      <c r="O20" s="148">
        <v>8.9839024585783207</v>
      </c>
    </row>
    <row r="21" spans="1:15">
      <c r="A21" s="15" t="s">
        <v>142</v>
      </c>
      <c r="B21" s="48">
        <v>1153.5969223214147</v>
      </c>
      <c r="C21" s="46">
        <v>1148.8200976908372</v>
      </c>
      <c r="D21" s="46">
        <v>1536.122004990496</v>
      </c>
      <c r="E21" s="46">
        <v>1391.2539448360765</v>
      </c>
      <c r="F21" s="46">
        <v>1619.435524803672</v>
      </c>
      <c r="G21" s="46">
        <v>1898.6445126388137</v>
      </c>
      <c r="H21" s="47">
        <v>1879.735786008031</v>
      </c>
      <c r="I21" s="147">
        <v>3.9496328787320287</v>
      </c>
      <c r="J21" s="147">
        <v>3.8885319345880935</v>
      </c>
      <c r="K21" s="147">
        <v>5.1527833386126023</v>
      </c>
      <c r="L21" s="147">
        <v>4.6208165988098884</v>
      </c>
      <c r="M21" s="147">
        <v>5.3348119805101861</v>
      </c>
      <c r="N21" s="147">
        <v>6.1975306838106565</v>
      </c>
      <c r="O21" s="148">
        <v>6.0817718109339456</v>
      </c>
    </row>
    <row r="22" spans="1:15">
      <c r="A22" s="15" t="s">
        <v>143</v>
      </c>
      <c r="B22" s="48">
        <v>21130.705140485345</v>
      </c>
      <c r="C22" s="46">
        <v>29450.251471419502</v>
      </c>
      <c r="D22" s="46">
        <v>29813.063391099236</v>
      </c>
      <c r="E22" s="46">
        <v>32518.243483138966</v>
      </c>
      <c r="F22" s="46">
        <v>37011.331004204338</v>
      </c>
      <c r="G22" s="46">
        <v>39895.293882466598</v>
      </c>
      <c r="H22" s="47">
        <v>44551.938880009089</v>
      </c>
      <c r="I22" s="147">
        <v>11.977126402070757</v>
      </c>
      <c r="J22" s="147">
        <v>16.496051047935325</v>
      </c>
      <c r="K22" s="147">
        <v>16.817675524475487</v>
      </c>
      <c r="L22" s="147">
        <v>17.843930421999357</v>
      </c>
      <c r="M22" s="147">
        <v>20.126349890184194</v>
      </c>
      <c r="N22" s="147">
        <v>21.478529103053432</v>
      </c>
      <c r="O22" s="148">
        <v>23.75535812243746</v>
      </c>
    </row>
    <row r="23" spans="1:15">
      <c r="A23" s="15" t="s">
        <v>144</v>
      </c>
      <c r="B23" s="48">
        <v>2688.5319435503334</v>
      </c>
      <c r="C23" s="46">
        <v>3179.2635875469964</v>
      </c>
      <c r="D23" s="46">
        <v>3207.1684845587311</v>
      </c>
      <c r="E23" s="46">
        <v>4046.2559858089503</v>
      </c>
      <c r="F23" s="46">
        <v>4135.7356861823801</v>
      </c>
      <c r="G23" s="46">
        <v>3507.5190766882206</v>
      </c>
      <c r="H23" s="47">
        <v>4387.7388897412029</v>
      </c>
      <c r="I23" s="147">
        <v>1.9937662219526984</v>
      </c>
      <c r="J23" s="147">
        <v>2.3285900545785312</v>
      </c>
      <c r="K23" s="147">
        <v>2.3247949036668731</v>
      </c>
      <c r="L23" s="147">
        <v>2.8991910477619389</v>
      </c>
      <c r="M23" s="147">
        <v>2.9336785162287482</v>
      </c>
      <c r="N23" s="147">
        <v>2.4599771619194244</v>
      </c>
      <c r="O23" s="148">
        <v>3.0422746653445736</v>
      </c>
    </row>
    <row r="24" spans="1:15">
      <c r="A24" s="15" t="s">
        <v>145</v>
      </c>
      <c r="B24" s="48">
        <v>2625.9261055043753</v>
      </c>
      <c r="C24" s="46">
        <v>1794.4515076333767</v>
      </c>
      <c r="D24" s="46">
        <v>2760.7376546490286</v>
      </c>
      <c r="E24" s="46">
        <v>3007.1470216486127</v>
      </c>
      <c r="F24" s="46">
        <v>3295.1387801800674</v>
      </c>
      <c r="G24" s="46">
        <v>3772.1687408665571</v>
      </c>
      <c r="H24" s="47">
        <v>4583.7009844248978</v>
      </c>
      <c r="I24" s="147">
        <v>3.3640488934637167</v>
      </c>
      <c r="J24" s="147">
        <v>2.2570013679890533</v>
      </c>
      <c r="K24" s="147">
        <v>3.4172916468913166</v>
      </c>
      <c r="L24" s="147">
        <v>3.6600974213198012</v>
      </c>
      <c r="M24" s="147">
        <v>3.9520292787821152</v>
      </c>
      <c r="N24" s="147">
        <v>4.4542792477500015</v>
      </c>
      <c r="O24" s="148">
        <v>5.332228566073109</v>
      </c>
    </row>
    <row r="25" spans="1:15">
      <c r="A25" s="15" t="s">
        <v>146</v>
      </c>
      <c r="B25" s="48">
        <v>2820.6192016513464</v>
      </c>
      <c r="C25" s="46">
        <v>2904.1143978920668</v>
      </c>
      <c r="D25" s="46">
        <v>3284.8709811893668</v>
      </c>
      <c r="E25" s="46">
        <v>3801.1391990006982</v>
      </c>
      <c r="F25" s="46">
        <v>4393.2815411071324</v>
      </c>
      <c r="G25" s="46">
        <v>4001.256188231212</v>
      </c>
      <c r="H25" s="47">
        <v>4018.0639815988775</v>
      </c>
      <c r="I25" s="147">
        <v>8.8403759834368554</v>
      </c>
      <c r="J25" s="147">
        <v>8.9457834118073123</v>
      </c>
      <c r="K25" s="147">
        <v>9.9694107078692138</v>
      </c>
      <c r="L25" s="147">
        <v>11.355938418474452</v>
      </c>
      <c r="M25" s="147">
        <v>12.946395224630853</v>
      </c>
      <c r="N25" s="147">
        <v>11.621187452567657</v>
      </c>
      <c r="O25" s="148">
        <v>11.508592587412577</v>
      </c>
    </row>
    <row r="26" spans="1:15">
      <c r="A26" s="15" t="s">
        <v>147</v>
      </c>
      <c r="B26" s="48">
        <v>4749.0732099253491</v>
      </c>
      <c r="C26" s="46">
        <v>5245.8153237086235</v>
      </c>
      <c r="D26" s="46">
        <v>5208.7851835053025</v>
      </c>
      <c r="E26" s="46">
        <v>5126.5878087991514</v>
      </c>
      <c r="F26" s="46">
        <v>5476.2783605868281</v>
      </c>
      <c r="G26" s="46">
        <v>5014.6400428700254</v>
      </c>
      <c r="H26" s="47">
        <v>5930.1012141939354</v>
      </c>
      <c r="I26" s="147">
        <v>21.504880114860054</v>
      </c>
      <c r="J26" s="147">
        <v>23.316496462882188</v>
      </c>
      <c r="K26" s="147">
        <v>22.783294696969698</v>
      </c>
      <c r="L26" s="147">
        <v>22.050693613082448</v>
      </c>
      <c r="M26" s="147">
        <v>23.223069057498467</v>
      </c>
      <c r="N26" s="147">
        <v>20.946525270758077</v>
      </c>
      <c r="O26" s="148">
        <v>24.425722005403781</v>
      </c>
    </row>
    <row r="27" spans="1:15">
      <c r="A27" s="44" t="s">
        <v>148</v>
      </c>
      <c r="B27" s="43">
        <v>879.26445364883</v>
      </c>
      <c r="C27" s="41">
        <v>983.62588024164222</v>
      </c>
      <c r="D27" s="41">
        <v>1647.7873723499918</v>
      </c>
      <c r="E27" s="41">
        <v>2228.4460130387838</v>
      </c>
      <c r="F27" s="41">
        <v>2020.3109641094898</v>
      </c>
      <c r="G27" s="41">
        <v>1888.7800422653447</v>
      </c>
      <c r="H27" s="42">
        <v>1744.0815204611245</v>
      </c>
      <c r="I27" s="149">
        <v>1.8970802675585297</v>
      </c>
      <c r="J27" s="149">
        <v>2.0859595463467873</v>
      </c>
      <c r="K27" s="149">
        <v>3.4439900520009106</v>
      </c>
      <c r="L27" s="149">
        <v>4.5874414344182419</v>
      </c>
      <c r="M27" s="149">
        <v>4.1044127105666055</v>
      </c>
      <c r="N27" s="149">
        <v>3.7843643716709536</v>
      </c>
      <c r="O27" s="150">
        <v>3.4485529616052508</v>
      </c>
    </row>
    <row r="28" spans="1:15">
      <c r="A28" s="10" t="s">
        <v>151</v>
      </c>
      <c r="B28" s="67">
        <v>231498.72232340323</v>
      </c>
      <c r="C28" s="68">
        <v>262225.34298188286</v>
      </c>
      <c r="D28" s="68">
        <v>286258.19035570184</v>
      </c>
      <c r="E28" s="68">
        <v>310544.78365640552</v>
      </c>
      <c r="F28" s="68">
        <v>333106.45261282189</v>
      </c>
      <c r="G28" s="68">
        <v>363389.14940069057</v>
      </c>
      <c r="H28" s="69">
        <v>392633.83072758757</v>
      </c>
      <c r="I28" s="127">
        <v>7.8811708401266642</v>
      </c>
      <c r="J28" s="127">
        <v>8.8113384104592392</v>
      </c>
      <c r="K28" s="127">
        <v>9.4916444039910868</v>
      </c>
      <c r="L28" s="127">
        <v>10.159905420059701</v>
      </c>
      <c r="M28" s="127">
        <v>10.754612855411015</v>
      </c>
      <c r="N28" s="127">
        <v>11.581508202820718</v>
      </c>
      <c r="O28" s="128">
        <v>12.357141306420237</v>
      </c>
    </row>
  </sheetData>
  <mergeCells count="3">
    <mergeCell ref="A1:A2"/>
    <mergeCell ref="B1:H1"/>
    <mergeCell ref="I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CA00-6DC8-644F-866D-D78FBE66BBF5}">
  <dimension ref="A1:L49"/>
  <sheetViews>
    <sheetView workbookViewId="0">
      <selection activeCell="L58" sqref="L58"/>
    </sheetView>
  </sheetViews>
  <sheetFormatPr baseColWidth="10" defaultColWidth="50.1640625" defaultRowHeight="16"/>
  <cols>
    <col min="1" max="1" width="50" style="1" bestFit="1" customWidth="1"/>
    <col min="2" max="8" width="8.1640625" style="1" bestFit="1" customWidth="1"/>
    <col min="9" max="10" width="9.33203125" style="1" bestFit="1" customWidth="1"/>
    <col min="11" max="11" width="7" style="1" bestFit="1" customWidth="1"/>
    <col min="12" max="16384" width="50.1640625" style="1"/>
  </cols>
  <sheetData>
    <row r="1" spans="1:12">
      <c r="A1" s="37" t="s">
        <v>14</v>
      </c>
      <c r="B1" s="124">
        <v>2010</v>
      </c>
      <c r="C1" s="124">
        <v>2011</v>
      </c>
      <c r="D1" s="124">
        <v>2012</v>
      </c>
      <c r="E1" s="124">
        <v>2013</v>
      </c>
      <c r="F1" s="124">
        <v>2014</v>
      </c>
      <c r="G1" s="124">
        <v>2015</v>
      </c>
      <c r="H1" s="124">
        <v>2016</v>
      </c>
      <c r="I1" s="125" t="s">
        <v>0</v>
      </c>
      <c r="J1" s="124" t="s">
        <v>13</v>
      </c>
      <c r="K1" s="125" t="s">
        <v>12</v>
      </c>
    </row>
    <row r="2" spans="1:12">
      <c r="A2" s="75" t="s">
        <v>11</v>
      </c>
      <c r="B2" s="46">
        <v>51310.548978999723</v>
      </c>
      <c r="C2" s="46">
        <v>52276.38050867524</v>
      </c>
      <c r="D2" s="46">
        <v>25971.954402687494</v>
      </c>
      <c r="E2" s="46">
        <v>31804.290055629797</v>
      </c>
      <c r="F2" s="46">
        <v>28224.207017449196</v>
      </c>
      <c r="G2" s="46">
        <v>22418.718187763821</v>
      </c>
      <c r="H2" s="46">
        <v>21440.689450714272</v>
      </c>
      <c r="I2" s="45">
        <f t="shared" ref="I2:I49" si="0">SUM(B2:H2)</f>
        <v>233446.78860191954</v>
      </c>
      <c r="J2" s="46">
        <f t="shared" ref="J2:J49" si="1">AVERAGE(B2:H2)</f>
        <v>33349.54122884565</v>
      </c>
      <c r="K2" s="45">
        <f t="shared" ref="K2:K49" si="2">STDEV(B2:H2)</f>
        <v>13071.676294561987</v>
      </c>
      <c r="L2" s="66"/>
    </row>
    <row r="3" spans="1:12">
      <c r="A3" s="75" t="s">
        <v>96</v>
      </c>
      <c r="B3" s="46">
        <v>575.06337766265051</v>
      </c>
      <c r="C3" s="46">
        <v>1140.8296062554214</v>
      </c>
      <c r="D3" s="46">
        <v>1808.2842359306742</v>
      </c>
      <c r="E3" s="46">
        <v>1033.9024636293825</v>
      </c>
      <c r="F3" s="46">
        <v>972.2747667036374</v>
      </c>
      <c r="G3" s="46">
        <v>768.6144794973377</v>
      </c>
      <c r="H3" s="46">
        <v>648.74898996536933</v>
      </c>
      <c r="I3" s="45">
        <f t="shared" si="0"/>
        <v>6947.7179196444731</v>
      </c>
      <c r="J3" s="46">
        <f t="shared" si="1"/>
        <v>992.53113137778189</v>
      </c>
      <c r="K3" s="45">
        <f t="shared" si="2"/>
        <v>414.76331118205422</v>
      </c>
      <c r="L3" s="59"/>
    </row>
    <row r="4" spans="1:12">
      <c r="A4" s="75" t="s">
        <v>102</v>
      </c>
      <c r="B4" s="46">
        <v>2360.7803699999999</v>
      </c>
      <c r="C4" s="46">
        <v>2084.5932186234722</v>
      </c>
      <c r="D4" s="46">
        <v>1346.0171777999992</v>
      </c>
      <c r="E4" s="46">
        <v>1287.1120551149991</v>
      </c>
      <c r="F4" s="46">
        <v>1208.9686347149989</v>
      </c>
      <c r="G4" s="46">
        <v>1461.6738340935003</v>
      </c>
      <c r="H4" s="46">
        <v>1756.7091246750008</v>
      </c>
      <c r="I4" s="45">
        <f t="shared" si="0"/>
        <v>11505.85441502197</v>
      </c>
      <c r="J4" s="46">
        <f t="shared" si="1"/>
        <v>1643.6934878602813</v>
      </c>
      <c r="K4" s="45">
        <f t="shared" si="2"/>
        <v>439.55603725765354</v>
      </c>
      <c r="L4" s="59"/>
    </row>
    <row r="5" spans="1:12">
      <c r="A5" s="75" t="s">
        <v>103</v>
      </c>
      <c r="B5" s="46">
        <v>522.04484199999979</v>
      </c>
      <c r="C5" s="46">
        <v>0</v>
      </c>
      <c r="D5" s="46">
        <v>1371.195798</v>
      </c>
      <c r="E5" s="46">
        <v>453.70663014199999</v>
      </c>
      <c r="F5" s="46">
        <v>1040.2218854499993</v>
      </c>
      <c r="G5" s="46">
        <v>1915.4977074050016</v>
      </c>
      <c r="H5" s="46">
        <v>1134.4923003500007</v>
      </c>
      <c r="I5" s="45">
        <f t="shared" si="0"/>
        <v>6437.1591633470016</v>
      </c>
      <c r="J5" s="46">
        <f t="shared" si="1"/>
        <v>919.59416619242882</v>
      </c>
      <c r="K5" s="45">
        <f t="shared" si="2"/>
        <v>642.5535313467193</v>
      </c>
      <c r="L5" s="59"/>
    </row>
    <row r="6" spans="1:12">
      <c r="A6" s="75" t="s">
        <v>29</v>
      </c>
      <c r="B6" s="46">
        <v>88.757440520891578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5">
        <f t="shared" si="0"/>
        <v>88.757440520891578</v>
      </c>
      <c r="J6" s="46">
        <f t="shared" si="1"/>
        <v>12.679634360127368</v>
      </c>
      <c r="K6" s="45">
        <f t="shared" si="2"/>
        <v>33.547159232126617</v>
      </c>
      <c r="L6" s="59"/>
    </row>
    <row r="7" spans="1:12">
      <c r="A7" s="75" t="s">
        <v>9</v>
      </c>
      <c r="B7" s="46">
        <v>60671.902929999982</v>
      </c>
      <c r="C7" s="46">
        <v>117059.99546460499</v>
      </c>
      <c r="D7" s="46">
        <v>74170.771671000024</v>
      </c>
      <c r="E7" s="46">
        <v>60246.915603999987</v>
      </c>
      <c r="F7" s="46">
        <v>53104.830860791</v>
      </c>
      <c r="G7" s="46">
        <v>54590.913355410361</v>
      </c>
      <c r="H7" s="46">
        <v>51694.099751536385</v>
      </c>
      <c r="I7" s="45">
        <f t="shared" si="0"/>
        <v>471539.42963734269</v>
      </c>
      <c r="J7" s="46">
        <f t="shared" si="1"/>
        <v>67362.775662477521</v>
      </c>
      <c r="K7" s="45">
        <f t="shared" si="2"/>
        <v>23178.59130594369</v>
      </c>
      <c r="L7" s="59"/>
    </row>
    <row r="8" spans="1:12">
      <c r="A8" s="75" t="s">
        <v>104</v>
      </c>
      <c r="B8" s="46">
        <v>3752.7718291714946</v>
      </c>
      <c r="C8" s="46">
        <v>4551.7210000000014</v>
      </c>
      <c r="D8" s="46">
        <v>6228.0207256399954</v>
      </c>
      <c r="E8" s="46">
        <v>3612.8301503439016</v>
      </c>
      <c r="F8" s="46">
        <v>4046.6148561589998</v>
      </c>
      <c r="G8" s="46">
        <v>2988.4235978955585</v>
      </c>
      <c r="H8" s="46">
        <v>2286.2147377600086</v>
      </c>
      <c r="I8" s="45">
        <f t="shared" si="0"/>
        <v>27466.596896969961</v>
      </c>
      <c r="J8" s="46">
        <f t="shared" si="1"/>
        <v>3923.7995567099942</v>
      </c>
      <c r="K8" s="45">
        <f t="shared" si="2"/>
        <v>1251.7566863501231</v>
      </c>
      <c r="L8" s="59"/>
    </row>
    <row r="9" spans="1:12">
      <c r="A9" s="75" t="s">
        <v>8</v>
      </c>
      <c r="B9" s="46">
        <v>20912.766392825957</v>
      </c>
      <c r="C9" s="46">
        <v>27426.893655267555</v>
      </c>
      <c r="D9" s="46">
        <v>20298.888115000005</v>
      </c>
      <c r="E9" s="46">
        <v>41804.932805089717</v>
      </c>
      <c r="F9" s="46">
        <v>59299.906089262404</v>
      </c>
      <c r="G9" s="46">
        <v>41171.900097999998</v>
      </c>
      <c r="H9" s="46">
        <v>84999.896196031972</v>
      </c>
      <c r="I9" s="45">
        <f t="shared" si="0"/>
        <v>295915.18335147761</v>
      </c>
      <c r="J9" s="46">
        <f t="shared" si="1"/>
        <v>42273.597621639659</v>
      </c>
      <c r="K9" s="45">
        <f t="shared" si="2"/>
        <v>23368.293124797594</v>
      </c>
      <c r="L9" s="59"/>
    </row>
    <row r="10" spans="1:12">
      <c r="A10" s="75" t="s">
        <v>7</v>
      </c>
      <c r="B10" s="46">
        <v>14962.901924039194</v>
      </c>
      <c r="C10" s="46">
        <v>9933.8857545493229</v>
      </c>
      <c r="D10" s="46">
        <v>8671.1866347879259</v>
      </c>
      <c r="E10" s="46">
        <v>17990.839084367894</v>
      </c>
      <c r="F10" s="46">
        <v>13275.270051100582</v>
      </c>
      <c r="G10" s="46">
        <v>11225.125851633929</v>
      </c>
      <c r="H10" s="46">
        <v>5930.2469320064847</v>
      </c>
      <c r="I10" s="45">
        <f t="shared" si="0"/>
        <v>81989.456232485332</v>
      </c>
      <c r="J10" s="46">
        <f t="shared" si="1"/>
        <v>11712.779461783619</v>
      </c>
      <c r="K10" s="45">
        <f t="shared" si="2"/>
        <v>4051.9531038413566</v>
      </c>
      <c r="L10" s="59"/>
    </row>
    <row r="11" spans="1:12">
      <c r="A11" s="75" t="s">
        <v>105</v>
      </c>
      <c r="B11" s="46">
        <v>368.6371285644085</v>
      </c>
      <c r="C11" s="46">
        <v>579.82706411280776</v>
      </c>
      <c r="D11" s="46">
        <v>723.05330600000002</v>
      </c>
      <c r="E11" s="46">
        <v>411.93193399999996</v>
      </c>
      <c r="F11" s="46">
        <v>831.73420999999985</v>
      </c>
      <c r="G11" s="46">
        <v>909.69476140000143</v>
      </c>
      <c r="H11" s="46">
        <v>1112.5124335999994</v>
      </c>
      <c r="I11" s="45">
        <f t="shared" si="0"/>
        <v>4937.390837677217</v>
      </c>
      <c r="J11" s="46">
        <f t="shared" si="1"/>
        <v>705.34154823960239</v>
      </c>
      <c r="K11" s="45">
        <f t="shared" si="2"/>
        <v>270.50882012935261</v>
      </c>
      <c r="L11" s="59"/>
    </row>
    <row r="12" spans="1:12">
      <c r="A12" s="75" t="s">
        <v>43</v>
      </c>
      <c r="B12" s="46">
        <v>251.51403195810644</v>
      </c>
      <c r="C12" s="46">
        <v>303.59656488775886</v>
      </c>
      <c r="D12" s="46">
        <v>429.37777400517143</v>
      </c>
      <c r="E12" s="46">
        <v>378.95205813131929</v>
      </c>
      <c r="F12" s="46">
        <v>313.69226344038429</v>
      </c>
      <c r="G12" s="46">
        <v>427.82464373149105</v>
      </c>
      <c r="H12" s="46">
        <v>404.00742272399998</v>
      </c>
      <c r="I12" s="45">
        <f t="shared" si="0"/>
        <v>2508.9647588782318</v>
      </c>
      <c r="J12" s="46">
        <f t="shared" si="1"/>
        <v>358.42353698260456</v>
      </c>
      <c r="K12" s="45">
        <f t="shared" si="2"/>
        <v>69.266218504698244</v>
      </c>
      <c r="L12" s="59"/>
    </row>
    <row r="13" spans="1:12">
      <c r="A13" s="75" t="s">
        <v>23</v>
      </c>
      <c r="B13" s="46">
        <v>8542.4674526686322</v>
      </c>
      <c r="C13" s="46">
        <v>9451.8514626611668</v>
      </c>
      <c r="D13" s="46">
        <v>15827.378221500003</v>
      </c>
      <c r="E13" s="46">
        <v>24782.44770167509</v>
      </c>
      <c r="F13" s="46">
        <v>26697.989411773444</v>
      </c>
      <c r="G13" s="46">
        <v>60697.123499499925</v>
      </c>
      <c r="H13" s="46">
        <v>52570.332504292659</v>
      </c>
      <c r="I13" s="45">
        <f t="shared" si="0"/>
        <v>198569.59025407094</v>
      </c>
      <c r="J13" s="46">
        <f t="shared" si="1"/>
        <v>28367.084322010134</v>
      </c>
      <c r="K13" s="45">
        <f t="shared" si="2"/>
        <v>20634.557787593269</v>
      </c>
      <c r="L13" s="59"/>
    </row>
    <row r="14" spans="1:12">
      <c r="A14" s="75" t="s">
        <v>97</v>
      </c>
      <c r="B14" s="46">
        <v>181.55301796595464</v>
      </c>
      <c r="C14" s="46">
        <v>133.45426510886327</v>
      </c>
      <c r="D14" s="46">
        <v>340.93853336363634</v>
      </c>
      <c r="E14" s="46">
        <v>84.956983499999993</v>
      </c>
      <c r="F14" s="46">
        <v>613.50124695</v>
      </c>
      <c r="G14" s="46">
        <v>459.81826310500003</v>
      </c>
      <c r="H14" s="46">
        <v>442.93544824999981</v>
      </c>
      <c r="I14" s="45">
        <f t="shared" si="0"/>
        <v>2257.1577582434538</v>
      </c>
      <c r="J14" s="46">
        <f t="shared" si="1"/>
        <v>322.4511083204934</v>
      </c>
      <c r="K14" s="45">
        <f t="shared" si="2"/>
        <v>195.9650127771919</v>
      </c>
      <c r="L14" s="59"/>
    </row>
    <row r="15" spans="1:12">
      <c r="A15" s="75" t="s">
        <v>3</v>
      </c>
      <c r="B15" s="46">
        <v>5488.2814285714303</v>
      </c>
      <c r="C15" s="46">
        <v>6807.5878887358904</v>
      </c>
      <c r="D15" s="46">
        <v>9368.7447184545472</v>
      </c>
      <c r="E15" s="46">
        <v>7042.6598281336483</v>
      </c>
      <c r="F15" s="46">
        <v>7288.6714141600005</v>
      </c>
      <c r="G15" s="46">
        <v>6983.3109609300009</v>
      </c>
      <c r="H15" s="46">
        <v>8505.1105498711458</v>
      </c>
      <c r="I15" s="45">
        <f t="shared" si="0"/>
        <v>51484.366788856663</v>
      </c>
      <c r="J15" s="46">
        <f t="shared" si="1"/>
        <v>7354.9095412652377</v>
      </c>
      <c r="K15" s="45">
        <f t="shared" si="2"/>
        <v>1251.8205982521222</v>
      </c>
      <c r="L15" s="59"/>
    </row>
    <row r="16" spans="1:12">
      <c r="A16" s="75" t="s">
        <v>98</v>
      </c>
      <c r="B16" s="46">
        <v>990.724086542039</v>
      </c>
      <c r="C16" s="46">
        <v>284.97699972048213</v>
      </c>
      <c r="D16" s="46">
        <v>0</v>
      </c>
      <c r="E16" s="46">
        <v>413.7669525045294</v>
      </c>
      <c r="F16" s="46">
        <v>1308.6341329108418</v>
      </c>
      <c r="G16" s="46">
        <v>196.51652765060226</v>
      </c>
      <c r="H16" s="46">
        <v>800.20518313252978</v>
      </c>
      <c r="I16" s="45">
        <f t="shared" si="0"/>
        <v>3994.8238824610244</v>
      </c>
      <c r="J16" s="46">
        <f t="shared" si="1"/>
        <v>570.68912606586059</v>
      </c>
      <c r="K16" s="45">
        <f t="shared" si="2"/>
        <v>473.57101215335996</v>
      </c>
      <c r="L16" s="59"/>
    </row>
    <row r="17" spans="1:11">
      <c r="A17" s="75" t="s">
        <v>10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5">
        <f t="shared" si="0"/>
        <v>0</v>
      </c>
      <c r="J17" s="46">
        <f t="shared" si="1"/>
        <v>0</v>
      </c>
      <c r="K17" s="45">
        <f t="shared" si="2"/>
        <v>0</v>
      </c>
    </row>
    <row r="18" spans="1:11">
      <c r="A18" s="75" t="s">
        <v>154</v>
      </c>
      <c r="B18" s="46">
        <v>10619.381600000001</v>
      </c>
      <c r="C18" s="46">
        <v>1407.9715999999999</v>
      </c>
      <c r="D18" s="46">
        <v>0</v>
      </c>
      <c r="E18" s="46">
        <v>0</v>
      </c>
      <c r="F18" s="46">
        <v>250.48400000000004</v>
      </c>
      <c r="G18" s="46">
        <v>258.77720000000005</v>
      </c>
      <c r="H18" s="46">
        <v>1086.4043999999999</v>
      </c>
      <c r="I18" s="45">
        <f t="shared" si="0"/>
        <v>13623.018800000002</v>
      </c>
      <c r="J18" s="46">
        <f t="shared" si="1"/>
        <v>1946.145542857143</v>
      </c>
      <c r="K18" s="45">
        <f t="shared" si="2"/>
        <v>3863.315818240018</v>
      </c>
    </row>
    <row r="19" spans="1:11">
      <c r="A19" s="75" t="s">
        <v>25</v>
      </c>
      <c r="B19" s="46">
        <v>4773.4495999999999</v>
      </c>
      <c r="C19" s="46">
        <v>4343.3328419999998</v>
      </c>
      <c r="D19" s="46">
        <v>4330.9555</v>
      </c>
      <c r="E19" s="46">
        <v>3715.5466454355956</v>
      </c>
      <c r="F19" s="46">
        <v>3029.2038909359985</v>
      </c>
      <c r="G19" s="46">
        <v>3655.9074715223978</v>
      </c>
      <c r="H19" s="46">
        <v>5694.7785203580424</v>
      </c>
      <c r="I19" s="45">
        <f t="shared" si="0"/>
        <v>29543.174470252034</v>
      </c>
      <c r="J19" s="46">
        <f t="shared" si="1"/>
        <v>4220.4534957502901</v>
      </c>
      <c r="K19" s="45">
        <f t="shared" si="2"/>
        <v>865.97418727065201</v>
      </c>
    </row>
    <row r="20" spans="1:11">
      <c r="A20" s="75" t="s">
        <v>42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5">
        <f t="shared" si="0"/>
        <v>0</v>
      </c>
      <c r="J20" s="46">
        <f t="shared" si="1"/>
        <v>0</v>
      </c>
      <c r="K20" s="45">
        <f t="shared" si="2"/>
        <v>0</v>
      </c>
    </row>
    <row r="21" spans="1:11">
      <c r="A21" s="75" t="s">
        <v>152</v>
      </c>
      <c r="B21" s="46">
        <v>130.26668799999999</v>
      </c>
      <c r="C21" s="46">
        <v>657.56861278644874</v>
      </c>
      <c r="D21" s="46">
        <v>361.96055039999999</v>
      </c>
      <c r="E21" s="46">
        <v>293.54678799999999</v>
      </c>
      <c r="F21" s="46">
        <v>603.0615600000001</v>
      </c>
      <c r="G21" s="46">
        <v>629.19045800000015</v>
      </c>
      <c r="H21" s="46">
        <v>419.57702600000005</v>
      </c>
      <c r="I21" s="45">
        <f t="shared" si="0"/>
        <v>3095.1716831864487</v>
      </c>
      <c r="J21" s="46">
        <f t="shared" si="1"/>
        <v>442.16738331234984</v>
      </c>
      <c r="K21" s="45">
        <f t="shared" si="2"/>
        <v>197.3051112673071</v>
      </c>
    </row>
    <row r="22" spans="1:11">
      <c r="A22" s="75" t="s">
        <v>106</v>
      </c>
      <c r="B22" s="46">
        <v>969.71466644066686</v>
      </c>
      <c r="C22" s="46">
        <v>1645.9031893067042</v>
      </c>
      <c r="D22" s="46">
        <v>260.49661206782395</v>
      </c>
      <c r="E22" s="46">
        <v>923.19476223999993</v>
      </c>
      <c r="F22" s="46">
        <v>1338.2607679999999</v>
      </c>
      <c r="G22" s="46">
        <v>986.13472640000032</v>
      </c>
      <c r="H22" s="46">
        <v>1035.8014115199999</v>
      </c>
      <c r="I22" s="45">
        <f t="shared" si="0"/>
        <v>7159.5061359751962</v>
      </c>
      <c r="J22" s="46">
        <f t="shared" si="1"/>
        <v>1022.7865908535995</v>
      </c>
      <c r="K22" s="45">
        <f t="shared" si="2"/>
        <v>424.87883953027898</v>
      </c>
    </row>
    <row r="23" spans="1:11">
      <c r="A23" s="75" t="s">
        <v>107</v>
      </c>
      <c r="B23" s="46">
        <v>2286.1869838571438</v>
      </c>
      <c r="C23" s="46">
        <v>2314.771877000001</v>
      </c>
      <c r="D23" s="46">
        <v>2124.9168400000008</v>
      </c>
      <c r="E23" s="46">
        <v>1739.0712622599985</v>
      </c>
      <c r="F23" s="46">
        <v>1532.7272062499997</v>
      </c>
      <c r="G23" s="46">
        <v>1120.4391996749996</v>
      </c>
      <c r="H23" s="46">
        <v>921.75634500000024</v>
      </c>
      <c r="I23" s="45">
        <f t="shared" si="0"/>
        <v>12039.869714042145</v>
      </c>
      <c r="J23" s="46">
        <f t="shared" si="1"/>
        <v>1719.9813877203064</v>
      </c>
      <c r="K23" s="45">
        <f t="shared" si="2"/>
        <v>558.32783523769319</v>
      </c>
    </row>
    <row r="24" spans="1:11">
      <c r="A24" s="75" t="s">
        <v>108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169.61589217073174</v>
      </c>
      <c r="H24" s="46">
        <v>82.479784057706297</v>
      </c>
      <c r="I24" s="45">
        <f t="shared" si="0"/>
        <v>252.09567622843804</v>
      </c>
      <c r="J24" s="46">
        <f t="shared" si="1"/>
        <v>36.013668032634008</v>
      </c>
      <c r="K24" s="45">
        <f t="shared" si="2"/>
        <v>66.449950663294715</v>
      </c>
    </row>
    <row r="25" spans="1:11">
      <c r="A25" s="75" t="s">
        <v>24</v>
      </c>
      <c r="B25" s="46">
        <v>6957.9833396714703</v>
      </c>
      <c r="C25" s="46">
        <v>7587.4367556484704</v>
      </c>
      <c r="D25" s="46">
        <v>4630.489228200001</v>
      </c>
      <c r="E25" s="46">
        <v>2373.0075689818377</v>
      </c>
      <c r="F25" s="46">
        <v>5146.3294264076803</v>
      </c>
      <c r="G25" s="46">
        <v>2628.6223828313236</v>
      </c>
      <c r="H25" s="46">
        <v>4446.3007081657624</v>
      </c>
      <c r="I25" s="45">
        <f t="shared" si="0"/>
        <v>33770.169409906543</v>
      </c>
      <c r="J25" s="46">
        <f t="shared" si="1"/>
        <v>4824.3099157009347</v>
      </c>
      <c r="K25" s="45">
        <f t="shared" si="2"/>
        <v>1970.6814868629729</v>
      </c>
    </row>
    <row r="26" spans="1:11">
      <c r="A26" s="75" t="s">
        <v>27</v>
      </c>
      <c r="B26" s="46">
        <v>3420.9184296781996</v>
      </c>
      <c r="C26" s="46">
        <v>1271.6706301714003</v>
      </c>
      <c r="D26" s="46">
        <v>2670.5665067999998</v>
      </c>
      <c r="E26" s="46">
        <v>2450.3185536500005</v>
      </c>
      <c r="F26" s="46">
        <v>2523.892986849999</v>
      </c>
      <c r="G26" s="46">
        <v>3412.0950821050028</v>
      </c>
      <c r="H26" s="46">
        <v>2672.8648525664826</v>
      </c>
      <c r="I26" s="45">
        <f t="shared" si="0"/>
        <v>18422.327041821085</v>
      </c>
      <c r="J26" s="46">
        <f t="shared" si="1"/>
        <v>2631.7610059744406</v>
      </c>
      <c r="K26" s="45">
        <f t="shared" si="2"/>
        <v>722.18289537850342</v>
      </c>
    </row>
    <row r="27" spans="1:11">
      <c r="A27" s="75" t="s">
        <v>109</v>
      </c>
      <c r="B27" s="46">
        <v>249.95182227952404</v>
      </c>
      <c r="C27" s="46">
        <v>764.31370208843157</v>
      </c>
      <c r="D27" s="46">
        <v>700.77025599999968</v>
      </c>
      <c r="E27" s="46">
        <v>267.015912125</v>
      </c>
      <c r="F27" s="46">
        <v>161.32190563750007</v>
      </c>
      <c r="G27" s="46">
        <v>479.5484653201251</v>
      </c>
      <c r="H27" s="46">
        <v>377.40192404999988</v>
      </c>
      <c r="I27" s="45">
        <f t="shared" si="0"/>
        <v>3000.3239875005802</v>
      </c>
      <c r="J27" s="46">
        <f t="shared" si="1"/>
        <v>428.61771250008286</v>
      </c>
      <c r="K27" s="45">
        <f t="shared" si="2"/>
        <v>231.46615789629908</v>
      </c>
    </row>
    <row r="28" spans="1:11">
      <c r="A28" s="75" t="s">
        <v>21</v>
      </c>
      <c r="B28" s="46">
        <v>989.09508783580895</v>
      </c>
      <c r="C28" s="46">
        <v>969.52550386510757</v>
      </c>
      <c r="D28" s="46">
        <v>4015.1753383899886</v>
      </c>
      <c r="E28" s="46">
        <v>0</v>
      </c>
      <c r="F28" s="46">
        <v>0</v>
      </c>
      <c r="G28" s="46">
        <v>4466.8421499872984</v>
      </c>
      <c r="H28" s="46">
        <v>0</v>
      </c>
      <c r="I28" s="45">
        <f t="shared" si="0"/>
        <v>10440.638080078203</v>
      </c>
      <c r="J28" s="46">
        <f t="shared" si="1"/>
        <v>1491.5197257254574</v>
      </c>
      <c r="K28" s="45">
        <f t="shared" si="2"/>
        <v>1933.0538421862918</v>
      </c>
    </row>
    <row r="29" spans="1:11">
      <c r="A29" s="75" t="s">
        <v>155</v>
      </c>
      <c r="B29" s="46">
        <v>0</v>
      </c>
      <c r="C29" s="46">
        <v>0</v>
      </c>
      <c r="D29" s="46">
        <v>0</v>
      </c>
      <c r="E29" s="46">
        <v>0</v>
      </c>
      <c r="F29" s="46">
        <v>109.04242994117635</v>
      </c>
      <c r="G29" s="46">
        <v>0.17758282352934884</v>
      </c>
      <c r="H29" s="46">
        <v>9.1000031764705227</v>
      </c>
      <c r="I29" s="45">
        <f t="shared" si="0"/>
        <v>118.32001594117622</v>
      </c>
      <c r="J29" s="46">
        <f t="shared" si="1"/>
        <v>16.902859420168031</v>
      </c>
      <c r="K29" s="45">
        <f t="shared" si="2"/>
        <v>40.769977771438626</v>
      </c>
    </row>
    <row r="30" spans="1:11">
      <c r="A30" s="75" t="s">
        <v>110</v>
      </c>
      <c r="B30" s="46">
        <v>928.36999999999989</v>
      </c>
      <c r="C30" s="46">
        <v>519.01</v>
      </c>
      <c r="D30" s="46">
        <v>636.92844919999948</v>
      </c>
      <c r="E30" s="46">
        <v>594.24548947799963</v>
      </c>
      <c r="F30" s="46">
        <v>876.19526888000019</v>
      </c>
      <c r="G30" s="46">
        <v>1188.1243803920006</v>
      </c>
      <c r="H30" s="46">
        <v>1047.0039364449999</v>
      </c>
      <c r="I30" s="45">
        <f t="shared" si="0"/>
        <v>5789.8775243950004</v>
      </c>
      <c r="J30" s="46">
        <f t="shared" si="1"/>
        <v>827.12536062785716</v>
      </c>
      <c r="K30" s="45">
        <f t="shared" si="2"/>
        <v>250.55544570341468</v>
      </c>
    </row>
    <row r="31" spans="1:11">
      <c r="A31" s="75" t="s">
        <v>2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5">
        <f t="shared" si="0"/>
        <v>0</v>
      </c>
      <c r="J31" s="46">
        <f t="shared" si="1"/>
        <v>0</v>
      </c>
      <c r="K31" s="45">
        <f t="shared" si="2"/>
        <v>0</v>
      </c>
    </row>
    <row r="32" spans="1:11">
      <c r="A32" s="75" t="s">
        <v>111</v>
      </c>
      <c r="B32" s="46">
        <v>49.852310272700336</v>
      </c>
      <c r="C32" s="46">
        <v>59.226595639553402</v>
      </c>
      <c r="D32" s="46">
        <v>304.97558399999991</v>
      </c>
      <c r="E32" s="46">
        <v>55.120743724999976</v>
      </c>
      <c r="F32" s="46">
        <v>140.96606449799989</v>
      </c>
      <c r="G32" s="46">
        <v>90.654917068200064</v>
      </c>
      <c r="H32" s="46">
        <v>92.162745124999987</v>
      </c>
      <c r="I32" s="45">
        <f t="shared" si="0"/>
        <v>792.9589603284536</v>
      </c>
      <c r="J32" s="46">
        <f t="shared" si="1"/>
        <v>113.27985147549337</v>
      </c>
      <c r="K32" s="45">
        <f t="shared" si="2"/>
        <v>90.183968790669027</v>
      </c>
    </row>
    <row r="33" spans="1:11">
      <c r="A33" s="75" t="s">
        <v>6</v>
      </c>
      <c r="B33" s="46">
        <v>8324.3487023988564</v>
      </c>
      <c r="C33" s="46">
        <v>5097.8685201393091</v>
      </c>
      <c r="D33" s="46">
        <v>5454.1202471999859</v>
      </c>
      <c r="E33" s="46">
        <v>16748.631312074627</v>
      </c>
      <c r="F33" s="46">
        <v>15216.791287169581</v>
      </c>
      <c r="G33" s="46">
        <v>16033.813153930307</v>
      </c>
      <c r="H33" s="46">
        <v>22295.322419071992</v>
      </c>
      <c r="I33" s="45">
        <f t="shared" si="0"/>
        <v>89170.895641984665</v>
      </c>
      <c r="J33" s="46">
        <f t="shared" si="1"/>
        <v>12738.699377426381</v>
      </c>
      <c r="K33" s="45">
        <f t="shared" si="2"/>
        <v>6523.562339322747</v>
      </c>
    </row>
    <row r="34" spans="1:11">
      <c r="A34" s="75" t="s">
        <v>112</v>
      </c>
      <c r="B34" s="46">
        <v>736.21759239999926</v>
      </c>
      <c r="C34" s="46">
        <v>613.47195328457133</v>
      </c>
      <c r="D34" s="46">
        <v>1632.2329394999988</v>
      </c>
      <c r="E34" s="46">
        <v>1145.5554441550005</v>
      </c>
      <c r="F34" s="46">
        <v>3439.9360557104987</v>
      </c>
      <c r="G34" s="46">
        <v>2444.1567033494489</v>
      </c>
      <c r="H34" s="46">
        <v>2203.0935334605028</v>
      </c>
      <c r="I34" s="45">
        <f t="shared" si="0"/>
        <v>12214.664221860021</v>
      </c>
      <c r="J34" s="46">
        <f t="shared" si="1"/>
        <v>1744.9520316942887</v>
      </c>
      <c r="K34" s="45">
        <f t="shared" si="2"/>
        <v>1019.9285800102585</v>
      </c>
    </row>
    <row r="35" spans="1:11">
      <c r="A35" s="75" t="s">
        <v>113</v>
      </c>
      <c r="B35" s="46">
        <v>130.11583519502057</v>
      </c>
      <c r="C35" s="46">
        <v>125.48034292649459</v>
      </c>
      <c r="D35" s="46">
        <v>284.29110000000003</v>
      </c>
      <c r="E35" s="46">
        <v>128.19236899999999</v>
      </c>
      <c r="F35" s="46">
        <v>570.34831599999973</v>
      </c>
      <c r="G35" s="46">
        <v>159.0714444000001</v>
      </c>
      <c r="H35" s="46">
        <v>113.40059399999997</v>
      </c>
      <c r="I35" s="45">
        <f t="shared" si="0"/>
        <v>1510.9000015215149</v>
      </c>
      <c r="J35" s="46">
        <f t="shared" si="1"/>
        <v>215.84285736021641</v>
      </c>
      <c r="K35" s="45">
        <f t="shared" si="2"/>
        <v>166.96996098681055</v>
      </c>
    </row>
    <row r="36" spans="1:11">
      <c r="A36" s="75" t="s">
        <v>114</v>
      </c>
      <c r="B36" s="46">
        <v>716.32536803909488</v>
      </c>
      <c r="C36" s="46">
        <v>681.80183529026772</v>
      </c>
      <c r="D36" s="46">
        <v>1009.2808854999996</v>
      </c>
      <c r="E36" s="46">
        <v>517.98297711499993</v>
      </c>
      <c r="F36" s="46">
        <v>1007.8216226149993</v>
      </c>
      <c r="G36" s="46">
        <v>1991.156222853499</v>
      </c>
      <c r="H36" s="46">
        <v>2072.8561748750008</v>
      </c>
      <c r="I36" s="45">
        <f t="shared" si="0"/>
        <v>7997.2250862878609</v>
      </c>
      <c r="J36" s="46">
        <f t="shared" si="1"/>
        <v>1142.4607266125515</v>
      </c>
      <c r="K36" s="45">
        <f t="shared" si="2"/>
        <v>633.18700653776227</v>
      </c>
    </row>
    <row r="37" spans="1:11">
      <c r="A37" s="75" t="s">
        <v>115</v>
      </c>
      <c r="B37" s="46">
        <v>3340.6029899999999</v>
      </c>
      <c r="C37" s="46">
        <v>3687.7142899999985</v>
      </c>
      <c r="D37" s="46">
        <v>2952.300847999999</v>
      </c>
      <c r="E37" s="46">
        <v>4184.3936401181918</v>
      </c>
      <c r="F37" s="46">
        <v>4117.5964590822077</v>
      </c>
      <c r="G37" s="46">
        <v>3734.7609344766252</v>
      </c>
      <c r="H37" s="46">
        <v>6040.9671990585384</v>
      </c>
      <c r="I37" s="45">
        <f t="shared" si="0"/>
        <v>28058.33636073556</v>
      </c>
      <c r="J37" s="46">
        <f t="shared" si="1"/>
        <v>4008.3337658193659</v>
      </c>
      <c r="K37" s="45">
        <f t="shared" si="2"/>
        <v>992.7439200029396</v>
      </c>
    </row>
    <row r="38" spans="1:11">
      <c r="A38" s="75" t="s">
        <v>20</v>
      </c>
      <c r="B38" s="46">
        <v>0</v>
      </c>
      <c r="C38" s="46">
        <v>0</v>
      </c>
      <c r="D38" s="46">
        <v>477.57085350000034</v>
      </c>
      <c r="E38" s="46">
        <v>193.64850000000024</v>
      </c>
      <c r="F38" s="46">
        <v>806.97970750000059</v>
      </c>
      <c r="G38" s="46">
        <v>1563.3683000000001</v>
      </c>
      <c r="H38" s="46">
        <v>0</v>
      </c>
      <c r="I38" s="45">
        <f t="shared" si="0"/>
        <v>3041.5673610000013</v>
      </c>
      <c r="J38" s="46">
        <f t="shared" si="1"/>
        <v>434.5096230000002</v>
      </c>
      <c r="K38" s="45">
        <f t="shared" si="2"/>
        <v>582.99800801109507</v>
      </c>
    </row>
    <row r="39" spans="1:11">
      <c r="A39" s="75" t="s">
        <v>99</v>
      </c>
      <c r="B39" s="46">
        <v>472.19970946066496</v>
      </c>
      <c r="C39" s="46">
        <v>226.48788126002773</v>
      </c>
      <c r="D39" s="46">
        <v>280.06037885714295</v>
      </c>
      <c r="E39" s="46">
        <v>94.185596428571444</v>
      </c>
      <c r="F39" s="46">
        <v>510.09351142857122</v>
      </c>
      <c r="G39" s="46">
        <v>104.10656360714256</v>
      </c>
      <c r="H39" s="46">
        <v>132.3716552437063</v>
      </c>
      <c r="I39" s="45">
        <f t="shared" si="0"/>
        <v>1819.5052962858272</v>
      </c>
      <c r="J39" s="46">
        <f t="shared" si="1"/>
        <v>259.92932804083244</v>
      </c>
      <c r="K39" s="45">
        <f t="shared" si="2"/>
        <v>171.84639527878312</v>
      </c>
    </row>
    <row r="40" spans="1:11">
      <c r="A40" s="75" t="s">
        <v>116</v>
      </c>
      <c r="B40" s="46">
        <v>1639.5686400000002</v>
      </c>
      <c r="C40" s="46">
        <v>718.82992499999989</v>
      </c>
      <c r="D40" s="46">
        <v>1508.3664839321764</v>
      </c>
      <c r="E40" s="46">
        <v>109.52064</v>
      </c>
      <c r="F40" s="46">
        <v>454.60684800000064</v>
      </c>
      <c r="G40" s="46">
        <v>56.407295999999995</v>
      </c>
      <c r="H40" s="46">
        <v>165.99865229902019</v>
      </c>
      <c r="I40" s="45">
        <f t="shared" si="0"/>
        <v>4653.2984852311974</v>
      </c>
      <c r="J40" s="46">
        <f t="shared" si="1"/>
        <v>664.75692646159962</v>
      </c>
      <c r="K40" s="45">
        <f t="shared" si="2"/>
        <v>662.84215437359728</v>
      </c>
    </row>
    <row r="41" spans="1:11">
      <c r="A41" s="75" t="s">
        <v>156</v>
      </c>
      <c r="B41" s="46">
        <v>450.87940600000002</v>
      </c>
      <c r="C41" s="46">
        <v>476.86963899999989</v>
      </c>
      <c r="D41" s="46">
        <v>2029.4620110000003</v>
      </c>
      <c r="E41" s="46">
        <v>10609.725803641031</v>
      </c>
      <c r="F41" s="46">
        <v>2788.6375669999998</v>
      </c>
      <c r="G41" s="46">
        <v>2445.2625380000004</v>
      </c>
      <c r="H41" s="46">
        <v>1312.2291880000012</v>
      </c>
      <c r="I41" s="45">
        <f t="shared" si="0"/>
        <v>20113.066152641033</v>
      </c>
      <c r="J41" s="46">
        <f t="shared" si="1"/>
        <v>2873.2951646630049</v>
      </c>
      <c r="K41" s="45">
        <f t="shared" si="2"/>
        <v>3530.8797924556939</v>
      </c>
    </row>
    <row r="42" spans="1:11">
      <c r="A42" s="75" t="s">
        <v>41</v>
      </c>
      <c r="B42" s="46">
        <v>434.83235360000026</v>
      </c>
      <c r="C42" s="46">
        <v>581.00585076911557</v>
      </c>
      <c r="D42" s="46">
        <v>460.58449450000035</v>
      </c>
      <c r="E42" s="46">
        <v>475.29276591000053</v>
      </c>
      <c r="F42" s="46">
        <v>1064.8312584799996</v>
      </c>
      <c r="G42" s="46">
        <v>575.15905788200007</v>
      </c>
      <c r="H42" s="46">
        <v>570.55309937499965</v>
      </c>
      <c r="I42" s="45">
        <f t="shared" si="0"/>
        <v>4162.2588805161158</v>
      </c>
      <c r="J42" s="46">
        <f t="shared" si="1"/>
        <v>594.60841150230226</v>
      </c>
      <c r="K42" s="45">
        <f t="shared" si="2"/>
        <v>216.01640106199048</v>
      </c>
    </row>
    <row r="43" spans="1:11">
      <c r="A43" s="75" t="s">
        <v>4</v>
      </c>
      <c r="B43" s="46">
        <v>6499.549439286804</v>
      </c>
      <c r="C43" s="46">
        <v>5961.9813074213889</v>
      </c>
      <c r="D43" s="46">
        <v>5823.9291716990992</v>
      </c>
      <c r="E43" s="46">
        <v>4829.7969207104043</v>
      </c>
      <c r="F43" s="46">
        <v>5177.2877397404154</v>
      </c>
      <c r="G43" s="46">
        <v>6600.7386353804432</v>
      </c>
      <c r="H43" s="46">
        <v>7266.3823868400214</v>
      </c>
      <c r="I43" s="45">
        <f t="shared" si="0"/>
        <v>42159.665601078581</v>
      </c>
      <c r="J43" s="46">
        <f t="shared" si="1"/>
        <v>6022.8093715826544</v>
      </c>
      <c r="K43" s="45">
        <f t="shared" si="2"/>
        <v>845.4974961060251</v>
      </c>
    </row>
    <row r="44" spans="1:11">
      <c r="A44" s="75" t="s">
        <v>22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5">
        <f t="shared" si="0"/>
        <v>0</v>
      </c>
      <c r="J44" s="46">
        <f t="shared" si="1"/>
        <v>0</v>
      </c>
      <c r="K44" s="45">
        <f t="shared" si="2"/>
        <v>0</v>
      </c>
    </row>
    <row r="45" spans="1:11">
      <c r="A45" s="75" t="s">
        <v>26</v>
      </c>
      <c r="B45" s="46">
        <v>8422.8137684648427</v>
      </c>
      <c r="C45" s="46">
        <v>9181.5076532789044</v>
      </c>
      <c r="D45" s="46">
        <v>9187.7970200000018</v>
      </c>
      <c r="E45" s="46">
        <v>13331.219544000005</v>
      </c>
      <c r="F45" s="46">
        <v>18914.237267712739</v>
      </c>
      <c r="G45" s="46">
        <v>16516.364315999999</v>
      </c>
      <c r="H45" s="46">
        <v>17886.104667200001</v>
      </c>
      <c r="I45" s="45">
        <f t="shared" si="0"/>
        <v>93440.044236656511</v>
      </c>
      <c r="J45" s="46">
        <f t="shared" si="1"/>
        <v>13348.577748093787</v>
      </c>
      <c r="K45" s="45">
        <f t="shared" si="2"/>
        <v>4482.1983018451565</v>
      </c>
    </row>
    <row r="46" spans="1:11">
      <c r="A46" s="75" t="s">
        <v>157</v>
      </c>
      <c r="B46" s="46">
        <v>460.33795399999997</v>
      </c>
      <c r="C46" s="46">
        <v>249.74859000000004</v>
      </c>
      <c r="D46" s="46">
        <v>338.03848599999998</v>
      </c>
      <c r="E46" s="46">
        <v>345.60849999999999</v>
      </c>
      <c r="F46" s="46">
        <v>993.74135000000001</v>
      </c>
      <c r="G46" s="46">
        <v>281.03099999999989</v>
      </c>
      <c r="H46" s="46">
        <v>813.06499999999994</v>
      </c>
      <c r="I46" s="45">
        <f t="shared" si="0"/>
        <v>3481.5708799999998</v>
      </c>
      <c r="J46" s="46">
        <f t="shared" si="1"/>
        <v>497.36726857142855</v>
      </c>
      <c r="K46" s="45">
        <f t="shared" si="2"/>
        <v>289.81495025611144</v>
      </c>
    </row>
    <row r="47" spans="1:11">
      <c r="A47" s="75" t="s">
        <v>5</v>
      </c>
      <c r="B47" s="46">
        <v>20713.679603705881</v>
      </c>
      <c r="C47" s="46">
        <v>17382.761124178865</v>
      </c>
      <c r="D47" s="46">
        <v>13703.433353117525</v>
      </c>
      <c r="E47" s="46">
        <v>19590.918886554471</v>
      </c>
      <c r="F47" s="46">
        <v>20847.342100823538</v>
      </c>
      <c r="G47" s="46">
        <v>26182.290141000009</v>
      </c>
      <c r="H47" s="46">
        <v>23700.352261588254</v>
      </c>
      <c r="I47" s="45">
        <f t="shared" si="0"/>
        <v>142120.77747096855</v>
      </c>
      <c r="J47" s="46">
        <f t="shared" si="1"/>
        <v>20302.968210138362</v>
      </c>
      <c r="K47" s="45">
        <f t="shared" si="2"/>
        <v>4065.3445023056411</v>
      </c>
    </row>
    <row r="48" spans="1:11">
      <c r="A48" s="75" t="s">
        <v>100</v>
      </c>
      <c r="B48" s="46">
        <v>4427.6878001857785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6864.9955384091954</v>
      </c>
      <c r="I48" s="45">
        <f t="shared" si="0"/>
        <v>11292.683338594974</v>
      </c>
      <c r="J48" s="46">
        <f t="shared" si="1"/>
        <v>1613.2404769421391</v>
      </c>
      <c r="K48" s="45">
        <f t="shared" si="2"/>
        <v>2843.5532098409508</v>
      </c>
    </row>
    <row r="49" spans="1:11">
      <c r="A49" s="126" t="s">
        <v>0</v>
      </c>
      <c r="B49" s="68">
        <v>259125.04492226298</v>
      </c>
      <c r="C49" s="68">
        <v>298561.85367425799</v>
      </c>
      <c r="D49" s="68">
        <v>231734.51445203315</v>
      </c>
      <c r="E49" s="68">
        <v>276064.98493186501</v>
      </c>
      <c r="F49" s="68">
        <v>289848.2534395284</v>
      </c>
      <c r="G49" s="68">
        <v>303988.97198319162</v>
      </c>
      <c r="H49" s="68">
        <v>343049.52505079552</v>
      </c>
      <c r="I49" s="70">
        <f t="shared" si="0"/>
        <v>2002373.1484539346</v>
      </c>
      <c r="J49" s="68">
        <f t="shared" si="1"/>
        <v>286053.30692199065</v>
      </c>
      <c r="K49" s="70">
        <f t="shared" si="2"/>
        <v>35394.32960470079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852A-57C8-EB4D-88E5-9090D0F335DF}">
  <dimension ref="A1:G9"/>
  <sheetViews>
    <sheetView workbookViewId="0">
      <selection sqref="A1:A2"/>
    </sheetView>
  </sheetViews>
  <sheetFormatPr baseColWidth="10" defaultColWidth="5.33203125" defaultRowHeight="16"/>
  <cols>
    <col min="1" max="1" width="5.83203125" bestFit="1" customWidth="1"/>
    <col min="2" max="5" width="9.6640625" bestFit="1" customWidth="1"/>
    <col min="6" max="6" width="8.1640625" bestFit="1" customWidth="1"/>
    <col min="7" max="7" width="22.1640625" customWidth="1"/>
  </cols>
  <sheetData>
    <row r="1" spans="1:7">
      <c r="A1" s="206" t="s">
        <v>82</v>
      </c>
      <c r="B1" s="205" t="s">
        <v>159</v>
      </c>
      <c r="C1" s="205"/>
      <c r="D1" s="205"/>
      <c r="E1" s="205"/>
      <c r="F1" s="205"/>
      <c r="G1" s="197" t="s">
        <v>163</v>
      </c>
    </row>
    <row r="2" spans="1:7" ht="34">
      <c r="A2" s="206"/>
      <c r="B2" s="101" t="s">
        <v>32</v>
      </c>
      <c r="C2" s="101" t="s">
        <v>36</v>
      </c>
      <c r="D2" s="101" t="s">
        <v>40</v>
      </c>
      <c r="E2" s="101" t="s">
        <v>44</v>
      </c>
      <c r="F2" s="101" t="s">
        <v>0</v>
      </c>
      <c r="G2" s="197"/>
    </row>
    <row r="3" spans="1:7">
      <c r="A3" s="53">
        <v>2010</v>
      </c>
      <c r="B3" s="49">
        <v>74277.816312900031</v>
      </c>
      <c r="C3" s="50">
        <v>5507.8404885955106</v>
      </c>
      <c r="D3" s="49">
        <v>62229.474542135016</v>
      </c>
      <c r="E3" s="50">
        <v>151906.69059772391</v>
      </c>
      <c r="F3" s="49">
        <v>293921.82194135443</v>
      </c>
      <c r="G3" s="151">
        <v>10.0063104846213</v>
      </c>
    </row>
    <row r="4" spans="1:7">
      <c r="A4" s="15">
        <v>2011</v>
      </c>
      <c r="B4" s="45">
        <v>113352.39526660003</v>
      </c>
      <c r="C4" s="46">
        <v>6350.422806960878</v>
      </c>
      <c r="D4" s="45">
        <v>71069.001717719642</v>
      </c>
      <c r="E4" s="46">
        <v>158208.11579384329</v>
      </c>
      <c r="F4" s="45">
        <v>348979.93558512372</v>
      </c>
      <c r="G4" s="148">
        <v>11.726480270494847</v>
      </c>
    </row>
    <row r="5" spans="1:7">
      <c r="A5" s="15">
        <v>2012</v>
      </c>
      <c r="B5" s="45">
        <v>59195.824328499999</v>
      </c>
      <c r="C5" s="46">
        <v>4791.3738466720888</v>
      </c>
      <c r="D5" s="45">
        <v>46495.844969643033</v>
      </c>
      <c r="E5" s="46">
        <v>180019.19788808562</v>
      </c>
      <c r="F5" s="45">
        <v>290502.24103290075</v>
      </c>
      <c r="G5" s="148">
        <v>9.6323670844860452</v>
      </c>
    </row>
    <row r="6" spans="1:7">
      <c r="A6" s="15">
        <v>2013</v>
      </c>
      <c r="B6" s="45">
        <v>66197.303931165792</v>
      </c>
      <c r="C6" s="46">
        <v>6950.5509765436218</v>
      </c>
      <c r="D6" s="45">
        <v>64675.342246058135</v>
      </c>
      <c r="E6" s="46">
        <v>231254.47157129995</v>
      </c>
      <c r="F6" s="45">
        <v>369077.66872506734</v>
      </c>
      <c r="G6" s="148">
        <v>12.074890335468254</v>
      </c>
    </row>
    <row r="7" spans="1:7">
      <c r="A7" s="15">
        <v>2014</v>
      </c>
      <c r="B7" s="45">
        <v>53230.944240154044</v>
      </c>
      <c r="C7" s="46">
        <v>12506.144738103545</v>
      </c>
      <c r="D7" s="45">
        <v>59738.91518227246</v>
      </c>
      <c r="E7" s="46">
        <v>222383.89828046391</v>
      </c>
      <c r="F7" s="45">
        <v>347859.9024409941</v>
      </c>
      <c r="G7" s="148">
        <v>11.230939987290824</v>
      </c>
    </row>
    <row r="8" spans="1:7">
      <c r="A8" s="15">
        <v>2015</v>
      </c>
      <c r="B8" s="45">
        <v>58827.650455800009</v>
      </c>
      <c r="C8" s="46">
        <v>5852.9371539883368</v>
      </c>
      <c r="D8" s="45">
        <v>78968.889991423523</v>
      </c>
      <c r="E8" s="46">
        <v>220817.80381917057</v>
      </c>
      <c r="F8" s="45">
        <v>364467.2814203825</v>
      </c>
      <c r="G8" s="148">
        <v>11.61586914851868</v>
      </c>
    </row>
    <row r="9" spans="1:7">
      <c r="A9" s="44">
        <v>2016</v>
      </c>
      <c r="B9" s="40">
        <v>66250.748091800022</v>
      </c>
      <c r="C9" s="41">
        <v>10519.400090319203</v>
      </c>
      <c r="D9" s="40">
        <v>89803.192600514274</v>
      </c>
      <c r="E9" s="41">
        <v>221617.41410187513</v>
      </c>
      <c r="F9" s="40">
        <v>388190.75488450844</v>
      </c>
      <c r="G9" s="150">
        <v>12.217306906704025</v>
      </c>
    </row>
  </sheetData>
  <mergeCells count="3">
    <mergeCell ref="B1:F1"/>
    <mergeCell ref="G1:G2"/>
    <mergeCell ref="A1:A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E116-CDE6-2241-AE92-5A2CE6EFA0EA}">
  <dimension ref="A1:P49"/>
  <sheetViews>
    <sheetView workbookViewId="0"/>
  </sheetViews>
  <sheetFormatPr baseColWidth="10" defaultColWidth="11.5" defaultRowHeight="16"/>
  <cols>
    <col min="1" max="1" width="50" bestFit="1" customWidth="1"/>
    <col min="2" max="8" width="8.1640625" bestFit="1" customWidth="1"/>
    <col min="9" max="10" width="9.33203125" bestFit="1" customWidth="1"/>
    <col min="11" max="11" width="7" bestFit="1" customWidth="1"/>
  </cols>
  <sheetData>
    <row r="1" spans="1:16">
      <c r="A1" s="37" t="s">
        <v>14</v>
      </c>
      <c r="B1" s="124">
        <v>2010</v>
      </c>
      <c r="C1" s="124">
        <v>2011</v>
      </c>
      <c r="D1" s="124">
        <v>2012</v>
      </c>
      <c r="E1" s="124">
        <v>2013</v>
      </c>
      <c r="F1" s="124">
        <v>2014</v>
      </c>
      <c r="G1" s="124">
        <v>2015</v>
      </c>
      <c r="H1" s="124">
        <v>2016</v>
      </c>
      <c r="I1" s="125" t="s">
        <v>0</v>
      </c>
      <c r="J1" s="125" t="s">
        <v>13</v>
      </c>
      <c r="K1" s="38" t="s">
        <v>12</v>
      </c>
    </row>
    <row r="2" spans="1:16">
      <c r="A2" s="75" t="s">
        <v>11</v>
      </c>
      <c r="B2" s="46">
        <v>54409.916486700015</v>
      </c>
      <c r="C2" s="46">
        <v>55393.629885400005</v>
      </c>
      <c r="D2" s="46">
        <v>30109.518539787459</v>
      </c>
      <c r="E2" s="46">
        <v>36601.538128929635</v>
      </c>
      <c r="F2" s="46">
        <v>31950.204642948895</v>
      </c>
      <c r="G2" s="46">
        <v>25799.013683363712</v>
      </c>
      <c r="H2" s="46">
        <v>24362.518699114138</v>
      </c>
      <c r="I2" s="45">
        <f t="shared" ref="I2:I49" si="0">SUM(B2:H2)</f>
        <v>258626.34006624384</v>
      </c>
      <c r="J2" s="45">
        <f t="shared" ref="J2:J49" si="1">AVERAGE(B2:H2)</f>
        <v>36946.620009463404</v>
      </c>
      <c r="K2" s="47">
        <f t="shared" ref="K2:K49" si="2">STDEV(B2:H2)</f>
        <v>12908.116531413229</v>
      </c>
      <c r="L2" s="152"/>
    </row>
    <row r="3" spans="1:16">
      <c r="A3" s="75" t="s">
        <v>96</v>
      </c>
      <c r="B3" s="46">
        <v>715.64222150000001</v>
      </c>
      <c r="C3" s="46">
        <v>1751.4781916500001</v>
      </c>
      <c r="D3" s="46">
        <v>3296.3935412017604</v>
      </c>
      <c r="E3" s="46">
        <v>1108.3891689245634</v>
      </c>
      <c r="F3" s="46">
        <v>1511.811695667493</v>
      </c>
      <c r="G3" s="46">
        <v>945.91108975539828</v>
      </c>
      <c r="H3" s="46">
        <v>627.54206873283908</v>
      </c>
      <c r="I3" s="45">
        <f t="shared" si="0"/>
        <v>9957.1679774320528</v>
      </c>
      <c r="J3" s="45">
        <f t="shared" si="1"/>
        <v>1422.4525682045789</v>
      </c>
      <c r="K3" s="47">
        <f t="shared" si="2"/>
        <v>920.60567496360034</v>
      </c>
      <c r="L3" s="152"/>
    </row>
    <row r="4" spans="1:16">
      <c r="A4" s="75" t="s">
        <v>102</v>
      </c>
      <c r="B4" s="46">
        <v>2360.7803699999999</v>
      </c>
      <c r="C4" s="46">
        <v>2084.5932186234722</v>
      </c>
      <c r="D4" s="46">
        <v>1346.0171777999992</v>
      </c>
      <c r="E4" s="46">
        <v>1287.1120551149991</v>
      </c>
      <c r="F4" s="46">
        <v>1208.9686347149989</v>
      </c>
      <c r="G4" s="46">
        <v>1461.6738340935003</v>
      </c>
      <c r="H4" s="46">
        <v>1756.7091246750008</v>
      </c>
      <c r="I4" s="45">
        <f t="shared" si="0"/>
        <v>11505.85441502197</v>
      </c>
      <c r="J4" s="45">
        <f t="shared" si="1"/>
        <v>1643.6934878602813</v>
      </c>
      <c r="K4" s="47">
        <f t="shared" si="2"/>
        <v>439.55603725765354</v>
      </c>
      <c r="L4" s="152"/>
      <c r="P4" s="92"/>
    </row>
    <row r="5" spans="1:16">
      <c r="A5" s="75" t="s">
        <v>103</v>
      </c>
      <c r="B5" s="46">
        <v>740.92639799999995</v>
      </c>
      <c r="C5" s="46">
        <v>726.95486447775909</v>
      </c>
      <c r="D5" s="46">
        <v>1718.2541709999998</v>
      </c>
      <c r="E5" s="46">
        <v>665.57487037500005</v>
      </c>
      <c r="F5" s="46">
        <v>1283.7816004499996</v>
      </c>
      <c r="G5" s="46">
        <v>2250.049213405001</v>
      </c>
      <c r="H5" s="46">
        <v>1336.1898143499993</v>
      </c>
      <c r="I5" s="45">
        <f t="shared" si="0"/>
        <v>8721.7309320577588</v>
      </c>
      <c r="J5" s="45">
        <f t="shared" si="1"/>
        <v>1245.961561722537</v>
      </c>
      <c r="K5" s="47">
        <f t="shared" si="2"/>
        <v>591.9038483029982</v>
      </c>
      <c r="L5" s="152"/>
      <c r="P5" s="92"/>
    </row>
    <row r="6" spans="1:16">
      <c r="A6" s="75" t="s">
        <v>29</v>
      </c>
      <c r="B6" s="46">
        <v>494.91103300000003</v>
      </c>
      <c r="C6" s="46">
        <v>228.64677480000003</v>
      </c>
      <c r="D6" s="46">
        <v>126.47413140000003</v>
      </c>
      <c r="E6" s="46">
        <v>139.30838480000006</v>
      </c>
      <c r="F6" s="46">
        <v>155.46748238999999</v>
      </c>
      <c r="G6" s="46">
        <v>16.554763636363642</v>
      </c>
      <c r="H6" s="46">
        <v>62.705569799999992</v>
      </c>
      <c r="I6" s="45">
        <f t="shared" si="0"/>
        <v>1224.0681398263637</v>
      </c>
      <c r="J6" s="45">
        <f t="shared" si="1"/>
        <v>174.86687711805195</v>
      </c>
      <c r="K6" s="47">
        <f t="shared" si="2"/>
        <v>156.49601910436505</v>
      </c>
      <c r="L6" s="152"/>
      <c r="P6" s="92"/>
    </row>
    <row r="7" spans="1:16">
      <c r="A7" s="75" t="s">
        <v>9</v>
      </c>
      <c r="B7" s="46">
        <v>49875.691164499978</v>
      </c>
      <c r="C7" s="46">
        <v>121590.09797860499</v>
      </c>
      <c r="D7" s="46">
        <v>75869.398612999998</v>
      </c>
      <c r="E7" s="46">
        <v>56356.2977904</v>
      </c>
      <c r="F7" s="46">
        <v>49741.567062391019</v>
      </c>
      <c r="G7" s="46">
        <v>46275.003494010358</v>
      </c>
      <c r="H7" s="46">
        <v>43120.281177536395</v>
      </c>
      <c r="I7" s="45">
        <f t="shared" si="0"/>
        <v>442828.33728044276</v>
      </c>
      <c r="J7" s="45">
        <f t="shared" si="1"/>
        <v>63261.191040063255</v>
      </c>
      <c r="K7" s="47">
        <f t="shared" si="2"/>
        <v>27883.81995140142</v>
      </c>
      <c r="L7" s="152"/>
      <c r="P7" s="92"/>
    </row>
    <row r="8" spans="1:16">
      <c r="A8" s="75" t="s">
        <v>104</v>
      </c>
      <c r="B8" s="46">
        <v>3752.7668291714949</v>
      </c>
      <c r="C8" s="46">
        <v>4546.7482</v>
      </c>
      <c r="D8" s="46">
        <v>6197.4929416399964</v>
      </c>
      <c r="E8" s="46">
        <v>3612.8301503439016</v>
      </c>
      <c r="F8" s="46">
        <v>4046.6148561589989</v>
      </c>
      <c r="G8" s="46">
        <v>3338.0892928054113</v>
      </c>
      <c r="H8" s="46">
        <v>2271.7667377600083</v>
      </c>
      <c r="I8" s="45">
        <f t="shared" si="0"/>
        <v>27766.309007879812</v>
      </c>
      <c r="J8" s="45">
        <f t="shared" si="1"/>
        <v>3966.615572554259</v>
      </c>
      <c r="K8" s="47">
        <f t="shared" si="2"/>
        <v>1208.1818884765501</v>
      </c>
      <c r="L8" s="152"/>
      <c r="P8" s="92"/>
    </row>
    <row r="9" spans="1:16">
      <c r="A9" s="75" t="s">
        <v>8</v>
      </c>
      <c r="B9" s="46">
        <v>18410.127412425962</v>
      </c>
      <c r="C9" s="46">
        <v>26437.401856467557</v>
      </c>
      <c r="D9" s="46">
        <v>17715.906581400006</v>
      </c>
      <c r="E9" s="46">
        <v>36078.919846289726</v>
      </c>
      <c r="F9" s="46">
        <v>51867.945194462402</v>
      </c>
      <c r="G9" s="46">
        <v>35017.822454000008</v>
      </c>
      <c r="H9" s="46">
        <v>81385.093297232001</v>
      </c>
      <c r="I9" s="45">
        <f t="shared" si="0"/>
        <v>266913.21664227766</v>
      </c>
      <c r="J9" s="45">
        <f t="shared" si="1"/>
        <v>38130.459520325378</v>
      </c>
      <c r="K9" s="47">
        <f t="shared" si="2"/>
        <v>22420.051471969513</v>
      </c>
      <c r="L9" s="152"/>
      <c r="P9" s="92"/>
    </row>
    <row r="10" spans="1:16">
      <c r="A10" s="75" t="s">
        <v>7</v>
      </c>
      <c r="B10" s="46">
        <v>21380.033308399532</v>
      </c>
      <c r="C10" s="46">
        <v>15282.471576592003</v>
      </c>
      <c r="D10" s="46">
        <v>13669.581109107348</v>
      </c>
      <c r="E10" s="46">
        <v>24741.419771335648</v>
      </c>
      <c r="F10" s="46">
        <v>20256.992366138787</v>
      </c>
      <c r="G10" s="46">
        <v>18811.380410478974</v>
      </c>
      <c r="H10" s="46">
        <v>10689.623601624386</v>
      </c>
      <c r="I10" s="45">
        <f t="shared" si="0"/>
        <v>124831.50214367668</v>
      </c>
      <c r="J10" s="45">
        <f t="shared" si="1"/>
        <v>17833.071734810954</v>
      </c>
      <c r="K10" s="47">
        <f t="shared" si="2"/>
        <v>4864.9726734259457</v>
      </c>
      <c r="L10" s="152"/>
      <c r="P10" s="92"/>
    </row>
    <row r="11" spans="1:16" s="153" customFormat="1">
      <c r="A11" s="75" t="s">
        <v>105</v>
      </c>
      <c r="B11" s="46">
        <v>319.23812856440856</v>
      </c>
      <c r="C11" s="46">
        <v>540.63154796280776</v>
      </c>
      <c r="D11" s="46">
        <v>689.98865599999999</v>
      </c>
      <c r="E11" s="46">
        <v>369.62547899999993</v>
      </c>
      <c r="F11" s="46">
        <v>791.53098599999976</v>
      </c>
      <c r="G11" s="46">
        <v>874.00368140000137</v>
      </c>
      <c r="H11" s="46">
        <v>1075.7309335999994</v>
      </c>
      <c r="I11" s="45">
        <f t="shared" si="0"/>
        <v>4660.7494125272169</v>
      </c>
      <c r="J11" s="45">
        <f t="shared" si="1"/>
        <v>665.82134464674527</v>
      </c>
      <c r="K11" s="47">
        <f t="shared" si="2"/>
        <v>274.24962200188077</v>
      </c>
      <c r="L11" s="154"/>
      <c r="P11" s="154"/>
    </row>
    <row r="12" spans="1:16">
      <c r="A12" s="75" t="s">
        <v>43</v>
      </c>
      <c r="B12" s="46">
        <v>259.86445795810641</v>
      </c>
      <c r="C12" s="46">
        <v>304.78993908775874</v>
      </c>
      <c r="D12" s="46">
        <v>431.18065448595422</v>
      </c>
      <c r="E12" s="46">
        <v>391.14215775166809</v>
      </c>
      <c r="F12" s="46">
        <v>315.90785904412155</v>
      </c>
      <c r="G12" s="46">
        <v>425.92715823149109</v>
      </c>
      <c r="H12" s="46">
        <v>404.75347392399993</v>
      </c>
      <c r="I12" s="45">
        <f t="shared" si="0"/>
        <v>2533.5657004831</v>
      </c>
      <c r="J12" s="45">
        <f t="shared" si="1"/>
        <v>361.93795721187143</v>
      </c>
      <c r="K12" s="47">
        <f t="shared" si="2"/>
        <v>67.551076892686496</v>
      </c>
      <c r="L12" s="152"/>
      <c r="P12" s="92"/>
    </row>
    <row r="13" spans="1:16">
      <c r="A13" s="75" t="s">
        <v>23</v>
      </c>
      <c r="B13" s="46">
        <v>8521.1279926686293</v>
      </c>
      <c r="C13" s="46">
        <v>9446.3340750611642</v>
      </c>
      <c r="D13" s="46">
        <v>15751.790381500003</v>
      </c>
      <c r="E13" s="46">
        <v>24709.83683747509</v>
      </c>
      <c r="F13" s="46">
        <v>26675.21997163344</v>
      </c>
      <c r="G13" s="46">
        <v>60655.468158299918</v>
      </c>
      <c r="H13" s="46">
        <v>52558.805239292662</v>
      </c>
      <c r="I13" s="45">
        <f t="shared" si="0"/>
        <v>198318.58265593089</v>
      </c>
      <c r="J13" s="45">
        <f t="shared" si="1"/>
        <v>28331.226093704412</v>
      </c>
      <c r="K13" s="47">
        <f t="shared" si="2"/>
        <v>20635.771405069638</v>
      </c>
      <c r="L13" s="152"/>
      <c r="P13" s="92"/>
    </row>
    <row r="14" spans="1:16">
      <c r="A14" s="75" t="s">
        <v>97</v>
      </c>
      <c r="B14" s="46">
        <v>183.64544896595461</v>
      </c>
      <c r="C14" s="46">
        <v>135.95426510886327</v>
      </c>
      <c r="D14" s="46">
        <v>340.83453336363635</v>
      </c>
      <c r="E14" s="46">
        <v>83.440466000000001</v>
      </c>
      <c r="F14" s="46">
        <v>566.85768974999996</v>
      </c>
      <c r="G14" s="46">
        <v>432.41641840499994</v>
      </c>
      <c r="H14" s="46">
        <v>385.86430864999977</v>
      </c>
      <c r="I14" s="45">
        <f t="shared" si="0"/>
        <v>2129.0131302434538</v>
      </c>
      <c r="J14" s="45">
        <f t="shared" si="1"/>
        <v>304.14473289192199</v>
      </c>
      <c r="K14" s="47">
        <f t="shared" si="2"/>
        <v>175.60108097155444</v>
      </c>
      <c r="L14" s="152"/>
      <c r="P14" s="92"/>
    </row>
    <row r="15" spans="1:16">
      <c r="A15" s="75" t="s">
        <v>3</v>
      </c>
      <c r="B15" s="46">
        <v>5386.2814285714303</v>
      </c>
      <c r="C15" s="46">
        <v>6707.7478887358902</v>
      </c>
      <c r="D15" s="46">
        <v>9330.74791845455</v>
      </c>
      <c r="E15" s="46">
        <v>6937.1454281336473</v>
      </c>
      <c r="F15" s="46">
        <v>7130.5114141600006</v>
      </c>
      <c r="G15" s="46">
        <v>6938.3349609300003</v>
      </c>
      <c r="H15" s="46">
        <v>8394.2305498711466</v>
      </c>
      <c r="I15" s="45">
        <f t="shared" si="0"/>
        <v>50824.999588856663</v>
      </c>
      <c r="J15" s="45">
        <f t="shared" si="1"/>
        <v>7260.7142269795231</v>
      </c>
      <c r="K15" s="47">
        <f t="shared" si="2"/>
        <v>1265.8822191337144</v>
      </c>
      <c r="L15" s="152"/>
      <c r="P15" s="92"/>
    </row>
    <row r="16" spans="1:16">
      <c r="A16" s="75" t="s">
        <v>98</v>
      </c>
      <c r="B16" s="46">
        <v>1704.8357877325334</v>
      </c>
      <c r="C16" s="46">
        <v>2827.8137335999995</v>
      </c>
      <c r="D16" s="46">
        <v>2676.3762957999998</v>
      </c>
      <c r="E16" s="46">
        <v>2117.1605407719999</v>
      </c>
      <c r="F16" s="46">
        <v>3924.9855852000001</v>
      </c>
      <c r="G16" s="46">
        <v>2158.3606150000001</v>
      </c>
      <c r="H16" s="46">
        <v>4424.3357999999989</v>
      </c>
      <c r="I16" s="45">
        <f t="shared" si="0"/>
        <v>19833.86835810453</v>
      </c>
      <c r="J16" s="45">
        <f t="shared" si="1"/>
        <v>2833.4097654435041</v>
      </c>
      <c r="K16" s="47">
        <f t="shared" si="2"/>
        <v>999.13777615091658</v>
      </c>
      <c r="L16" s="152"/>
      <c r="P16" s="92"/>
    </row>
    <row r="17" spans="1:16">
      <c r="A17" s="75" t="s">
        <v>10</v>
      </c>
      <c r="B17" s="46">
        <v>30526.869746744767</v>
      </c>
      <c r="C17" s="46">
        <v>21822.537386349257</v>
      </c>
      <c r="D17" s="46">
        <v>29914.953117500012</v>
      </c>
      <c r="E17" s="46">
        <v>65635.523263349955</v>
      </c>
      <c r="F17" s="46">
        <v>31279.332961677257</v>
      </c>
      <c r="G17" s="46">
        <v>40041.679611580381</v>
      </c>
      <c r="H17" s="46">
        <v>41244.765120791002</v>
      </c>
      <c r="I17" s="45">
        <f t="shared" si="0"/>
        <v>260465.66120799264</v>
      </c>
      <c r="J17" s="45">
        <f t="shared" si="1"/>
        <v>37209.380172570374</v>
      </c>
      <c r="K17" s="47">
        <f t="shared" si="2"/>
        <v>14154.721622803318</v>
      </c>
      <c r="L17" s="152"/>
      <c r="P17" s="92"/>
    </row>
    <row r="18" spans="1:16">
      <c r="A18" s="75" t="s">
        <v>154</v>
      </c>
      <c r="B18" s="46">
        <v>10619.381600000001</v>
      </c>
      <c r="C18" s="46">
        <v>1407.9715999999999</v>
      </c>
      <c r="D18" s="46">
        <v>0</v>
      </c>
      <c r="E18" s="46">
        <v>0</v>
      </c>
      <c r="F18" s="46">
        <v>250.48400000000004</v>
      </c>
      <c r="G18" s="46">
        <v>258.77720000000005</v>
      </c>
      <c r="H18" s="46">
        <v>1086.4043999999999</v>
      </c>
      <c r="I18" s="45">
        <f t="shared" si="0"/>
        <v>13623.018800000002</v>
      </c>
      <c r="J18" s="45">
        <f t="shared" si="1"/>
        <v>1946.145542857143</v>
      </c>
      <c r="K18" s="47">
        <f t="shared" si="2"/>
        <v>3863.315818240018</v>
      </c>
      <c r="L18" s="152"/>
      <c r="P18" s="92"/>
    </row>
    <row r="19" spans="1:16">
      <c r="A19" s="75" t="s">
        <v>25</v>
      </c>
      <c r="B19" s="46">
        <v>4773.4495999999999</v>
      </c>
      <c r="C19" s="46">
        <v>4343.3328419999998</v>
      </c>
      <c r="D19" s="46">
        <v>4330.9555</v>
      </c>
      <c r="E19" s="46">
        <v>3715.5466454355956</v>
      </c>
      <c r="F19" s="46">
        <v>3029.2038909359985</v>
      </c>
      <c r="G19" s="46">
        <v>3655.9074715223978</v>
      </c>
      <c r="H19" s="46">
        <v>5694.7785203580424</v>
      </c>
      <c r="I19" s="45">
        <f t="shared" si="0"/>
        <v>29543.174470252034</v>
      </c>
      <c r="J19" s="45">
        <f t="shared" si="1"/>
        <v>4220.4534957502901</v>
      </c>
      <c r="K19" s="47">
        <f t="shared" si="2"/>
        <v>865.97418727065201</v>
      </c>
      <c r="L19" s="152"/>
      <c r="P19" s="92"/>
    </row>
    <row r="20" spans="1:16">
      <c r="A20" s="75" t="s">
        <v>42</v>
      </c>
      <c r="B20" s="46">
        <v>94.533999999999651</v>
      </c>
      <c r="C20" s="46">
        <v>267.60000000000002</v>
      </c>
      <c r="D20" s="46">
        <v>34.903600000000004</v>
      </c>
      <c r="E20" s="46">
        <v>57.455600000000004</v>
      </c>
      <c r="F20" s="46">
        <v>616.42082915304445</v>
      </c>
      <c r="G20" s="46">
        <v>91.132400000000004</v>
      </c>
      <c r="H20" s="46">
        <v>88.816200000000009</v>
      </c>
      <c r="I20" s="45">
        <f t="shared" si="0"/>
        <v>1250.8626291530441</v>
      </c>
      <c r="J20" s="45">
        <f t="shared" si="1"/>
        <v>178.69466130757772</v>
      </c>
      <c r="K20" s="47">
        <f t="shared" si="2"/>
        <v>207.24841812321006</v>
      </c>
      <c r="L20" s="152"/>
    </row>
    <row r="21" spans="1:16">
      <c r="A21" s="75" t="s">
        <v>152</v>
      </c>
      <c r="B21" s="46">
        <v>112.47272240000001</v>
      </c>
      <c r="C21" s="46">
        <v>558.71181278644872</v>
      </c>
      <c r="D21" s="46">
        <v>341.51455040000002</v>
      </c>
      <c r="E21" s="46">
        <v>257.017428</v>
      </c>
      <c r="F21" s="46">
        <v>531.04644000000008</v>
      </c>
      <c r="G21" s="46">
        <v>533.9559184000002</v>
      </c>
      <c r="H21" s="46">
        <v>358.91144480000003</v>
      </c>
      <c r="I21" s="45">
        <f t="shared" si="0"/>
        <v>2693.6303167864489</v>
      </c>
      <c r="J21" s="45">
        <f t="shared" si="1"/>
        <v>384.8043309694927</v>
      </c>
      <c r="K21" s="47">
        <f t="shared" si="2"/>
        <v>166.79089052421759</v>
      </c>
      <c r="L21" s="92"/>
    </row>
    <row r="22" spans="1:16">
      <c r="A22" s="75" t="s">
        <v>106</v>
      </c>
      <c r="B22" s="46">
        <v>968.71466644066686</v>
      </c>
      <c r="C22" s="46">
        <v>1645.9031893067042</v>
      </c>
      <c r="D22" s="46">
        <v>258.99661206782395</v>
      </c>
      <c r="E22" s="46">
        <v>921.19476223999993</v>
      </c>
      <c r="F22" s="46">
        <v>1320.7607679999999</v>
      </c>
      <c r="G22" s="46">
        <v>969.38472640000043</v>
      </c>
      <c r="H22" s="46">
        <v>1026.3764115199999</v>
      </c>
      <c r="I22" s="45">
        <f t="shared" si="0"/>
        <v>7111.331135975196</v>
      </c>
      <c r="J22" s="45">
        <f t="shared" si="1"/>
        <v>1015.9044479964566</v>
      </c>
      <c r="K22" s="47">
        <f t="shared" si="2"/>
        <v>423.52013107713924</v>
      </c>
      <c r="L22" s="92"/>
    </row>
    <row r="23" spans="1:16">
      <c r="A23" s="75" t="s">
        <v>107</v>
      </c>
      <c r="B23" s="46">
        <v>2273.9410474571432</v>
      </c>
      <c r="C23" s="46">
        <v>2303.2802300000003</v>
      </c>
      <c r="D23" s="46">
        <v>2120.0984040000008</v>
      </c>
      <c r="E23" s="46">
        <v>1737.8499262599987</v>
      </c>
      <c r="F23" s="46">
        <v>1531.2431402499997</v>
      </c>
      <c r="G23" s="46">
        <v>1119.8703036749998</v>
      </c>
      <c r="H23" s="46">
        <v>921.21747300000004</v>
      </c>
      <c r="I23" s="45">
        <f t="shared" si="0"/>
        <v>12007.500524642141</v>
      </c>
      <c r="J23" s="45">
        <f t="shared" si="1"/>
        <v>1715.3572178060201</v>
      </c>
      <c r="K23" s="47">
        <f t="shared" si="2"/>
        <v>553.94814821822888</v>
      </c>
      <c r="L23" s="92"/>
    </row>
    <row r="24" spans="1:16">
      <c r="A24" s="75" t="s">
        <v>108</v>
      </c>
      <c r="B24" s="46">
        <v>103.76109400000003</v>
      </c>
      <c r="C24" s="46">
        <v>81.280026298032098</v>
      </c>
      <c r="D24" s="46">
        <v>125.03494123454546</v>
      </c>
      <c r="E24" s="46">
        <v>142.88921245900011</v>
      </c>
      <c r="F24" s="46">
        <v>209.51712496596582</v>
      </c>
      <c r="G24" s="46">
        <v>227.39139817073169</v>
      </c>
      <c r="H24" s="46">
        <v>96.809207657706224</v>
      </c>
      <c r="I24" s="45">
        <f t="shared" si="0"/>
        <v>986.68300478598132</v>
      </c>
      <c r="J24" s="45">
        <f t="shared" si="1"/>
        <v>140.95471496942591</v>
      </c>
      <c r="K24" s="47">
        <f t="shared" si="2"/>
        <v>56.748781878758891</v>
      </c>
      <c r="L24" s="92"/>
    </row>
    <row r="25" spans="1:16">
      <c r="A25" s="75" t="s">
        <v>24</v>
      </c>
      <c r="B25" s="46">
        <v>6874.0583396714701</v>
      </c>
      <c r="C25" s="46">
        <v>7600.6979556484694</v>
      </c>
      <c r="D25" s="46">
        <v>5242.6776592000006</v>
      </c>
      <c r="E25" s="46">
        <v>2796.0756289818378</v>
      </c>
      <c r="F25" s="46">
        <v>5185.8245864076798</v>
      </c>
      <c r="G25" s="46">
        <v>2644.5948498313237</v>
      </c>
      <c r="H25" s="46">
        <v>4565.889218165762</v>
      </c>
      <c r="I25" s="45">
        <f t="shared" si="0"/>
        <v>34909.818237906547</v>
      </c>
      <c r="J25" s="45">
        <f t="shared" si="1"/>
        <v>4987.1168911295072</v>
      </c>
      <c r="K25" s="47">
        <f t="shared" si="2"/>
        <v>1869.1198527760382</v>
      </c>
      <c r="L25" s="92"/>
    </row>
    <row r="26" spans="1:16">
      <c r="A26" s="75" t="s">
        <v>27</v>
      </c>
      <c r="B26" s="46">
        <v>3423.2048296781995</v>
      </c>
      <c r="C26" s="46">
        <v>1271.5606301714004</v>
      </c>
      <c r="D26" s="46">
        <v>2670.4165067999998</v>
      </c>
      <c r="E26" s="46">
        <v>2450.3185536500005</v>
      </c>
      <c r="F26" s="46">
        <v>2523.892986849999</v>
      </c>
      <c r="G26" s="46">
        <v>3430.4300821050028</v>
      </c>
      <c r="H26" s="46">
        <v>2672.444852566483</v>
      </c>
      <c r="I26" s="45">
        <f t="shared" si="0"/>
        <v>18442.268441821085</v>
      </c>
      <c r="J26" s="45">
        <f t="shared" si="1"/>
        <v>2634.6097774030122</v>
      </c>
      <c r="K26" s="47">
        <f t="shared" si="2"/>
        <v>725.95341554666163</v>
      </c>
      <c r="L26" s="92"/>
    </row>
    <row r="27" spans="1:16">
      <c r="A27" s="75" t="s">
        <v>109</v>
      </c>
      <c r="B27" s="46">
        <v>218.96982227952407</v>
      </c>
      <c r="C27" s="46">
        <v>598.93090208843148</v>
      </c>
      <c r="D27" s="46">
        <v>663.6206559999996</v>
      </c>
      <c r="E27" s="46">
        <v>260.88871212500004</v>
      </c>
      <c r="F27" s="46">
        <v>158.00990563750008</v>
      </c>
      <c r="G27" s="46">
        <v>459.59130532012506</v>
      </c>
      <c r="H27" s="46">
        <v>358.38592404999991</v>
      </c>
      <c r="I27" s="45">
        <f t="shared" si="0"/>
        <v>2718.3972275005804</v>
      </c>
      <c r="J27" s="45">
        <f t="shared" si="1"/>
        <v>388.34246107151148</v>
      </c>
      <c r="K27" s="47">
        <f t="shared" si="2"/>
        <v>193.25458295331202</v>
      </c>
      <c r="L27" s="92"/>
    </row>
    <row r="28" spans="1:16">
      <c r="A28" s="75" t="s">
        <v>21</v>
      </c>
      <c r="B28" s="46">
        <v>1680.5520126358083</v>
      </c>
      <c r="C28" s="46">
        <v>981.45439186510896</v>
      </c>
      <c r="D28" s="46">
        <v>4540.2122999899993</v>
      </c>
      <c r="E28" s="46">
        <v>3563.7657683557495</v>
      </c>
      <c r="F28" s="46">
        <v>2829.195060658999</v>
      </c>
      <c r="G28" s="46">
        <v>4439.8086419873007</v>
      </c>
      <c r="H28" s="46">
        <v>1797.3709533337596</v>
      </c>
      <c r="I28" s="45">
        <f t="shared" si="0"/>
        <v>19832.359128826727</v>
      </c>
      <c r="J28" s="45">
        <f t="shared" si="1"/>
        <v>2833.1941612609612</v>
      </c>
      <c r="K28" s="47">
        <f t="shared" si="2"/>
        <v>1405.8998124545365</v>
      </c>
      <c r="L28" s="92"/>
    </row>
    <row r="29" spans="1:16">
      <c r="A29" s="75" t="s">
        <v>155</v>
      </c>
      <c r="B29" s="46">
        <v>34.077380000000005</v>
      </c>
      <c r="C29" s="46">
        <v>53.718900000000005</v>
      </c>
      <c r="D29" s="46">
        <v>66.985399999999998</v>
      </c>
      <c r="E29" s="46">
        <v>119.88732999999999</v>
      </c>
      <c r="F29" s="46">
        <v>200.83151200000003</v>
      </c>
      <c r="G29" s="46">
        <v>158.87900000000002</v>
      </c>
      <c r="H29" s="46">
        <v>150.34991999999997</v>
      </c>
      <c r="I29" s="45">
        <f t="shared" si="0"/>
        <v>784.72944199999995</v>
      </c>
      <c r="J29" s="45">
        <f t="shared" si="1"/>
        <v>112.10420599999999</v>
      </c>
      <c r="K29" s="47">
        <f t="shared" si="2"/>
        <v>62.070476113236026</v>
      </c>
      <c r="L29" s="92"/>
    </row>
    <row r="30" spans="1:16">
      <c r="A30" s="75" t="s">
        <v>110</v>
      </c>
      <c r="B30" s="46">
        <v>928.37</v>
      </c>
      <c r="C30" s="46">
        <v>519.01</v>
      </c>
      <c r="D30" s="46">
        <v>636.11204919999955</v>
      </c>
      <c r="E30" s="46">
        <v>594.24548947799963</v>
      </c>
      <c r="F30" s="46">
        <v>876.19526888000007</v>
      </c>
      <c r="G30" s="46">
        <v>1188.1243803920006</v>
      </c>
      <c r="H30" s="46">
        <v>1047.0039364449999</v>
      </c>
      <c r="I30" s="45">
        <f t="shared" si="0"/>
        <v>5789.0611243950007</v>
      </c>
      <c r="J30" s="45">
        <f t="shared" si="1"/>
        <v>827.0087320564287</v>
      </c>
      <c r="K30" s="47">
        <f t="shared" si="2"/>
        <v>250.65890270784092</v>
      </c>
      <c r="L30" s="92"/>
    </row>
    <row r="31" spans="1:16">
      <c r="A31" s="75" t="s">
        <v>2</v>
      </c>
      <c r="B31" s="46">
        <v>423.03449999999998</v>
      </c>
      <c r="C31" s="46">
        <v>152.75568399999997</v>
      </c>
      <c r="D31" s="46">
        <v>1981.0246359999962</v>
      </c>
      <c r="E31" s="46">
        <v>326.97929827206156</v>
      </c>
      <c r="F31" s="46">
        <v>246.33089108099236</v>
      </c>
      <c r="G31" s="46">
        <v>223.73060686290046</v>
      </c>
      <c r="H31" s="46">
        <v>1965.8394466666659</v>
      </c>
      <c r="I31" s="45">
        <f t="shared" si="0"/>
        <v>5319.6950628826162</v>
      </c>
      <c r="J31" s="45">
        <f t="shared" si="1"/>
        <v>759.95643755465949</v>
      </c>
      <c r="K31" s="47">
        <f t="shared" si="2"/>
        <v>833.28557236552899</v>
      </c>
      <c r="L31" s="92"/>
    </row>
    <row r="32" spans="1:16">
      <c r="A32" s="75" t="s">
        <v>111</v>
      </c>
      <c r="B32" s="46">
        <v>49.852310272700336</v>
      </c>
      <c r="C32" s="46">
        <v>59.226595639553402</v>
      </c>
      <c r="D32" s="46">
        <v>304.97558399999991</v>
      </c>
      <c r="E32" s="46">
        <v>55.120743724999976</v>
      </c>
      <c r="F32" s="46">
        <v>140.96606449799989</v>
      </c>
      <c r="G32" s="46">
        <v>90.654917068200064</v>
      </c>
      <c r="H32" s="46">
        <v>92.162745124999987</v>
      </c>
      <c r="I32" s="45">
        <f t="shared" si="0"/>
        <v>792.9589603284536</v>
      </c>
      <c r="J32" s="45">
        <f t="shared" si="1"/>
        <v>113.27985147549337</v>
      </c>
      <c r="K32" s="47">
        <f t="shared" si="2"/>
        <v>90.183968790669027</v>
      </c>
      <c r="L32" s="92"/>
    </row>
    <row r="33" spans="1:12">
      <c r="A33" s="75" t="s">
        <v>6</v>
      </c>
      <c r="B33" s="46">
        <v>8261.6725023988583</v>
      </c>
      <c r="C33" s="46">
        <v>5038.5379201393043</v>
      </c>
      <c r="D33" s="46">
        <v>5844.4885711999959</v>
      </c>
      <c r="E33" s="46">
        <v>15885.695312074629</v>
      </c>
      <c r="F33" s="46">
        <v>15444.133254169601</v>
      </c>
      <c r="G33" s="46">
        <v>15986.963153930303</v>
      </c>
      <c r="H33" s="46">
        <v>22281.049619071997</v>
      </c>
      <c r="I33" s="45">
        <f t="shared" si="0"/>
        <v>88742.540332984703</v>
      </c>
      <c r="J33" s="45">
        <f t="shared" si="1"/>
        <v>12677.505761854958</v>
      </c>
      <c r="K33" s="47">
        <f t="shared" si="2"/>
        <v>6398.8385366498842</v>
      </c>
      <c r="L33" s="92"/>
    </row>
    <row r="34" spans="1:12">
      <c r="A34" s="75" t="s">
        <v>112</v>
      </c>
      <c r="B34" s="46">
        <v>732.36759239999924</v>
      </c>
      <c r="C34" s="46">
        <v>753.69552428457121</v>
      </c>
      <c r="D34" s="46">
        <v>1632.0579394999991</v>
      </c>
      <c r="E34" s="46">
        <v>1145.5554441550005</v>
      </c>
      <c r="F34" s="46">
        <v>3438.7110557104988</v>
      </c>
      <c r="G34" s="46">
        <v>2447.7222033494486</v>
      </c>
      <c r="H34" s="46">
        <v>2201.6935334605027</v>
      </c>
      <c r="I34" s="45">
        <f t="shared" si="0"/>
        <v>12351.803292860021</v>
      </c>
      <c r="J34" s="45">
        <f t="shared" si="1"/>
        <v>1764.5433275514315</v>
      </c>
      <c r="K34" s="47">
        <f t="shared" si="2"/>
        <v>995.70491514938419</v>
      </c>
      <c r="L34" s="92"/>
    </row>
    <row r="35" spans="1:12">
      <c r="A35" s="75" t="s">
        <v>113</v>
      </c>
      <c r="B35" s="46">
        <v>130.11583519502057</v>
      </c>
      <c r="C35" s="46">
        <v>125.48034292649459</v>
      </c>
      <c r="D35" s="46">
        <v>284.29110000000003</v>
      </c>
      <c r="E35" s="46">
        <v>128.19236899999999</v>
      </c>
      <c r="F35" s="46">
        <v>570.34831599999973</v>
      </c>
      <c r="G35" s="46">
        <v>159.0714444000001</v>
      </c>
      <c r="H35" s="46">
        <v>113.40059399999997</v>
      </c>
      <c r="I35" s="45">
        <f t="shared" si="0"/>
        <v>1510.9000015215149</v>
      </c>
      <c r="J35" s="45">
        <f t="shared" si="1"/>
        <v>215.84285736021641</v>
      </c>
      <c r="K35" s="47">
        <f t="shared" si="2"/>
        <v>166.96996098681055</v>
      </c>
      <c r="L35" s="92"/>
    </row>
    <row r="36" spans="1:12">
      <c r="A36" s="75" t="s">
        <v>114</v>
      </c>
      <c r="B36" s="46">
        <v>705.32536803909488</v>
      </c>
      <c r="C36" s="46">
        <v>681.56583529026761</v>
      </c>
      <c r="D36" s="46">
        <v>1008.7208854999997</v>
      </c>
      <c r="E36" s="46">
        <v>514.23997711499987</v>
      </c>
      <c r="F36" s="46">
        <v>1007.5116226149994</v>
      </c>
      <c r="G36" s="46">
        <v>1991.0362228534991</v>
      </c>
      <c r="H36" s="46">
        <v>2072.6249328750009</v>
      </c>
      <c r="I36" s="45">
        <f t="shared" si="0"/>
        <v>7981.024844287861</v>
      </c>
      <c r="J36" s="45">
        <f t="shared" si="1"/>
        <v>1140.1464063268372</v>
      </c>
      <c r="K36" s="47">
        <f t="shared" si="2"/>
        <v>635.02213469501373</v>
      </c>
      <c r="L36" s="92"/>
    </row>
    <row r="37" spans="1:12">
      <c r="A37" s="75" t="s">
        <v>115</v>
      </c>
      <c r="B37" s="46">
        <v>3083.2517939999998</v>
      </c>
      <c r="C37" s="46">
        <v>3359.6011339999986</v>
      </c>
      <c r="D37" s="46">
        <v>2577.7195279999987</v>
      </c>
      <c r="E37" s="46">
        <v>3567.8208281181919</v>
      </c>
      <c r="F37" s="46">
        <v>3773.2026990822078</v>
      </c>
      <c r="G37" s="46">
        <v>3409.1223344766254</v>
      </c>
      <c r="H37" s="46">
        <v>5539.5373590585386</v>
      </c>
      <c r="I37" s="45">
        <f t="shared" si="0"/>
        <v>25310.255676735564</v>
      </c>
      <c r="J37" s="45">
        <f t="shared" si="1"/>
        <v>3615.7508109622236</v>
      </c>
      <c r="K37" s="47">
        <f t="shared" si="2"/>
        <v>930.71793030441893</v>
      </c>
      <c r="L37" s="92"/>
    </row>
    <row r="38" spans="1:12">
      <c r="A38" s="75" t="s">
        <v>20</v>
      </c>
      <c r="B38" s="46">
        <v>0.2257019999999999</v>
      </c>
      <c r="C38" s="46">
        <v>0.17056080000000001</v>
      </c>
      <c r="D38" s="46">
        <v>493.04425650000007</v>
      </c>
      <c r="E38" s="46">
        <v>193.56049999999991</v>
      </c>
      <c r="F38" s="46">
        <v>806.9797074999999</v>
      </c>
      <c r="G38" s="46">
        <v>1563.3833</v>
      </c>
      <c r="H38" s="46">
        <v>0</v>
      </c>
      <c r="I38" s="45">
        <f t="shared" si="0"/>
        <v>3057.3640267999999</v>
      </c>
      <c r="J38" s="45">
        <f t="shared" si="1"/>
        <v>436.76628954285712</v>
      </c>
      <c r="K38" s="47">
        <f t="shared" si="2"/>
        <v>583.17927994295462</v>
      </c>
      <c r="L38" s="92"/>
    </row>
    <row r="39" spans="1:12">
      <c r="A39" s="75" t="s">
        <v>99</v>
      </c>
      <c r="B39" s="46">
        <v>941.2785409373306</v>
      </c>
      <c r="C39" s="46">
        <v>693.09690494617234</v>
      </c>
      <c r="D39" s="46">
        <v>1083.8824027000001</v>
      </c>
      <c r="E39" s="46">
        <v>375.2690750000001</v>
      </c>
      <c r="F39" s="46">
        <v>3707.8817749999994</v>
      </c>
      <c r="G39" s="46">
        <v>1163.9260000000008</v>
      </c>
      <c r="H39" s="46">
        <v>1263.6783499999997</v>
      </c>
      <c r="I39" s="45">
        <f t="shared" si="0"/>
        <v>9229.0130485835034</v>
      </c>
      <c r="J39" s="45">
        <f t="shared" si="1"/>
        <v>1318.4304355119291</v>
      </c>
      <c r="K39" s="47">
        <f t="shared" si="2"/>
        <v>1096.5247240662807</v>
      </c>
      <c r="L39" s="92"/>
    </row>
    <row r="40" spans="1:12">
      <c r="A40" s="75" t="s">
        <v>116</v>
      </c>
      <c r="B40" s="46">
        <v>1639.5686400000002</v>
      </c>
      <c r="C40" s="46">
        <v>718.82992499999989</v>
      </c>
      <c r="D40" s="46">
        <v>1508.3664839321764</v>
      </c>
      <c r="E40" s="46">
        <v>109.52064</v>
      </c>
      <c r="F40" s="46">
        <v>454.60684800000064</v>
      </c>
      <c r="G40" s="46">
        <v>56.407295999999995</v>
      </c>
      <c r="H40" s="46">
        <v>165.99865229902019</v>
      </c>
      <c r="I40" s="45">
        <f t="shared" si="0"/>
        <v>4653.2984852311974</v>
      </c>
      <c r="J40" s="45">
        <f t="shared" si="1"/>
        <v>664.75692646159962</v>
      </c>
      <c r="K40" s="47">
        <f t="shared" si="2"/>
        <v>662.84215437359728</v>
      </c>
      <c r="L40" s="92"/>
    </row>
    <row r="41" spans="1:12">
      <c r="A41" s="75" t="s">
        <v>156</v>
      </c>
      <c r="B41" s="46">
        <v>526.85463760000027</v>
      </c>
      <c r="C41" s="46">
        <v>664.39017066911515</v>
      </c>
      <c r="D41" s="46">
        <v>641.10930250000047</v>
      </c>
      <c r="E41" s="46">
        <v>484.77269027000028</v>
      </c>
      <c r="F41" s="46">
        <v>1064.6591784800003</v>
      </c>
      <c r="G41" s="46">
        <v>637.09684800200023</v>
      </c>
      <c r="H41" s="46">
        <v>586.41548937499988</v>
      </c>
      <c r="I41" s="45">
        <f t="shared" si="0"/>
        <v>4605.2983168961164</v>
      </c>
      <c r="J41" s="45">
        <f t="shared" si="1"/>
        <v>657.89975955658804</v>
      </c>
      <c r="K41" s="47">
        <f t="shared" si="2"/>
        <v>190.81659514151872</v>
      </c>
      <c r="L41" s="92"/>
    </row>
    <row r="42" spans="1:12">
      <c r="A42" s="75" t="s">
        <v>41</v>
      </c>
      <c r="B42" s="46">
        <v>9278.3133587608736</v>
      </c>
      <c r="C42" s="46">
        <v>8966.6202974154276</v>
      </c>
      <c r="D42" s="46">
        <v>9477.4572899599989</v>
      </c>
      <c r="E42" s="46">
        <v>6954.7469276535021</v>
      </c>
      <c r="F42" s="46">
        <v>9103.1683990999991</v>
      </c>
      <c r="G42" s="46">
        <v>12515.778893688996</v>
      </c>
      <c r="H42" s="46">
        <v>12468.605427750001</v>
      </c>
      <c r="I42" s="45">
        <f t="shared" si="0"/>
        <v>68764.6905943288</v>
      </c>
      <c r="J42" s="45">
        <f t="shared" si="1"/>
        <v>9823.5272277612567</v>
      </c>
      <c r="K42" s="47">
        <f t="shared" si="2"/>
        <v>2006.0237212430013</v>
      </c>
      <c r="L42" s="92"/>
    </row>
    <row r="43" spans="1:12">
      <c r="A43" s="75" t="s">
        <v>4</v>
      </c>
      <c r="B43" s="46">
        <v>1764.5504911113758</v>
      </c>
      <c r="C43" s="46">
        <v>2709.8991345604877</v>
      </c>
      <c r="D43" s="46">
        <v>6179.1562409712133</v>
      </c>
      <c r="E43" s="46">
        <v>2263.4521786477262</v>
      </c>
      <c r="F43" s="46">
        <v>2958.6693476060623</v>
      </c>
      <c r="G43" s="46">
        <v>17895.890204518044</v>
      </c>
      <c r="H43" s="46">
        <v>3802.9186999178401</v>
      </c>
      <c r="I43" s="45">
        <f t="shared" si="0"/>
        <v>37574.53629733275</v>
      </c>
      <c r="J43" s="45">
        <f t="shared" si="1"/>
        <v>5367.7908996189644</v>
      </c>
      <c r="K43" s="47">
        <f t="shared" si="2"/>
        <v>5708.8954935130232</v>
      </c>
      <c r="L43" s="92"/>
    </row>
    <row r="44" spans="1:12">
      <c r="A44" s="75" t="s">
        <v>22</v>
      </c>
      <c r="B44" s="46">
        <v>6951.1892188648417</v>
      </c>
      <c r="C44" s="46">
        <v>7952.4568002789056</v>
      </c>
      <c r="D44" s="46">
        <v>7838.1076520000006</v>
      </c>
      <c r="E44" s="46">
        <v>11267.879227200006</v>
      </c>
      <c r="F44" s="46">
        <v>16360.545647512739</v>
      </c>
      <c r="G44" s="46">
        <v>13959.021411000002</v>
      </c>
      <c r="H44" s="46">
        <v>14242.428320000001</v>
      </c>
      <c r="I44" s="45">
        <f t="shared" si="0"/>
        <v>78571.6282768565</v>
      </c>
      <c r="J44" s="45">
        <f t="shared" si="1"/>
        <v>11224.518325265215</v>
      </c>
      <c r="K44" s="47">
        <f t="shared" si="2"/>
        <v>3728.3027909897464</v>
      </c>
      <c r="L44" s="92"/>
    </row>
    <row r="45" spans="1:12">
      <c r="A45" s="75" t="s">
        <v>26</v>
      </c>
      <c r="B45" s="46">
        <v>361.14713160000002</v>
      </c>
      <c r="C45" s="46">
        <v>319.87708339999995</v>
      </c>
      <c r="D45" s="46">
        <v>1621.431992</v>
      </c>
      <c r="E45" s="46">
        <v>9520.3170756410327</v>
      </c>
      <c r="F45" s="46">
        <v>2383.7002002000004</v>
      </c>
      <c r="G45" s="46">
        <v>1801.0503467999999</v>
      </c>
      <c r="H45" s="46">
        <v>795.65170880000051</v>
      </c>
      <c r="I45" s="45">
        <f t="shared" si="0"/>
        <v>16803.175538441035</v>
      </c>
      <c r="J45" s="45">
        <f t="shared" si="1"/>
        <v>2400.4536483487195</v>
      </c>
      <c r="K45" s="47">
        <f t="shared" si="2"/>
        <v>3233.2092966930518</v>
      </c>
      <c r="L45" s="92"/>
    </row>
    <row r="46" spans="1:12">
      <c r="A46" s="75" t="s">
        <v>157</v>
      </c>
      <c r="B46" s="46">
        <v>460.33795399999997</v>
      </c>
      <c r="C46" s="46">
        <v>249.74859000000004</v>
      </c>
      <c r="D46" s="46">
        <v>338.03848599999998</v>
      </c>
      <c r="E46" s="46">
        <v>372.60849999999999</v>
      </c>
      <c r="F46" s="46">
        <v>998.59135000000003</v>
      </c>
      <c r="G46" s="46">
        <v>276.23099999999988</v>
      </c>
      <c r="H46" s="46">
        <v>810.66499999999996</v>
      </c>
      <c r="I46" s="45">
        <f t="shared" si="0"/>
        <v>3506.2208799999999</v>
      </c>
      <c r="J46" s="45">
        <f t="shared" si="1"/>
        <v>500.8886971428571</v>
      </c>
      <c r="K46" s="47">
        <f t="shared" si="2"/>
        <v>289.20352861835812</v>
      </c>
      <c r="L46" s="92"/>
    </row>
    <row r="47" spans="1:12">
      <c r="A47" s="75" t="s">
        <v>5</v>
      </c>
      <c r="B47" s="46">
        <v>18691.738149000001</v>
      </c>
      <c r="C47" s="46">
        <v>13846.874756967329</v>
      </c>
      <c r="D47" s="46">
        <v>9723.5192425500009</v>
      </c>
      <c r="E47" s="46">
        <v>16155.362672549982</v>
      </c>
      <c r="F47" s="46">
        <v>20123.191861700012</v>
      </c>
      <c r="G47" s="46">
        <v>22923.791855600004</v>
      </c>
      <c r="H47" s="46">
        <v>19802.655016100009</v>
      </c>
      <c r="I47" s="45">
        <f t="shared" si="0"/>
        <v>121267.13355446733</v>
      </c>
      <c r="J47" s="45">
        <f t="shared" si="1"/>
        <v>17323.876222066763</v>
      </c>
      <c r="K47" s="47">
        <f t="shared" si="2"/>
        <v>4442.8032260740702</v>
      </c>
      <c r="L47" s="92"/>
    </row>
    <row r="48" spans="1:12">
      <c r="A48" s="85" t="s">
        <v>100</v>
      </c>
      <c r="B48" s="155">
        <v>8772.852885708744</v>
      </c>
      <c r="C48" s="155">
        <v>11225.824462120068</v>
      </c>
      <c r="D48" s="155">
        <v>7748.4128972542785</v>
      </c>
      <c r="E48" s="155">
        <v>22304.175869664348</v>
      </c>
      <c r="F48" s="155">
        <v>13306.378706212305</v>
      </c>
      <c r="G48" s="155">
        <v>2746.8668646329543</v>
      </c>
      <c r="H48" s="155">
        <v>6019.7560111586345</v>
      </c>
      <c r="I48" s="156">
        <f t="shared" si="0"/>
        <v>72124.26769675134</v>
      </c>
      <c r="J48" s="156">
        <f t="shared" si="1"/>
        <v>10303.46681382162</v>
      </c>
      <c r="K48" s="157">
        <f t="shared" si="2"/>
        <v>6300.9086891528414</v>
      </c>
      <c r="L48" s="92"/>
    </row>
    <row r="49" spans="1:11">
      <c r="A49" s="85" t="s">
        <v>0</v>
      </c>
      <c r="B49" s="41">
        <f>SUM(B2:B48)</f>
        <v>293921.82194135443</v>
      </c>
      <c r="C49" s="41">
        <f t="shared" ref="C49:H49" si="3">SUM(C2:C48)</f>
        <v>348979.93558512372</v>
      </c>
      <c r="D49" s="41">
        <f t="shared" si="3"/>
        <v>290502.2410329007</v>
      </c>
      <c r="E49" s="41">
        <f t="shared" si="3"/>
        <v>369077.66872506734</v>
      </c>
      <c r="F49" s="41">
        <f t="shared" si="3"/>
        <v>347859.9024409941</v>
      </c>
      <c r="G49" s="41">
        <f t="shared" si="3"/>
        <v>364467.2814203825</v>
      </c>
      <c r="H49" s="41">
        <f t="shared" si="3"/>
        <v>388190.75488450844</v>
      </c>
      <c r="I49" s="156">
        <f t="shared" si="0"/>
        <v>2402999.606030331</v>
      </c>
      <c r="J49" s="156">
        <f t="shared" si="1"/>
        <v>343285.65800433297</v>
      </c>
      <c r="K49" s="157">
        <f t="shared" si="2"/>
        <v>37431.231702821693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34B3-9663-F440-8974-EA99666F1B2E}">
  <dimension ref="A1:F29"/>
  <sheetViews>
    <sheetView workbookViewId="0">
      <selection activeCell="E19" sqref="E19"/>
    </sheetView>
  </sheetViews>
  <sheetFormatPr baseColWidth="10" defaultColWidth="11" defaultRowHeight="16"/>
  <cols>
    <col min="1" max="1" width="5.1640625" bestFit="1" customWidth="1"/>
    <col min="2" max="4" width="9.6640625" bestFit="1" customWidth="1"/>
  </cols>
  <sheetData>
    <row r="1" spans="1:6">
      <c r="A1" s="159" t="s">
        <v>153</v>
      </c>
      <c r="B1" s="160" t="s">
        <v>161</v>
      </c>
      <c r="C1" s="160" t="s">
        <v>160</v>
      </c>
      <c r="D1" s="160" t="s">
        <v>162</v>
      </c>
    </row>
    <row r="2" spans="1:6">
      <c r="A2" s="158">
        <v>2010</v>
      </c>
      <c r="B2" s="122">
        <v>8.8216847483714815</v>
      </c>
      <c r="C2" s="122">
        <v>7.8811708401266642</v>
      </c>
      <c r="D2" s="122">
        <v>10.006310484621302</v>
      </c>
    </row>
    <row r="3" spans="1:6">
      <c r="A3" s="158">
        <v>2011</v>
      </c>
      <c r="B3" s="122">
        <v>10.032323723034116</v>
      </c>
      <c r="C3" s="122">
        <v>8.8113384104592392</v>
      </c>
      <c r="D3" s="122">
        <v>11.726480270494847</v>
      </c>
    </row>
    <row r="4" spans="1:6">
      <c r="A4" s="158">
        <v>2012</v>
      </c>
      <c r="B4" s="122">
        <v>7.6837682952480808</v>
      </c>
      <c r="C4" s="122">
        <v>9.4916444039910868</v>
      </c>
      <c r="D4" s="122">
        <v>9.6323670844860434</v>
      </c>
    </row>
    <row r="5" spans="1:6">
      <c r="A5" s="158">
        <v>2013</v>
      </c>
      <c r="B5" s="122">
        <v>9.0318507484616131</v>
      </c>
      <c r="C5" s="122">
        <v>10.159905420059701</v>
      </c>
      <c r="D5" s="122">
        <v>12.074890335468254</v>
      </c>
    </row>
    <row r="6" spans="1:6">
      <c r="A6" s="158">
        <v>2014</v>
      </c>
      <c r="B6" s="122">
        <v>9.3579866979712616</v>
      </c>
      <c r="C6" s="122">
        <v>10.754612855411015</v>
      </c>
      <c r="D6" s="122">
        <v>11.230939987290823</v>
      </c>
    </row>
    <row r="7" spans="1:6">
      <c r="A7" s="158">
        <v>2015</v>
      </c>
      <c r="B7" s="122">
        <v>9.6883761620199884</v>
      </c>
      <c r="C7" s="122">
        <v>11.581508202820718</v>
      </c>
      <c r="D7" s="122">
        <v>11.61586914851868</v>
      </c>
    </row>
    <row r="8" spans="1:6">
      <c r="A8" s="158">
        <v>2016</v>
      </c>
      <c r="B8" s="122">
        <v>10.796602647045352</v>
      </c>
      <c r="C8" s="122">
        <v>12.357141306420237</v>
      </c>
      <c r="D8" s="122">
        <v>12.217306906704023</v>
      </c>
    </row>
    <row r="10" spans="1:6">
      <c r="B10" s="58"/>
      <c r="C10" s="122"/>
      <c r="D10" s="122"/>
      <c r="F10" s="161"/>
    </row>
    <row r="19" spans="1:6">
      <c r="A19" s="159"/>
      <c r="B19" s="160"/>
      <c r="C19" s="160"/>
      <c r="D19" s="160"/>
    </row>
    <row r="20" spans="1:6">
      <c r="A20" s="158"/>
      <c r="B20" s="58"/>
      <c r="C20" s="58"/>
      <c r="D20" s="58"/>
    </row>
    <row r="21" spans="1:6">
      <c r="A21" s="158"/>
      <c r="B21" s="58"/>
      <c r="C21" s="58"/>
      <c r="D21" s="58"/>
    </row>
    <row r="22" spans="1:6">
      <c r="A22" s="158"/>
      <c r="B22" s="58"/>
      <c r="C22" s="58"/>
      <c r="D22" s="58"/>
    </row>
    <row r="23" spans="1:6">
      <c r="A23" s="158"/>
      <c r="B23" s="58"/>
      <c r="C23" s="58"/>
      <c r="D23" s="58"/>
    </row>
    <row r="24" spans="1:6">
      <c r="A24" s="158"/>
      <c r="B24" s="58"/>
      <c r="C24" s="58"/>
      <c r="D24" s="58"/>
    </row>
    <row r="25" spans="1:6">
      <c r="A25" s="158"/>
      <c r="B25" s="58"/>
      <c r="C25" s="58"/>
      <c r="D25" s="58"/>
    </row>
    <row r="26" spans="1:6">
      <c r="A26" s="158"/>
      <c r="B26" s="58"/>
      <c r="C26" s="58"/>
      <c r="D26" s="58"/>
    </row>
    <row r="28" spans="1:6">
      <c r="B28" s="58"/>
      <c r="C28" s="58"/>
      <c r="D28" s="58"/>
      <c r="F28" s="161"/>
    </row>
    <row r="29" spans="1:6">
      <c r="B29" s="58"/>
      <c r="C29" s="58"/>
      <c r="D29" s="5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AAF2-87F9-9844-9C3D-DDEB6C903D7A}">
  <dimension ref="A1:O14"/>
  <sheetViews>
    <sheetView workbookViewId="0">
      <selection activeCell="A15" sqref="A15"/>
    </sheetView>
  </sheetViews>
  <sheetFormatPr baseColWidth="10" defaultColWidth="22.83203125" defaultRowHeight="16"/>
  <cols>
    <col min="1" max="1" width="24.6640625" bestFit="1" customWidth="1"/>
    <col min="2" max="2" width="7.33203125" style="143" bestFit="1" customWidth="1"/>
    <col min="3" max="3" width="8.33203125" style="143" bestFit="1" customWidth="1"/>
    <col min="4" max="4" width="7.33203125" style="143" bestFit="1" customWidth="1"/>
    <col min="5" max="5" width="8.33203125" style="143" bestFit="1" customWidth="1"/>
    <col min="6" max="6" width="7.33203125" style="143" bestFit="1" customWidth="1"/>
    <col min="7" max="7" width="8.33203125" style="143" bestFit="1" customWidth="1"/>
    <col min="8" max="8" width="7.33203125" style="143" bestFit="1" customWidth="1"/>
    <col min="9" max="9" width="8.33203125" style="143" bestFit="1" customWidth="1"/>
    <col min="10" max="10" width="7.33203125" style="143" bestFit="1" customWidth="1"/>
    <col min="11" max="11" width="8.33203125" style="143" bestFit="1" customWidth="1"/>
    <col min="12" max="12" width="7.33203125" style="143" bestFit="1" customWidth="1"/>
    <col min="13" max="13" width="8.33203125" style="143" bestFit="1" customWidth="1"/>
    <col min="14" max="14" width="7.33203125" style="143" bestFit="1" customWidth="1"/>
    <col min="15" max="15" width="8.33203125" style="143" bestFit="1" customWidth="1"/>
  </cols>
  <sheetData>
    <row r="1" spans="1:15">
      <c r="A1" s="209" t="s">
        <v>95</v>
      </c>
      <c r="B1" s="207">
        <v>2010</v>
      </c>
      <c r="C1" s="207"/>
      <c r="D1" s="202">
        <v>2011</v>
      </c>
      <c r="E1" s="204"/>
      <c r="F1" s="207">
        <v>2012</v>
      </c>
      <c r="G1" s="207"/>
      <c r="H1" s="202">
        <v>2013</v>
      </c>
      <c r="I1" s="204"/>
      <c r="J1" s="207">
        <v>2014</v>
      </c>
      <c r="K1" s="207"/>
      <c r="L1" s="202">
        <v>2015</v>
      </c>
      <c r="M1" s="204"/>
      <c r="N1" s="207">
        <v>2016</v>
      </c>
      <c r="O1" s="208"/>
    </row>
    <row r="2" spans="1:15">
      <c r="A2" s="210"/>
      <c r="B2" s="21" t="s">
        <v>1442</v>
      </c>
      <c r="C2" s="19" t="s">
        <v>1443</v>
      </c>
      <c r="D2" s="20" t="s">
        <v>1442</v>
      </c>
      <c r="E2" s="19" t="s">
        <v>1443</v>
      </c>
      <c r="F2" s="20" t="s">
        <v>1442</v>
      </c>
      <c r="G2" s="19" t="s">
        <v>1443</v>
      </c>
      <c r="H2" s="20" t="s">
        <v>1442</v>
      </c>
      <c r="I2" s="19" t="s">
        <v>1443</v>
      </c>
      <c r="J2" s="20" t="s">
        <v>1442</v>
      </c>
      <c r="K2" s="19" t="s">
        <v>1443</v>
      </c>
      <c r="L2" s="20" t="s">
        <v>1442</v>
      </c>
      <c r="M2" s="19" t="s">
        <v>1443</v>
      </c>
      <c r="N2" s="20" t="s">
        <v>1442</v>
      </c>
      <c r="O2" s="19" t="s">
        <v>1443</v>
      </c>
    </row>
    <row r="3" spans="1:15">
      <c r="A3" s="75" t="s">
        <v>1444</v>
      </c>
      <c r="B3" s="167">
        <v>0.38331443581684793</v>
      </c>
      <c r="C3" s="168">
        <v>0.61330309730695665</v>
      </c>
      <c r="D3" s="169">
        <v>0.52264028349664171</v>
      </c>
      <c r="E3" s="168">
        <v>0.83622445359462683</v>
      </c>
      <c r="F3" s="169">
        <v>0.46988716197295993</v>
      </c>
      <c r="G3" s="168">
        <v>0.75181945915673598</v>
      </c>
      <c r="H3" s="169">
        <v>0.50854738284793455</v>
      </c>
      <c r="I3" s="168">
        <v>0.81367581255669519</v>
      </c>
      <c r="J3" s="169">
        <v>0.44746080450927195</v>
      </c>
      <c r="K3" s="168">
        <v>0.71593728721483518</v>
      </c>
      <c r="L3" s="169">
        <v>0.28181500583969749</v>
      </c>
      <c r="M3" s="168">
        <v>0.45090400934351599</v>
      </c>
      <c r="N3" s="169">
        <v>0.32073988483857491</v>
      </c>
      <c r="O3" s="168">
        <v>0.5131838157417199</v>
      </c>
    </row>
    <row r="4" spans="1:15">
      <c r="A4" s="75" t="s">
        <v>169</v>
      </c>
      <c r="B4" s="167">
        <v>2.3553011764646956E-2</v>
      </c>
      <c r="C4" s="168">
        <v>4.2395421176364523E-2</v>
      </c>
      <c r="D4" s="169">
        <v>3.8455001385709092E-2</v>
      </c>
      <c r="E4" s="168">
        <v>6.9219002494276358E-2</v>
      </c>
      <c r="F4" s="169">
        <v>3.5578726133428662E-2</v>
      </c>
      <c r="G4" s="168">
        <v>6.4041707040171605E-2</v>
      </c>
      <c r="H4" s="169">
        <v>3.5571128472454167E-2</v>
      </c>
      <c r="I4" s="168">
        <v>6.4028031250417491E-2</v>
      </c>
      <c r="J4" s="169">
        <v>2.5815755203451106E-2</v>
      </c>
      <c r="K4" s="168">
        <v>4.6468359366211985E-2</v>
      </c>
      <c r="L4" s="169">
        <v>0.14561513291645378</v>
      </c>
      <c r="M4" s="168">
        <v>0.26210723924961676</v>
      </c>
      <c r="N4" s="169">
        <v>2.0591646749879573E-2</v>
      </c>
      <c r="O4" s="168">
        <v>3.7064964149783226E-2</v>
      </c>
    </row>
    <row r="5" spans="1:15">
      <c r="A5" s="75" t="s">
        <v>1445</v>
      </c>
      <c r="B5" s="167">
        <v>0.14894131823806578</v>
      </c>
      <c r="C5" s="168">
        <v>0.32767090012374472</v>
      </c>
      <c r="D5" s="169">
        <v>0.14685335952178302</v>
      </c>
      <c r="E5" s="168">
        <v>0.32307739094792265</v>
      </c>
      <c r="F5" s="169">
        <v>0.14020201191253626</v>
      </c>
      <c r="G5" s="168">
        <v>0.30844442620757984</v>
      </c>
      <c r="H5" s="169">
        <v>0.17045850353344394</v>
      </c>
      <c r="I5" s="168">
        <v>0.37500870777357675</v>
      </c>
      <c r="J5" s="169">
        <v>0.20784088708040674</v>
      </c>
      <c r="K5" s="168">
        <v>0.45724995157689485</v>
      </c>
      <c r="L5" s="169">
        <v>0.24781378247689514</v>
      </c>
      <c r="M5" s="168">
        <v>0.54519032144916946</v>
      </c>
      <c r="N5" s="169">
        <v>0.2010459860130579</v>
      </c>
      <c r="O5" s="168">
        <v>0.44230116922872742</v>
      </c>
    </row>
    <row r="6" spans="1:15">
      <c r="A6" s="75" t="s">
        <v>1446</v>
      </c>
      <c r="B6" s="167">
        <v>5.1423111839836805E-2</v>
      </c>
      <c r="C6" s="168">
        <v>0.20569244735934719</v>
      </c>
      <c r="D6" s="169">
        <v>0.35671824728669854</v>
      </c>
      <c r="E6" s="168">
        <v>1.4268729891467944</v>
      </c>
      <c r="F6" s="169">
        <v>0.23164876862209338</v>
      </c>
      <c r="G6" s="168">
        <v>0.92659507448837353</v>
      </c>
      <c r="H6" s="169">
        <v>0.1499928298926225</v>
      </c>
      <c r="I6" s="168">
        <v>0.59997131957048988</v>
      </c>
      <c r="J6" s="169">
        <v>0.14604766513846953</v>
      </c>
      <c r="K6" s="168">
        <v>0.58419066055387825</v>
      </c>
      <c r="L6" s="169">
        <v>7.0293595450585472E-2</v>
      </c>
      <c r="M6" s="168">
        <v>0.28117438180234189</v>
      </c>
      <c r="N6" s="169">
        <v>0.10668196491365503</v>
      </c>
      <c r="O6" s="168">
        <v>0.42672785965462023</v>
      </c>
    </row>
    <row r="7" spans="1:15">
      <c r="A7" s="75" t="s">
        <v>1447</v>
      </c>
      <c r="B7" s="167">
        <v>5.5138438713781837E-2</v>
      </c>
      <c r="C7" s="168">
        <v>9.9249189684807296E-2</v>
      </c>
      <c r="D7" s="169">
        <v>5.1019391423606182E-2</v>
      </c>
      <c r="E7" s="168">
        <v>9.1834904562491132E-2</v>
      </c>
      <c r="F7" s="169">
        <v>5.7596636100195484E-2</v>
      </c>
      <c r="G7" s="168">
        <v>0.10367394498035186</v>
      </c>
      <c r="H7" s="169">
        <v>4.8951199807987976E-2</v>
      </c>
      <c r="I7" s="168">
        <v>8.8112159654378325E-2</v>
      </c>
      <c r="J7" s="169">
        <v>6.652302367543593E-2</v>
      </c>
      <c r="K7" s="168">
        <v>0.11974144261578466</v>
      </c>
      <c r="L7" s="169">
        <v>6.3315949924016304E-2</v>
      </c>
      <c r="M7" s="168">
        <v>0.11396870986322936</v>
      </c>
      <c r="N7" s="169">
        <v>6.3320115976401858E-2</v>
      </c>
      <c r="O7" s="168">
        <v>0.11397620875752332</v>
      </c>
    </row>
    <row r="8" spans="1:15">
      <c r="A8" s="75" t="s">
        <v>228</v>
      </c>
      <c r="B8" s="167">
        <v>3.2150756049177241E-2</v>
      </c>
      <c r="C8" s="168">
        <v>4.5011058468848127E-2</v>
      </c>
      <c r="D8" s="169">
        <v>3.6864612705510919E-2</v>
      </c>
      <c r="E8" s="168">
        <v>5.1610457787715294E-2</v>
      </c>
      <c r="F8" s="169">
        <v>3.1951222187791319E-2</v>
      </c>
      <c r="G8" s="168">
        <v>4.4731711062907846E-2</v>
      </c>
      <c r="H8" s="169">
        <v>1.8437051072185986E-2</v>
      </c>
      <c r="I8" s="168">
        <v>2.5811871501060384E-2</v>
      </c>
      <c r="J8" s="169">
        <v>2.3067943097909428E-2</v>
      </c>
      <c r="K8" s="168">
        <v>3.2295120337073199E-2</v>
      </c>
      <c r="L8" s="169">
        <v>1.608650288362911E-2</v>
      </c>
      <c r="M8" s="168">
        <v>2.2521104037080748E-2</v>
      </c>
      <c r="N8" s="169">
        <v>2.1193483843795182E-2</v>
      </c>
      <c r="O8" s="168">
        <v>2.9670877381313247E-2</v>
      </c>
    </row>
    <row r="9" spans="1:15">
      <c r="A9" s="75" t="s">
        <v>1448</v>
      </c>
      <c r="B9" s="167">
        <v>2.9680411971960415E-2</v>
      </c>
      <c r="C9" s="168">
        <v>8.0137112324293117E-2</v>
      </c>
      <c r="D9" s="169">
        <v>2.9948627451543166E-2</v>
      </c>
      <c r="E9" s="168">
        <v>8.0861294119166552E-2</v>
      </c>
      <c r="F9" s="169">
        <v>2.9311652594002108E-2</v>
      </c>
      <c r="G9" s="168">
        <v>7.9141462003805702E-2</v>
      </c>
      <c r="H9" s="169">
        <v>2.1204265911802696E-2</v>
      </c>
      <c r="I9" s="168">
        <v>5.7251517961867289E-2</v>
      </c>
      <c r="J9" s="169">
        <v>3.6920256245094256E-2</v>
      </c>
      <c r="K9" s="168">
        <v>9.9684691861754493E-2</v>
      </c>
      <c r="L9" s="169">
        <v>3.7977614130051449E-2</v>
      </c>
      <c r="M9" s="168">
        <v>0.10253955815113892</v>
      </c>
      <c r="N9" s="169">
        <v>3.0484478433818858E-2</v>
      </c>
      <c r="O9" s="168">
        <v>8.2308091771310932E-2</v>
      </c>
    </row>
    <row r="10" spans="1:15">
      <c r="A10" s="75" t="s">
        <v>1449</v>
      </c>
      <c r="B10" s="167">
        <v>0.10973811391561698</v>
      </c>
      <c r="C10" s="168">
        <v>0.26337147339748074</v>
      </c>
      <c r="D10" s="169">
        <v>0.12363205704271146</v>
      </c>
      <c r="E10" s="168">
        <v>0.2967169369025075</v>
      </c>
      <c r="F10" s="169">
        <v>0.11454019112970745</v>
      </c>
      <c r="G10" s="168">
        <v>0.27489645871129786</v>
      </c>
      <c r="H10" s="169">
        <v>0.16626399665846994</v>
      </c>
      <c r="I10" s="168">
        <v>0.39903359198032784</v>
      </c>
      <c r="J10" s="169">
        <v>0.13581356555629059</v>
      </c>
      <c r="K10" s="168">
        <v>0.32595255733509743</v>
      </c>
      <c r="L10" s="169">
        <v>8.7035717119147191E-2</v>
      </c>
      <c r="M10" s="168">
        <v>0.20888572108595327</v>
      </c>
      <c r="N10" s="169">
        <v>8.3900866865974422E-2</v>
      </c>
      <c r="O10" s="168">
        <v>0.20136208047833859</v>
      </c>
    </row>
    <row r="11" spans="1:15">
      <c r="A11" s="85" t="s">
        <v>0</v>
      </c>
      <c r="B11" s="170">
        <v>0.83393959830993403</v>
      </c>
      <c r="C11" s="171">
        <v>1.6768306998418421</v>
      </c>
      <c r="D11" s="172">
        <v>1.306131580314204</v>
      </c>
      <c r="E11" s="171">
        <v>3.1764174295555017</v>
      </c>
      <c r="F11" s="172">
        <v>1.1107163706527146</v>
      </c>
      <c r="G11" s="171">
        <v>2.5533442436512237</v>
      </c>
      <c r="H11" s="172">
        <v>1.1194263581969017</v>
      </c>
      <c r="I11" s="171">
        <v>2.4228930122488133</v>
      </c>
      <c r="J11" s="172">
        <v>1.0894899005063297</v>
      </c>
      <c r="K11" s="171">
        <v>2.3815200708615301</v>
      </c>
      <c r="L11" s="172">
        <v>0.9499533007404759</v>
      </c>
      <c r="M11" s="171">
        <v>1.9872910449820469</v>
      </c>
      <c r="N11" s="172">
        <v>0.84795842763515783</v>
      </c>
      <c r="O11" s="171">
        <v>1.8465950671633369</v>
      </c>
    </row>
    <row r="14" spans="1:15">
      <c r="A14" s="173" t="s">
        <v>1450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81BB-8FDD-C74B-8F90-E636A360A070}">
  <dimension ref="A1:L22"/>
  <sheetViews>
    <sheetView workbookViewId="0">
      <selection activeCell="A23" sqref="A23"/>
    </sheetView>
  </sheetViews>
  <sheetFormatPr baseColWidth="10" defaultRowHeight="16"/>
  <sheetData>
    <row r="1" spans="1:12" ht="17">
      <c r="A1" s="174" t="s">
        <v>30</v>
      </c>
      <c r="B1" s="175" t="s">
        <v>31</v>
      </c>
      <c r="C1" s="176">
        <v>2010</v>
      </c>
      <c r="D1" s="177">
        <v>2011</v>
      </c>
      <c r="E1" s="177">
        <v>2012</v>
      </c>
      <c r="F1" s="177">
        <v>2013</v>
      </c>
      <c r="G1" s="177">
        <v>2014</v>
      </c>
      <c r="H1" s="177">
        <v>2015</v>
      </c>
      <c r="I1" s="177">
        <v>2016</v>
      </c>
      <c r="J1" s="178" t="s">
        <v>0</v>
      </c>
      <c r="K1" s="177" t="s">
        <v>13</v>
      </c>
      <c r="L1" s="178" t="s">
        <v>12</v>
      </c>
    </row>
    <row r="2" spans="1:12">
      <c r="A2" s="213" t="s">
        <v>32</v>
      </c>
      <c r="B2" s="179" t="s">
        <v>33</v>
      </c>
      <c r="C2" s="180">
        <v>53.611919820125671</v>
      </c>
      <c r="D2" s="180">
        <v>104.90794473919897</v>
      </c>
      <c r="E2" s="180">
        <v>95.180155565496051</v>
      </c>
      <c r="F2" s="180">
        <v>90.014213399102246</v>
      </c>
      <c r="G2" s="180">
        <v>87.776179375058945</v>
      </c>
      <c r="H2" s="180">
        <v>74.737114511259136</v>
      </c>
      <c r="I2" s="180">
        <v>55.565041400380345</v>
      </c>
      <c r="J2" s="181">
        <v>561.79256881062133</v>
      </c>
      <c r="K2" s="180">
        <v>80.256081258660188</v>
      </c>
      <c r="L2" s="181">
        <v>19.715616346500756</v>
      </c>
    </row>
    <row r="3" spans="1:12">
      <c r="A3" s="211"/>
      <c r="B3" s="182" t="s">
        <v>34</v>
      </c>
      <c r="C3" s="183">
        <v>38.526380580875262</v>
      </c>
      <c r="D3" s="183">
        <v>46.213172593242732</v>
      </c>
      <c r="E3" s="183">
        <v>52.358429867645668</v>
      </c>
      <c r="F3" s="183">
        <v>73.983739066763846</v>
      </c>
      <c r="G3" s="183">
        <v>50.209325966438072</v>
      </c>
      <c r="H3" s="183">
        <v>62.047592810518019</v>
      </c>
      <c r="I3" s="183">
        <v>52.857444659208205</v>
      </c>
      <c r="J3" s="184">
        <v>376.19608554469187</v>
      </c>
      <c r="K3" s="183">
        <v>53.742297934955978</v>
      </c>
      <c r="L3" s="184">
        <v>11.416987916241125</v>
      </c>
    </row>
    <row r="4" spans="1:12">
      <c r="A4" s="212"/>
      <c r="B4" s="185" t="s">
        <v>0</v>
      </c>
      <c r="C4" s="186">
        <v>92.138300401000933</v>
      </c>
      <c r="D4" s="186">
        <v>151.12111733244168</v>
      </c>
      <c r="E4" s="186">
        <v>147.53858543314172</v>
      </c>
      <c r="F4" s="186">
        <v>163.99795246586609</v>
      </c>
      <c r="G4" s="186">
        <v>137.985505341497</v>
      </c>
      <c r="H4" s="186">
        <v>136.78470732177715</v>
      </c>
      <c r="I4" s="186">
        <v>108.42248605958855</v>
      </c>
      <c r="J4" s="187">
        <v>937.98865435531309</v>
      </c>
      <c r="K4" s="186">
        <v>133.99837919361616</v>
      </c>
      <c r="L4" s="187">
        <v>25.187804748796058</v>
      </c>
    </row>
    <row r="5" spans="1:12">
      <c r="A5" s="211" t="s">
        <v>36</v>
      </c>
      <c r="B5" s="182" t="s">
        <v>33</v>
      </c>
      <c r="C5" s="183">
        <v>24.976064896702738</v>
      </c>
      <c r="D5" s="183">
        <v>25.915566449716142</v>
      </c>
      <c r="E5" s="183">
        <v>28.189644898131281</v>
      </c>
      <c r="F5" s="183">
        <v>22.74735303529615</v>
      </c>
      <c r="G5" s="183">
        <v>12.125699976737845</v>
      </c>
      <c r="H5" s="183">
        <v>12.826719316342405</v>
      </c>
      <c r="I5" s="183">
        <v>9.0567200321618806</v>
      </c>
      <c r="J5" s="184">
        <v>135.83776860508843</v>
      </c>
      <c r="K5" s="183">
        <v>19.405395515012632</v>
      </c>
      <c r="L5" s="184">
        <v>7.80079517482719</v>
      </c>
    </row>
    <row r="6" spans="1:12">
      <c r="A6" s="211"/>
      <c r="B6" s="188" t="s">
        <v>34</v>
      </c>
      <c r="C6" s="189">
        <v>6.4601049016377141</v>
      </c>
      <c r="D6" s="189">
        <v>7.2645842318456513</v>
      </c>
      <c r="E6" s="189">
        <v>4.3104439940778523</v>
      </c>
      <c r="F6" s="189">
        <v>4.4299288948612725</v>
      </c>
      <c r="G6" s="189">
        <v>2.6870464735480919</v>
      </c>
      <c r="H6" s="189">
        <v>2.8646060872812598</v>
      </c>
      <c r="I6" s="189">
        <v>1.2222146399447409</v>
      </c>
      <c r="J6" s="190">
        <v>29.238929223196582</v>
      </c>
      <c r="K6" s="189">
        <v>4.176989889028083</v>
      </c>
      <c r="L6" s="190">
        <v>2.1408962501113176</v>
      </c>
    </row>
    <row r="7" spans="1:12">
      <c r="A7" s="211"/>
      <c r="B7" s="182" t="s">
        <v>0</v>
      </c>
      <c r="C7" s="183">
        <v>31.436169798340455</v>
      </c>
      <c r="D7" s="183">
        <v>33.180150681561798</v>
      </c>
      <c r="E7" s="183">
        <v>32.500088892209135</v>
      </c>
      <c r="F7" s="183">
        <v>27.177281930157424</v>
      </c>
      <c r="G7" s="183">
        <v>14.812746450285937</v>
      </c>
      <c r="H7" s="183">
        <v>15.691325403623665</v>
      </c>
      <c r="I7" s="183">
        <v>10.278934672106621</v>
      </c>
      <c r="J7" s="184">
        <v>165.07669782828503</v>
      </c>
      <c r="K7" s="183">
        <v>23.582385404040718</v>
      </c>
      <c r="L7" s="184">
        <v>9.6816401921136706</v>
      </c>
    </row>
    <row r="8" spans="1:12">
      <c r="A8" s="213" t="s">
        <v>39</v>
      </c>
      <c r="B8" s="179" t="s">
        <v>33</v>
      </c>
      <c r="C8" s="180">
        <v>1576.0941558397062</v>
      </c>
      <c r="D8" s="180">
        <v>1619.00584664587</v>
      </c>
      <c r="E8" s="180">
        <v>1566.904330438276</v>
      </c>
      <c r="F8" s="180">
        <v>1178.6306977679556</v>
      </c>
      <c r="G8" s="180">
        <v>1104.7935305868912</v>
      </c>
      <c r="H8" s="180">
        <v>912.90078480455588</v>
      </c>
      <c r="I8" s="180">
        <v>752.45190727360091</v>
      </c>
      <c r="J8" s="181">
        <v>8710.7812533568558</v>
      </c>
      <c r="K8" s="180">
        <v>1244.3973219081222</v>
      </c>
      <c r="L8" s="181">
        <v>348.82656136709227</v>
      </c>
    </row>
    <row r="9" spans="1:12">
      <c r="A9" s="211"/>
      <c r="B9" s="182" t="s">
        <v>34</v>
      </c>
      <c r="C9" s="183">
        <v>0.39690155904008967</v>
      </c>
      <c r="D9" s="183">
        <v>0.33650789572516654</v>
      </c>
      <c r="E9" s="183">
        <v>0.3709060039501329</v>
      </c>
      <c r="F9" s="183">
        <v>2.5834480549728549</v>
      </c>
      <c r="G9" s="183">
        <v>2.8047420007253168</v>
      </c>
      <c r="H9" s="183">
        <v>1.258344471438412</v>
      </c>
      <c r="I9" s="183">
        <v>4.0850405361838753</v>
      </c>
      <c r="J9" s="184">
        <v>11.835890522035848</v>
      </c>
      <c r="K9" s="183">
        <v>1.6908415031479784</v>
      </c>
      <c r="L9" s="184">
        <v>1.4836606355164708</v>
      </c>
    </row>
    <row r="10" spans="1:12">
      <c r="A10" s="212"/>
      <c r="B10" s="185" t="s">
        <v>0</v>
      </c>
      <c r="C10" s="186">
        <v>1576.4910573987463</v>
      </c>
      <c r="D10" s="186">
        <v>1619.3423545415949</v>
      </c>
      <c r="E10" s="186">
        <v>1567.2752364422263</v>
      </c>
      <c r="F10" s="186">
        <v>1181.2141458229285</v>
      </c>
      <c r="G10" s="186">
        <v>1107.5982725876165</v>
      </c>
      <c r="H10" s="186">
        <v>914.15912927599425</v>
      </c>
      <c r="I10" s="186">
        <v>756.53694780978481</v>
      </c>
      <c r="J10" s="187">
        <v>8722.6171438788915</v>
      </c>
      <c r="K10" s="186">
        <v>1246.0881634112702</v>
      </c>
      <c r="L10" s="187">
        <v>347.58003007727433</v>
      </c>
    </row>
    <row r="11" spans="1:12">
      <c r="A11" s="211" t="s">
        <v>40</v>
      </c>
      <c r="B11" s="182" t="s">
        <v>33</v>
      </c>
      <c r="C11" s="183">
        <v>266.50648848206782</v>
      </c>
      <c r="D11" s="183">
        <v>300.23038926604386</v>
      </c>
      <c r="E11" s="183">
        <v>472.82389124757555</v>
      </c>
      <c r="F11" s="183">
        <v>290.50219391816324</v>
      </c>
      <c r="G11" s="183">
        <v>323.10560322340069</v>
      </c>
      <c r="H11" s="183">
        <v>214.33529054894842</v>
      </c>
      <c r="I11" s="183">
        <v>199.33255296562555</v>
      </c>
      <c r="J11" s="184">
        <v>2066.8364096518253</v>
      </c>
      <c r="K11" s="183">
        <v>295.26234423597504</v>
      </c>
      <c r="L11" s="184">
        <v>90.304395114927615</v>
      </c>
    </row>
    <row r="12" spans="1:12">
      <c r="A12" s="211"/>
      <c r="B12" s="188" t="s">
        <v>34</v>
      </c>
      <c r="C12" s="189">
        <v>3.0246496821141475</v>
      </c>
      <c r="D12" s="189">
        <v>8.4372925794072735</v>
      </c>
      <c r="E12" s="189">
        <v>3.2583537485615772</v>
      </c>
      <c r="F12" s="189">
        <v>10.437700534069238</v>
      </c>
      <c r="G12" s="189">
        <v>4.2857991787623906</v>
      </c>
      <c r="H12" s="189">
        <v>10.557051804506845</v>
      </c>
      <c r="I12" s="189">
        <v>8.6483673942304975</v>
      </c>
      <c r="J12" s="190">
        <v>48.649214921651968</v>
      </c>
      <c r="K12" s="189">
        <v>6.9498878459502809</v>
      </c>
      <c r="L12" s="190">
        <v>3.3268093285210352</v>
      </c>
    </row>
    <row r="13" spans="1:12">
      <c r="A13" s="211"/>
      <c r="B13" s="182" t="s">
        <v>0</v>
      </c>
      <c r="C13" s="183">
        <v>269.53113816418193</v>
      </c>
      <c r="D13" s="183">
        <v>308.66768184545111</v>
      </c>
      <c r="E13" s="183">
        <v>476.08224499613709</v>
      </c>
      <c r="F13" s="183">
        <v>300.93989445223247</v>
      </c>
      <c r="G13" s="183">
        <v>327.39140240216307</v>
      </c>
      <c r="H13" s="183">
        <v>224.89234235345529</v>
      </c>
      <c r="I13" s="183">
        <v>207.98092035985601</v>
      </c>
      <c r="J13" s="184">
        <v>2115.4856245734768</v>
      </c>
      <c r="K13" s="183">
        <v>302.21223208192526</v>
      </c>
      <c r="L13" s="184">
        <v>88.349705752803743</v>
      </c>
    </row>
    <row r="14" spans="1:12">
      <c r="A14" s="213" t="s">
        <v>1</v>
      </c>
      <c r="B14" s="179" t="s">
        <v>33</v>
      </c>
      <c r="C14" s="180">
        <v>6.0541967127667933</v>
      </c>
      <c r="D14" s="180">
        <v>10.494825738846655</v>
      </c>
      <c r="E14" s="180">
        <v>7.1755499456305749</v>
      </c>
      <c r="F14" s="180">
        <v>7.9330941588266368</v>
      </c>
      <c r="G14" s="180">
        <v>7.3439467833790957</v>
      </c>
      <c r="H14" s="180">
        <v>9.8534436271166523</v>
      </c>
      <c r="I14" s="180">
        <v>13.117370571564507</v>
      </c>
      <c r="J14" s="181">
        <v>61.972427538130923</v>
      </c>
      <c r="K14" s="180">
        <v>8.853203934018703</v>
      </c>
      <c r="L14" s="181">
        <v>2.4376198152100965</v>
      </c>
    </row>
    <row r="15" spans="1:12">
      <c r="A15" s="211"/>
      <c r="B15" s="182" t="s">
        <v>34</v>
      </c>
      <c r="C15" s="183">
        <v>10.703144569423896</v>
      </c>
      <c r="D15" s="183">
        <v>9.5726266943206877</v>
      </c>
      <c r="E15" s="183">
        <v>7.691163379701389</v>
      </c>
      <c r="F15" s="183">
        <v>8.2573289270445684</v>
      </c>
      <c r="G15" s="183">
        <v>12.492154279673093</v>
      </c>
      <c r="H15" s="183">
        <v>29.641316823920594</v>
      </c>
      <c r="I15" s="183">
        <v>35.80524396812379</v>
      </c>
      <c r="J15" s="184">
        <v>114.16297864220802</v>
      </c>
      <c r="K15" s="183">
        <v>16.308996948886861</v>
      </c>
      <c r="L15" s="184">
        <v>11.462426790125551</v>
      </c>
    </row>
    <row r="16" spans="1:12">
      <c r="A16" s="212"/>
      <c r="B16" s="185" t="s">
        <v>0</v>
      </c>
      <c r="C16" s="186">
        <v>16.757341282190687</v>
      </c>
      <c r="D16" s="186">
        <v>20.067452433167343</v>
      </c>
      <c r="E16" s="186">
        <v>14.866713325331965</v>
      </c>
      <c r="F16" s="186">
        <v>16.190423085871206</v>
      </c>
      <c r="G16" s="186">
        <v>19.83610106305219</v>
      </c>
      <c r="H16" s="186">
        <v>39.494760451037244</v>
      </c>
      <c r="I16" s="186">
        <v>48.922614539688297</v>
      </c>
      <c r="J16" s="187">
        <v>176.13540618033892</v>
      </c>
      <c r="K16" s="186">
        <v>25.162200882905559</v>
      </c>
      <c r="L16" s="187">
        <v>13.425317176686889</v>
      </c>
    </row>
    <row r="17" spans="1:12">
      <c r="A17" s="211" t="s">
        <v>0</v>
      </c>
      <c r="B17" s="182" t="s">
        <v>33</v>
      </c>
      <c r="C17" s="183">
        <v>523.16825074049211</v>
      </c>
      <c r="D17" s="183">
        <v>773.28128935787777</v>
      </c>
      <c r="E17" s="183">
        <v>721.85655025287269</v>
      </c>
      <c r="F17" s="183">
        <v>730.65553852025937</v>
      </c>
      <c r="G17" s="183">
        <v>807.83372665645675</v>
      </c>
      <c r="H17" s="183">
        <v>582.12499432146319</v>
      </c>
      <c r="I17" s="183">
        <v>574.43290931289869</v>
      </c>
      <c r="J17" s="184">
        <v>4713.3532591623207</v>
      </c>
      <c r="K17" s="183">
        <v>673.33617988033154</v>
      </c>
      <c r="L17" s="184">
        <v>111.33290503065761</v>
      </c>
    </row>
    <row r="18" spans="1:12">
      <c r="A18" s="211"/>
      <c r="B18" s="188" t="s">
        <v>34</v>
      </c>
      <c r="C18" s="189">
        <v>85.649241521754007</v>
      </c>
      <c r="D18" s="189">
        <v>50.595881193955201</v>
      </c>
      <c r="E18" s="189">
        <v>48.484168206763272</v>
      </c>
      <c r="F18" s="189">
        <v>72.861183141384814</v>
      </c>
      <c r="G18" s="189">
        <v>65.907665767679788</v>
      </c>
      <c r="H18" s="189">
        <v>75.450033474908722</v>
      </c>
      <c r="I18" s="189">
        <v>76.022287344121963</v>
      </c>
      <c r="J18" s="190">
        <v>474.9704606505677</v>
      </c>
      <c r="K18" s="189">
        <v>67.852922950081094</v>
      </c>
      <c r="L18" s="190">
        <v>13.802079576175572</v>
      </c>
    </row>
    <row r="19" spans="1:12">
      <c r="A19" s="212"/>
      <c r="B19" s="188" t="s">
        <v>0</v>
      </c>
      <c r="C19" s="189">
        <v>608.81749226224611</v>
      </c>
      <c r="D19" s="189">
        <v>823.87717055183293</v>
      </c>
      <c r="E19" s="189">
        <v>770.34071845963592</v>
      </c>
      <c r="F19" s="189">
        <v>803.51672166164428</v>
      </c>
      <c r="G19" s="189">
        <v>873.74139242413662</v>
      </c>
      <c r="H19" s="189">
        <v>657.57502779637196</v>
      </c>
      <c r="I19" s="189">
        <v>650.45519665702068</v>
      </c>
      <c r="J19" s="190">
        <v>5188.3237198128882</v>
      </c>
      <c r="K19" s="189">
        <v>741.18910283041259</v>
      </c>
      <c r="L19" s="190">
        <v>101.56128965694992</v>
      </c>
    </row>
    <row r="21" spans="1:12">
      <c r="A21" t="s">
        <v>1451</v>
      </c>
    </row>
    <row r="22" spans="1:12">
      <c r="A22" t="s">
        <v>1452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63BB-A9C2-F44B-81EF-B6AC2E8902C9}">
  <dimension ref="A1:I343"/>
  <sheetViews>
    <sheetView topLeftCell="B1" workbookViewId="0">
      <selection activeCell="E3" sqref="E3"/>
    </sheetView>
  </sheetViews>
  <sheetFormatPr baseColWidth="10" defaultColWidth="38.83203125" defaultRowHeight="16"/>
  <cols>
    <col min="1" max="1" width="28.6640625" bestFit="1" customWidth="1"/>
    <col min="2" max="2" width="71.6640625" style="1" bestFit="1" customWidth="1"/>
    <col min="3" max="3" width="30.83203125" bestFit="1" customWidth="1"/>
    <col min="4" max="4" width="18" bestFit="1" customWidth="1"/>
    <col min="5" max="5" width="18.1640625" bestFit="1" customWidth="1"/>
    <col min="6" max="6" width="16.6640625" bestFit="1" customWidth="1"/>
    <col min="7" max="7" width="16.83203125" bestFit="1" customWidth="1"/>
    <col min="8" max="8" width="12.83203125" bestFit="1" customWidth="1"/>
    <col min="9" max="9" width="34.33203125" bestFit="1" customWidth="1"/>
  </cols>
  <sheetData>
    <row r="1" spans="1:9" ht="17">
      <c r="A1" s="162" t="s">
        <v>185</v>
      </c>
      <c r="B1" s="162" t="s">
        <v>186</v>
      </c>
      <c r="C1" s="162" t="s">
        <v>187</v>
      </c>
      <c r="D1" s="162" t="s">
        <v>188</v>
      </c>
      <c r="E1" s="162" t="s">
        <v>189</v>
      </c>
      <c r="F1" s="162" t="s">
        <v>190</v>
      </c>
      <c r="G1" s="162" t="s">
        <v>191</v>
      </c>
      <c r="H1" s="162" t="s">
        <v>192</v>
      </c>
      <c r="I1" s="162" t="s">
        <v>193</v>
      </c>
    </row>
    <row r="2" spans="1:9">
      <c r="A2" s="1" t="s">
        <v>194</v>
      </c>
      <c r="B2" s="1" t="s">
        <v>195</v>
      </c>
      <c r="C2" s="163" t="s">
        <v>196</v>
      </c>
      <c r="D2" s="1" t="s">
        <v>197</v>
      </c>
      <c r="E2" s="1" t="s">
        <v>198</v>
      </c>
      <c r="F2" s="1" t="s">
        <v>199</v>
      </c>
      <c r="G2" s="1">
        <v>13777</v>
      </c>
      <c r="H2" s="1" t="s">
        <v>200</v>
      </c>
      <c r="I2" s="1" t="s">
        <v>201</v>
      </c>
    </row>
    <row r="3" spans="1:9">
      <c r="A3" s="1" t="s">
        <v>202</v>
      </c>
      <c r="B3" s="1" t="s">
        <v>203</v>
      </c>
      <c r="C3" s="163" t="s">
        <v>204</v>
      </c>
      <c r="D3" s="1" t="s">
        <v>205</v>
      </c>
      <c r="E3" s="1" t="s">
        <v>198</v>
      </c>
      <c r="F3" s="1" t="s">
        <v>199</v>
      </c>
      <c r="G3" s="1">
        <v>27501</v>
      </c>
      <c r="H3" s="1" t="s">
        <v>200</v>
      </c>
      <c r="I3" s="1" t="s">
        <v>201</v>
      </c>
    </row>
    <row r="4" spans="1:9">
      <c r="A4" s="1" t="s">
        <v>206</v>
      </c>
      <c r="B4" s="1" t="s">
        <v>203</v>
      </c>
      <c r="C4" s="163" t="s">
        <v>207</v>
      </c>
      <c r="D4" s="1" t="s">
        <v>205</v>
      </c>
      <c r="E4" s="1" t="s">
        <v>198</v>
      </c>
      <c r="F4" s="1" t="s">
        <v>199</v>
      </c>
      <c r="G4" s="1">
        <v>13790</v>
      </c>
      <c r="H4" s="1" t="s">
        <v>200</v>
      </c>
      <c r="I4" s="1" t="s">
        <v>201</v>
      </c>
    </row>
    <row r="5" spans="1:9">
      <c r="A5" s="1" t="s">
        <v>174</v>
      </c>
      <c r="B5" s="1" t="s">
        <v>208</v>
      </c>
      <c r="C5" s="163" t="s">
        <v>209</v>
      </c>
      <c r="D5" s="1" t="s">
        <v>210</v>
      </c>
      <c r="E5" s="1" t="s">
        <v>198</v>
      </c>
      <c r="F5" s="1" t="s">
        <v>199</v>
      </c>
      <c r="G5" s="1">
        <v>50708</v>
      </c>
      <c r="H5" s="1" t="s">
        <v>200</v>
      </c>
      <c r="I5" s="1" t="s">
        <v>201</v>
      </c>
    </row>
    <row r="6" spans="1:9">
      <c r="A6" s="1" t="s">
        <v>211</v>
      </c>
      <c r="B6" s="1" t="s">
        <v>212</v>
      </c>
      <c r="C6" s="163" t="s">
        <v>213</v>
      </c>
      <c r="D6" s="1" t="s">
        <v>214</v>
      </c>
      <c r="E6" s="1" t="s">
        <v>215</v>
      </c>
      <c r="F6" s="1" t="s">
        <v>199</v>
      </c>
      <c r="G6" s="1">
        <v>8172</v>
      </c>
      <c r="H6" s="1" t="s">
        <v>200</v>
      </c>
      <c r="I6" s="1" t="s">
        <v>216</v>
      </c>
    </row>
    <row r="7" spans="1:9">
      <c r="A7" s="1" t="s">
        <v>217</v>
      </c>
      <c r="B7" s="1" t="s">
        <v>218</v>
      </c>
      <c r="C7" s="163" t="s">
        <v>219</v>
      </c>
      <c r="D7" s="1" t="s">
        <v>220</v>
      </c>
      <c r="E7" s="1" t="s">
        <v>221</v>
      </c>
      <c r="F7" s="1" t="s">
        <v>199</v>
      </c>
      <c r="G7" s="1">
        <v>14155</v>
      </c>
      <c r="H7" s="1" t="s">
        <v>200</v>
      </c>
      <c r="I7" s="1" t="s">
        <v>222</v>
      </c>
    </row>
    <row r="8" spans="1:9">
      <c r="A8" s="1" t="s">
        <v>223</v>
      </c>
      <c r="B8" s="1" t="s">
        <v>224</v>
      </c>
      <c r="C8" s="163" t="s">
        <v>225</v>
      </c>
      <c r="D8" s="1" t="s">
        <v>226</v>
      </c>
      <c r="E8" s="1" t="s">
        <v>227</v>
      </c>
      <c r="F8" s="1" t="s">
        <v>199</v>
      </c>
      <c r="G8" s="1">
        <v>50015</v>
      </c>
      <c r="H8" s="1" t="s">
        <v>200</v>
      </c>
      <c r="I8" s="1" t="s">
        <v>228</v>
      </c>
    </row>
    <row r="9" spans="1:9">
      <c r="A9" s="1" t="s">
        <v>229</v>
      </c>
      <c r="B9" s="1" t="s">
        <v>230</v>
      </c>
      <c r="C9" s="163" t="s">
        <v>231</v>
      </c>
      <c r="D9" s="1" t="s">
        <v>232</v>
      </c>
      <c r="E9" s="1" t="s">
        <v>233</v>
      </c>
      <c r="F9" s="1" t="s">
        <v>199</v>
      </c>
      <c r="G9" s="1">
        <v>972</v>
      </c>
      <c r="H9" s="1" t="s">
        <v>200</v>
      </c>
      <c r="I9" s="1" t="s">
        <v>234</v>
      </c>
    </row>
    <row r="10" spans="1:9">
      <c r="A10" s="1" t="s">
        <v>235</v>
      </c>
      <c r="B10" s="1" t="s">
        <v>236</v>
      </c>
      <c r="C10" s="163" t="s">
        <v>237</v>
      </c>
      <c r="D10" s="1" t="s">
        <v>232</v>
      </c>
      <c r="E10" s="1" t="s">
        <v>233</v>
      </c>
      <c r="F10" s="1" t="s">
        <v>199</v>
      </c>
      <c r="G10" s="1">
        <v>3162</v>
      </c>
      <c r="H10" s="1" t="s">
        <v>200</v>
      </c>
      <c r="I10" s="1" t="s">
        <v>234</v>
      </c>
    </row>
    <row r="11" spans="1:9">
      <c r="A11" s="1" t="s">
        <v>238</v>
      </c>
      <c r="B11" s="1" t="s">
        <v>239</v>
      </c>
      <c r="C11" s="163" t="s">
        <v>240</v>
      </c>
      <c r="D11" s="1" t="s">
        <v>232</v>
      </c>
      <c r="E11" s="1" t="s">
        <v>233</v>
      </c>
      <c r="F11" s="1" t="s">
        <v>199</v>
      </c>
      <c r="G11" s="1">
        <v>13553</v>
      </c>
      <c r="H11" s="1" t="s">
        <v>200</v>
      </c>
      <c r="I11" s="1" t="s">
        <v>241</v>
      </c>
    </row>
    <row r="12" spans="1:9">
      <c r="A12" s="1" t="s">
        <v>242</v>
      </c>
      <c r="B12" s="1" t="s">
        <v>243</v>
      </c>
      <c r="C12" s="163" t="s">
        <v>244</v>
      </c>
      <c r="D12" s="1" t="s">
        <v>245</v>
      </c>
      <c r="E12" s="1" t="s">
        <v>233</v>
      </c>
      <c r="F12" s="1" t="s">
        <v>199</v>
      </c>
      <c r="G12" s="1">
        <v>1029</v>
      </c>
      <c r="H12" s="1" t="s">
        <v>200</v>
      </c>
      <c r="I12" s="1" t="s">
        <v>241</v>
      </c>
    </row>
    <row r="13" spans="1:9">
      <c r="A13" s="1" t="s">
        <v>246</v>
      </c>
      <c r="B13" s="1" t="s">
        <v>247</v>
      </c>
      <c r="C13" s="163" t="s">
        <v>248</v>
      </c>
      <c r="D13" s="1" t="s">
        <v>245</v>
      </c>
      <c r="E13" s="1" t="s">
        <v>233</v>
      </c>
      <c r="F13" s="1" t="s">
        <v>199</v>
      </c>
      <c r="G13" s="1">
        <v>13727</v>
      </c>
      <c r="H13" s="1" t="s">
        <v>200</v>
      </c>
      <c r="I13" s="1" t="s">
        <v>249</v>
      </c>
    </row>
    <row r="14" spans="1:9">
      <c r="A14" s="1" t="s">
        <v>250</v>
      </c>
      <c r="B14" s="1" t="s">
        <v>251</v>
      </c>
      <c r="C14" s="163" t="s">
        <v>252</v>
      </c>
      <c r="D14" s="1" t="s">
        <v>245</v>
      </c>
      <c r="E14" s="1" t="s">
        <v>233</v>
      </c>
      <c r="F14" s="1" t="s">
        <v>199</v>
      </c>
      <c r="G14" s="1">
        <v>1035</v>
      </c>
      <c r="H14" s="1" t="s">
        <v>200</v>
      </c>
      <c r="I14" s="1" t="s">
        <v>249</v>
      </c>
    </row>
    <row r="15" spans="1:9">
      <c r="A15" s="1" t="s">
        <v>253</v>
      </c>
      <c r="B15" s="1" t="s">
        <v>254</v>
      </c>
      <c r="C15" s="163" t="s">
        <v>255</v>
      </c>
      <c r="D15" s="1" t="s">
        <v>256</v>
      </c>
      <c r="E15" s="1" t="s">
        <v>233</v>
      </c>
      <c r="F15" s="1" t="s">
        <v>199</v>
      </c>
      <c r="G15" s="1">
        <v>3157</v>
      </c>
      <c r="H15" s="1" t="s">
        <v>200</v>
      </c>
      <c r="I15" s="1" t="s">
        <v>241</v>
      </c>
    </row>
    <row r="16" spans="1:9">
      <c r="A16" s="1" t="s">
        <v>257</v>
      </c>
      <c r="B16" s="1" t="s">
        <v>258</v>
      </c>
      <c r="C16" s="163" t="s">
        <v>259</v>
      </c>
      <c r="D16" s="1" t="s">
        <v>260</v>
      </c>
      <c r="E16" s="1" t="s">
        <v>233</v>
      </c>
      <c r="F16" s="1" t="s">
        <v>199</v>
      </c>
      <c r="G16" s="1">
        <v>9027</v>
      </c>
      <c r="H16" s="1" t="s">
        <v>200</v>
      </c>
      <c r="I16" s="1" t="s">
        <v>241</v>
      </c>
    </row>
    <row r="17" spans="1:9">
      <c r="A17" s="1" t="s">
        <v>261</v>
      </c>
      <c r="B17" s="1" t="s">
        <v>262</v>
      </c>
      <c r="C17" s="163" t="s">
        <v>263</v>
      </c>
      <c r="D17" s="1" t="s">
        <v>264</v>
      </c>
      <c r="E17" s="1" t="s">
        <v>265</v>
      </c>
      <c r="F17" s="1" t="s">
        <v>199</v>
      </c>
      <c r="G17" s="1">
        <v>1593</v>
      </c>
      <c r="H17" s="1" t="s">
        <v>200</v>
      </c>
      <c r="I17" s="1" t="s">
        <v>249</v>
      </c>
    </row>
    <row r="18" spans="1:9">
      <c r="A18" s="1" t="s">
        <v>266</v>
      </c>
      <c r="B18" s="1" t="s">
        <v>267</v>
      </c>
      <c r="C18" s="163" t="s">
        <v>268</v>
      </c>
      <c r="D18" s="1" t="s">
        <v>264</v>
      </c>
      <c r="E18" s="1" t="s">
        <v>265</v>
      </c>
      <c r="F18" s="1" t="s">
        <v>199</v>
      </c>
      <c r="G18" s="1">
        <v>1484</v>
      </c>
      <c r="H18" s="1" t="s">
        <v>200</v>
      </c>
      <c r="I18" s="1" t="s">
        <v>249</v>
      </c>
    </row>
    <row r="19" spans="1:9">
      <c r="A19" s="1" t="s">
        <v>269</v>
      </c>
      <c r="B19" s="164" t="s">
        <v>270</v>
      </c>
      <c r="C19" s="163" t="s">
        <v>271</v>
      </c>
      <c r="D19" s="1" t="s">
        <v>264</v>
      </c>
      <c r="E19" s="1" t="s">
        <v>265</v>
      </c>
      <c r="F19" s="1" t="s">
        <v>199</v>
      </c>
      <c r="G19" s="1">
        <v>1477</v>
      </c>
      <c r="H19" s="1" t="s">
        <v>200</v>
      </c>
      <c r="I19" s="1" t="s">
        <v>272</v>
      </c>
    </row>
    <row r="20" spans="1:9">
      <c r="A20" s="1" t="s">
        <v>273</v>
      </c>
      <c r="B20" s="1" t="s">
        <v>274</v>
      </c>
      <c r="C20" s="163" t="s">
        <v>275</v>
      </c>
      <c r="D20" s="1" t="s">
        <v>276</v>
      </c>
      <c r="E20" s="1" t="s">
        <v>265</v>
      </c>
      <c r="F20" s="1" t="s">
        <v>199</v>
      </c>
      <c r="G20" s="1">
        <v>1455</v>
      </c>
      <c r="H20" s="1" t="s">
        <v>200</v>
      </c>
      <c r="I20" s="1" t="s">
        <v>241</v>
      </c>
    </row>
    <row r="21" spans="1:9">
      <c r="A21" s="1" t="s">
        <v>277</v>
      </c>
      <c r="B21" s="1" t="s">
        <v>278</v>
      </c>
      <c r="C21" s="163" t="s">
        <v>279</v>
      </c>
      <c r="D21" s="1" t="s">
        <v>280</v>
      </c>
      <c r="E21" s="1" t="s">
        <v>265</v>
      </c>
      <c r="F21" s="1" t="s">
        <v>199</v>
      </c>
      <c r="G21" s="1">
        <v>1163</v>
      </c>
      <c r="H21" s="1" t="s">
        <v>200</v>
      </c>
      <c r="I21" s="1" t="s">
        <v>249</v>
      </c>
    </row>
    <row r="22" spans="1:9">
      <c r="A22" s="1" t="s">
        <v>281</v>
      </c>
      <c r="B22" s="1" t="s">
        <v>282</v>
      </c>
      <c r="C22" s="163" t="s">
        <v>283</v>
      </c>
      <c r="D22" s="1" t="s">
        <v>280</v>
      </c>
      <c r="E22" s="1" t="s">
        <v>265</v>
      </c>
      <c r="F22" s="1" t="s">
        <v>199</v>
      </c>
      <c r="G22" s="1">
        <v>548</v>
      </c>
      <c r="H22" s="1" t="s">
        <v>200</v>
      </c>
      <c r="I22" s="1" t="s">
        <v>249</v>
      </c>
    </row>
    <row r="23" spans="1:9">
      <c r="A23" s="1" t="s">
        <v>169</v>
      </c>
      <c r="B23" s="1" t="s">
        <v>169</v>
      </c>
      <c r="C23" s="163" t="s">
        <v>284</v>
      </c>
      <c r="D23" s="1" t="s">
        <v>280</v>
      </c>
      <c r="E23" s="1" t="s">
        <v>265</v>
      </c>
      <c r="F23" s="1" t="s">
        <v>199</v>
      </c>
      <c r="G23" s="1">
        <v>4</v>
      </c>
      <c r="H23" s="1" t="s">
        <v>200</v>
      </c>
      <c r="I23" s="1" t="s">
        <v>285</v>
      </c>
    </row>
    <row r="24" spans="1:9">
      <c r="A24" s="1" t="s">
        <v>286</v>
      </c>
      <c r="B24" s="1" t="s">
        <v>287</v>
      </c>
      <c r="C24" s="163" t="s">
        <v>288</v>
      </c>
      <c r="D24" s="1" t="s">
        <v>289</v>
      </c>
      <c r="E24" s="1" t="s">
        <v>290</v>
      </c>
      <c r="F24" s="1" t="s">
        <v>199</v>
      </c>
      <c r="G24" s="1">
        <v>2601</v>
      </c>
      <c r="H24" s="1" t="s">
        <v>200</v>
      </c>
      <c r="I24" s="1" t="s">
        <v>234</v>
      </c>
    </row>
    <row r="25" spans="1:9">
      <c r="A25" s="1" t="s">
        <v>171</v>
      </c>
      <c r="B25" s="1" t="s">
        <v>291</v>
      </c>
      <c r="C25" s="163" t="s">
        <v>292</v>
      </c>
      <c r="D25" s="1" t="s">
        <v>293</v>
      </c>
      <c r="E25" s="1" t="s">
        <v>294</v>
      </c>
      <c r="F25" s="1" t="s">
        <v>199</v>
      </c>
      <c r="G25" s="1">
        <v>14693</v>
      </c>
      <c r="H25" s="1" t="s">
        <v>200</v>
      </c>
      <c r="I25" s="1" t="s">
        <v>295</v>
      </c>
    </row>
    <row r="26" spans="1:9">
      <c r="A26" s="1" t="s">
        <v>246</v>
      </c>
      <c r="B26" s="1" t="s">
        <v>296</v>
      </c>
      <c r="C26" s="163" t="s">
        <v>297</v>
      </c>
      <c r="D26" s="1" t="s">
        <v>298</v>
      </c>
      <c r="E26" s="1" t="s">
        <v>299</v>
      </c>
      <c r="F26" s="1" t="s">
        <v>199</v>
      </c>
      <c r="G26" s="1">
        <v>54507</v>
      </c>
      <c r="H26" s="1" t="s">
        <v>200</v>
      </c>
      <c r="I26" s="1" t="s">
        <v>228</v>
      </c>
    </row>
    <row r="27" spans="1:9">
      <c r="A27" s="1" t="s">
        <v>300</v>
      </c>
      <c r="B27" s="1" t="s">
        <v>301</v>
      </c>
      <c r="C27" s="163" t="s">
        <v>302</v>
      </c>
      <c r="D27" s="1" t="s">
        <v>303</v>
      </c>
      <c r="E27" s="1" t="s">
        <v>304</v>
      </c>
      <c r="F27" s="1" t="s">
        <v>199</v>
      </c>
      <c r="G27" s="1">
        <v>1072</v>
      </c>
      <c r="H27" s="1" t="s">
        <v>200</v>
      </c>
      <c r="I27" s="1" t="s">
        <v>234</v>
      </c>
    </row>
    <row r="28" spans="1:9">
      <c r="A28" s="1" t="s">
        <v>305</v>
      </c>
      <c r="B28" s="1" t="s">
        <v>306</v>
      </c>
      <c r="C28" s="163" t="s">
        <v>307</v>
      </c>
      <c r="D28" s="1" t="s">
        <v>308</v>
      </c>
      <c r="E28" s="1" t="s">
        <v>309</v>
      </c>
      <c r="F28" s="1" t="s">
        <v>199</v>
      </c>
      <c r="G28" s="1">
        <v>13776</v>
      </c>
      <c r="H28" s="1" t="s">
        <v>200</v>
      </c>
      <c r="I28" s="1" t="s">
        <v>222</v>
      </c>
    </row>
    <row r="29" spans="1:9">
      <c r="A29" s="1" t="s">
        <v>175</v>
      </c>
      <c r="B29" s="1" t="s">
        <v>310</v>
      </c>
      <c r="C29" s="163" t="s">
        <v>311</v>
      </c>
      <c r="D29" s="1" t="s">
        <v>312</v>
      </c>
      <c r="E29" s="1" t="s">
        <v>313</v>
      </c>
      <c r="F29" s="1" t="s">
        <v>199</v>
      </c>
      <c r="G29" s="1">
        <v>785</v>
      </c>
      <c r="H29" s="1" t="s">
        <v>200</v>
      </c>
      <c r="I29" s="1" t="s">
        <v>314</v>
      </c>
    </row>
    <row r="30" spans="1:9">
      <c r="A30" s="1" t="s">
        <v>315</v>
      </c>
      <c r="B30" s="1" t="s">
        <v>316</v>
      </c>
      <c r="C30" s="163" t="s">
        <v>317</v>
      </c>
      <c r="D30" s="1" t="s">
        <v>312</v>
      </c>
      <c r="E30" s="1" t="s">
        <v>313</v>
      </c>
      <c r="F30" s="1" t="s">
        <v>199</v>
      </c>
      <c r="G30" s="1">
        <v>1086</v>
      </c>
      <c r="H30" s="1" t="s">
        <v>200</v>
      </c>
      <c r="I30" s="1" t="s">
        <v>314</v>
      </c>
    </row>
    <row r="31" spans="1:9">
      <c r="A31" s="1" t="s">
        <v>318</v>
      </c>
      <c r="B31" s="1" t="s">
        <v>319</v>
      </c>
      <c r="C31" s="163" t="s">
        <v>320</v>
      </c>
      <c r="D31" s="1" t="s">
        <v>321</v>
      </c>
      <c r="E31" s="1" t="s">
        <v>322</v>
      </c>
      <c r="F31" s="1" t="s">
        <v>199</v>
      </c>
      <c r="G31" s="1">
        <v>8275</v>
      </c>
      <c r="H31" s="1" t="s">
        <v>200</v>
      </c>
      <c r="I31" s="1" t="s">
        <v>201</v>
      </c>
    </row>
    <row r="32" spans="1:9">
      <c r="A32" s="1" t="s">
        <v>323</v>
      </c>
      <c r="B32" s="1" t="s">
        <v>324</v>
      </c>
      <c r="C32" s="163" t="s">
        <v>325</v>
      </c>
      <c r="D32" s="1" t="s">
        <v>321</v>
      </c>
      <c r="E32" s="1" t="s">
        <v>322</v>
      </c>
      <c r="F32" s="1" t="s">
        <v>199</v>
      </c>
      <c r="G32" s="1">
        <v>46086</v>
      </c>
      <c r="H32" s="1" t="s">
        <v>200</v>
      </c>
      <c r="I32" s="1" t="s">
        <v>201</v>
      </c>
    </row>
    <row r="33" spans="1:9">
      <c r="A33" s="1" t="s">
        <v>326</v>
      </c>
      <c r="B33" s="1" t="s">
        <v>327</v>
      </c>
      <c r="C33" s="163" t="s">
        <v>328</v>
      </c>
      <c r="D33" s="1" t="s">
        <v>321</v>
      </c>
      <c r="E33" s="1" t="s">
        <v>322</v>
      </c>
      <c r="F33" s="1" t="s">
        <v>199</v>
      </c>
      <c r="G33" s="1">
        <v>484</v>
      </c>
      <c r="H33" s="1" t="s">
        <v>200</v>
      </c>
      <c r="I33" s="1" t="s">
        <v>201</v>
      </c>
    </row>
    <row r="34" spans="1:9">
      <c r="A34" s="1" t="s">
        <v>329</v>
      </c>
      <c r="B34" s="1" t="s">
        <v>330</v>
      </c>
      <c r="C34" s="163" t="s">
        <v>331</v>
      </c>
      <c r="D34" s="1" t="s">
        <v>321</v>
      </c>
      <c r="E34" s="1" t="s">
        <v>322</v>
      </c>
      <c r="F34" s="1" t="s">
        <v>199</v>
      </c>
      <c r="G34" s="1">
        <v>13931</v>
      </c>
      <c r="H34" s="1" t="s">
        <v>200</v>
      </c>
      <c r="I34" s="1" t="s">
        <v>222</v>
      </c>
    </row>
    <row r="35" spans="1:9">
      <c r="A35" s="1" t="s">
        <v>332</v>
      </c>
      <c r="B35" s="1" t="s">
        <v>333</v>
      </c>
      <c r="C35" s="163" t="s">
        <v>334</v>
      </c>
      <c r="D35" s="1" t="s">
        <v>335</v>
      </c>
      <c r="E35" s="1" t="s">
        <v>336</v>
      </c>
      <c r="F35" s="1" t="s">
        <v>199</v>
      </c>
      <c r="G35" s="1">
        <v>13469</v>
      </c>
      <c r="H35" s="1" t="s">
        <v>200</v>
      </c>
      <c r="I35" s="1" t="s">
        <v>228</v>
      </c>
    </row>
    <row r="36" spans="1:9">
      <c r="A36" s="1" t="s">
        <v>246</v>
      </c>
      <c r="B36" s="1" t="s">
        <v>337</v>
      </c>
      <c r="C36" s="163" t="s">
        <v>338</v>
      </c>
      <c r="D36" s="1" t="s">
        <v>339</v>
      </c>
      <c r="E36" s="1" t="s">
        <v>340</v>
      </c>
      <c r="F36" s="1" t="s">
        <v>199</v>
      </c>
      <c r="G36" s="1">
        <v>12909</v>
      </c>
      <c r="H36" s="1" t="s">
        <v>200</v>
      </c>
      <c r="I36" s="1" t="s">
        <v>222</v>
      </c>
    </row>
    <row r="37" spans="1:9">
      <c r="A37" s="1" t="s">
        <v>341</v>
      </c>
      <c r="B37" s="164" t="s">
        <v>342</v>
      </c>
      <c r="C37" s="163" t="s">
        <v>343</v>
      </c>
      <c r="D37" s="1" t="s">
        <v>344</v>
      </c>
      <c r="E37" s="1" t="s">
        <v>340</v>
      </c>
      <c r="F37" s="1" t="s">
        <v>199</v>
      </c>
      <c r="G37" s="1">
        <v>13554</v>
      </c>
      <c r="H37" s="1" t="s">
        <v>200</v>
      </c>
      <c r="I37" s="1" t="s">
        <v>228</v>
      </c>
    </row>
    <row r="38" spans="1:9">
      <c r="A38" s="1" t="s">
        <v>345</v>
      </c>
      <c r="B38" s="1" t="s">
        <v>346</v>
      </c>
      <c r="C38" s="163" t="s">
        <v>347</v>
      </c>
      <c r="D38" s="1" t="s">
        <v>348</v>
      </c>
      <c r="E38" s="1" t="s">
        <v>340</v>
      </c>
      <c r="F38" s="1" t="s">
        <v>199</v>
      </c>
      <c r="G38" s="1">
        <v>54793</v>
      </c>
      <c r="H38" s="1" t="s">
        <v>200</v>
      </c>
      <c r="I38" s="1" t="s">
        <v>241</v>
      </c>
    </row>
    <row r="39" spans="1:9">
      <c r="A39" s="1" t="s">
        <v>349</v>
      </c>
      <c r="B39" s="1" t="s">
        <v>350</v>
      </c>
      <c r="C39" s="163" t="s">
        <v>351</v>
      </c>
      <c r="D39" s="1" t="s">
        <v>352</v>
      </c>
      <c r="E39" s="1" t="s">
        <v>340</v>
      </c>
      <c r="F39" s="1" t="s">
        <v>199</v>
      </c>
      <c r="G39" s="1">
        <v>1900</v>
      </c>
      <c r="H39" s="1" t="s">
        <v>200</v>
      </c>
      <c r="I39" s="1" t="s">
        <v>241</v>
      </c>
    </row>
    <row r="40" spans="1:9">
      <c r="A40" s="1" t="s">
        <v>353</v>
      </c>
      <c r="B40" s="1" t="s">
        <v>354</v>
      </c>
      <c r="C40" s="163" t="s">
        <v>355</v>
      </c>
      <c r="D40" s="1" t="s">
        <v>352</v>
      </c>
      <c r="E40" s="1" t="s">
        <v>340</v>
      </c>
      <c r="F40" s="1" t="s">
        <v>199</v>
      </c>
      <c r="G40" s="1">
        <v>1901</v>
      </c>
      <c r="H40" s="1" t="s">
        <v>200</v>
      </c>
      <c r="I40" s="1" t="s">
        <v>234</v>
      </c>
    </row>
    <row r="41" spans="1:9">
      <c r="A41" s="1" t="s">
        <v>356</v>
      </c>
      <c r="B41" s="1" t="s">
        <v>357</v>
      </c>
      <c r="C41" s="163" t="s">
        <v>358</v>
      </c>
      <c r="D41" s="1" t="s">
        <v>352</v>
      </c>
      <c r="E41" s="1" t="s">
        <v>340</v>
      </c>
      <c r="F41" s="1" t="s">
        <v>199</v>
      </c>
      <c r="G41" s="1">
        <v>71</v>
      </c>
      <c r="H41" s="1" t="s">
        <v>200</v>
      </c>
      <c r="I41" s="1" t="s">
        <v>234</v>
      </c>
    </row>
    <row r="42" spans="1:9">
      <c r="A42" s="1" t="s">
        <v>359</v>
      </c>
      <c r="B42" s="1" t="s">
        <v>360</v>
      </c>
      <c r="C42" s="163" t="s">
        <v>361</v>
      </c>
      <c r="D42" s="1" t="s">
        <v>352</v>
      </c>
      <c r="E42" s="1" t="s">
        <v>340</v>
      </c>
      <c r="F42" s="1" t="s">
        <v>199</v>
      </c>
      <c r="G42" s="1">
        <v>1937</v>
      </c>
      <c r="H42" s="1" t="s">
        <v>200</v>
      </c>
      <c r="I42" s="1" t="s">
        <v>228</v>
      </c>
    </row>
    <row r="43" spans="1:9">
      <c r="A43" s="1" t="s">
        <v>362</v>
      </c>
      <c r="B43" s="1" t="s">
        <v>363</v>
      </c>
      <c r="C43" s="163" t="s">
        <v>364</v>
      </c>
      <c r="D43" s="1" t="s">
        <v>352</v>
      </c>
      <c r="E43" s="1" t="s">
        <v>340</v>
      </c>
      <c r="F43" s="1" t="s">
        <v>199</v>
      </c>
      <c r="G43" s="1">
        <v>1938</v>
      </c>
      <c r="H43" s="1" t="s">
        <v>200</v>
      </c>
      <c r="I43" s="1" t="s">
        <v>241</v>
      </c>
    </row>
    <row r="44" spans="1:9">
      <c r="A44" s="1" t="s">
        <v>365</v>
      </c>
      <c r="B44" s="1" t="s">
        <v>366</v>
      </c>
      <c r="C44" s="163" t="s">
        <v>367</v>
      </c>
      <c r="D44" s="1" t="s">
        <v>352</v>
      </c>
      <c r="E44" s="1" t="s">
        <v>340</v>
      </c>
      <c r="F44" s="1" t="s">
        <v>199</v>
      </c>
      <c r="G44" s="1">
        <v>1944</v>
      </c>
      <c r="H44" s="1" t="s">
        <v>200</v>
      </c>
      <c r="I44" s="1" t="s">
        <v>222</v>
      </c>
    </row>
    <row r="45" spans="1:9">
      <c r="A45" s="1" t="s">
        <v>368</v>
      </c>
      <c r="B45" s="1" t="s">
        <v>369</v>
      </c>
      <c r="C45" s="163" t="s">
        <v>370</v>
      </c>
      <c r="D45" s="1" t="s">
        <v>352</v>
      </c>
      <c r="E45" s="1" t="s">
        <v>340</v>
      </c>
      <c r="F45" s="1" t="s">
        <v>199</v>
      </c>
      <c r="G45" s="1">
        <v>1945</v>
      </c>
      <c r="H45" s="1" t="s">
        <v>200</v>
      </c>
      <c r="I45" s="1" t="s">
        <v>222</v>
      </c>
    </row>
    <row r="46" spans="1:9">
      <c r="A46" s="1" t="s">
        <v>371</v>
      </c>
      <c r="B46" s="1" t="s">
        <v>372</v>
      </c>
      <c r="C46" s="163" t="s">
        <v>373</v>
      </c>
      <c r="D46" s="1" t="s">
        <v>352</v>
      </c>
      <c r="E46" s="1" t="s">
        <v>340</v>
      </c>
      <c r="F46" s="1" t="s">
        <v>199</v>
      </c>
      <c r="G46" s="1">
        <v>1946</v>
      </c>
      <c r="H46" s="1" t="s">
        <v>200</v>
      </c>
      <c r="I46" s="1" t="s">
        <v>249</v>
      </c>
    </row>
    <row r="47" spans="1:9">
      <c r="A47" s="1" t="s">
        <v>374</v>
      </c>
      <c r="B47" s="1" t="s">
        <v>375</v>
      </c>
      <c r="C47" s="163" t="s">
        <v>376</v>
      </c>
      <c r="D47" s="1" t="s">
        <v>352</v>
      </c>
      <c r="E47" s="1" t="s">
        <v>340</v>
      </c>
      <c r="F47" s="1" t="s">
        <v>199</v>
      </c>
      <c r="G47" s="1">
        <v>1001</v>
      </c>
      <c r="H47" s="1" t="s">
        <v>200</v>
      </c>
      <c r="I47" s="1" t="s">
        <v>222</v>
      </c>
    </row>
    <row r="48" spans="1:9">
      <c r="A48" s="1" t="s">
        <v>377</v>
      </c>
      <c r="B48" s="164" t="s">
        <v>378</v>
      </c>
      <c r="C48" s="163" t="s">
        <v>379</v>
      </c>
      <c r="D48" s="1" t="s">
        <v>352</v>
      </c>
      <c r="E48" s="1" t="s">
        <v>340</v>
      </c>
      <c r="F48" s="1" t="s">
        <v>199</v>
      </c>
      <c r="G48" s="1">
        <v>387</v>
      </c>
      <c r="H48" s="1" t="s">
        <v>200</v>
      </c>
      <c r="I48" s="1" t="s">
        <v>234</v>
      </c>
    </row>
    <row r="49" spans="1:9">
      <c r="A49" s="1" t="s">
        <v>380</v>
      </c>
      <c r="B49" s="164" t="s">
        <v>381</v>
      </c>
      <c r="C49" s="163" t="s">
        <v>382</v>
      </c>
      <c r="D49" s="1" t="s">
        <v>352</v>
      </c>
      <c r="E49" s="1" t="s">
        <v>340</v>
      </c>
      <c r="F49" s="1" t="s">
        <v>199</v>
      </c>
      <c r="G49" s="1">
        <v>1956</v>
      </c>
      <c r="H49" s="1" t="s">
        <v>200</v>
      </c>
      <c r="I49" s="1" t="s">
        <v>222</v>
      </c>
    </row>
    <row r="50" spans="1:9">
      <c r="A50" s="1" t="s">
        <v>383</v>
      </c>
      <c r="B50" s="164" t="s">
        <v>384</v>
      </c>
      <c r="C50" s="163" t="s">
        <v>385</v>
      </c>
      <c r="D50" s="1" t="s">
        <v>352</v>
      </c>
      <c r="E50" s="1" t="s">
        <v>340</v>
      </c>
      <c r="F50" s="1" t="s">
        <v>199</v>
      </c>
      <c r="G50" s="1">
        <v>1957</v>
      </c>
      <c r="H50" s="1" t="s">
        <v>200</v>
      </c>
      <c r="I50" s="1" t="s">
        <v>222</v>
      </c>
    </row>
    <row r="51" spans="1:9">
      <c r="A51" s="1" t="s">
        <v>386</v>
      </c>
      <c r="B51" s="164" t="s">
        <v>387</v>
      </c>
      <c r="C51" s="163" t="s">
        <v>388</v>
      </c>
      <c r="D51" s="1" t="s">
        <v>352</v>
      </c>
      <c r="E51" s="1" t="s">
        <v>340</v>
      </c>
      <c r="F51" s="1" t="s">
        <v>199</v>
      </c>
      <c r="G51" s="1">
        <v>1958</v>
      </c>
      <c r="H51" s="1" t="s">
        <v>200</v>
      </c>
      <c r="I51" s="1" t="s">
        <v>222</v>
      </c>
    </row>
    <row r="52" spans="1:9">
      <c r="A52" s="1" t="s">
        <v>389</v>
      </c>
      <c r="B52" s="164" t="s">
        <v>390</v>
      </c>
      <c r="C52" s="163" t="s">
        <v>391</v>
      </c>
      <c r="D52" s="1" t="s">
        <v>352</v>
      </c>
      <c r="E52" s="1" t="s">
        <v>340</v>
      </c>
      <c r="F52" s="1" t="s">
        <v>199</v>
      </c>
      <c r="G52" s="1">
        <v>382</v>
      </c>
      <c r="H52" s="1" t="s">
        <v>200</v>
      </c>
      <c r="I52" s="1" t="s">
        <v>392</v>
      </c>
    </row>
    <row r="53" spans="1:9">
      <c r="A53" s="1" t="s">
        <v>393</v>
      </c>
      <c r="B53" s="164" t="s">
        <v>394</v>
      </c>
      <c r="C53" s="163" t="s">
        <v>395</v>
      </c>
      <c r="D53" s="1" t="s">
        <v>352</v>
      </c>
      <c r="E53" s="1" t="s">
        <v>340</v>
      </c>
      <c r="F53" s="1" t="s">
        <v>199</v>
      </c>
      <c r="G53" s="1">
        <v>1961</v>
      </c>
      <c r="H53" s="1" t="s">
        <v>200</v>
      </c>
      <c r="I53" s="1" t="s">
        <v>222</v>
      </c>
    </row>
    <row r="54" spans="1:9">
      <c r="A54" s="1" t="s">
        <v>396</v>
      </c>
      <c r="B54" s="164" t="s">
        <v>397</v>
      </c>
      <c r="C54" s="163" t="s">
        <v>398</v>
      </c>
      <c r="D54" s="1" t="s">
        <v>352</v>
      </c>
      <c r="E54" s="1" t="s">
        <v>340</v>
      </c>
      <c r="F54" s="1" t="s">
        <v>199</v>
      </c>
      <c r="G54" s="1">
        <v>1007</v>
      </c>
      <c r="H54" s="1" t="s">
        <v>200</v>
      </c>
      <c r="I54" s="1" t="s">
        <v>392</v>
      </c>
    </row>
    <row r="55" spans="1:9">
      <c r="A55" s="1" t="s">
        <v>399</v>
      </c>
      <c r="B55" s="164" t="s">
        <v>400</v>
      </c>
      <c r="C55" s="163" t="s">
        <v>401</v>
      </c>
      <c r="D55" s="1" t="s">
        <v>352</v>
      </c>
      <c r="E55" s="1" t="s">
        <v>340</v>
      </c>
      <c r="F55" s="1" t="s">
        <v>199</v>
      </c>
      <c r="G55" s="1">
        <v>1969</v>
      </c>
      <c r="H55" s="1" t="s">
        <v>200</v>
      </c>
      <c r="I55" s="1" t="s">
        <v>392</v>
      </c>
    </row>
    <row r="56" spans="1:9">
      <c r="A56" s="1" t="s">
        <v>402</v>
      </c>
      <c r="B56" s="164" t="s">
        <v>403</v>
      </c>
      <c r="C56" s="163" t="s">
        <v>404</v>
      </c>
      <c r="D56" s="1" t="s">
        <v>352</v>
      </c>
      <c r="E56" s="1" t="s">
        <v>340</v>
      </c>
      <c r="F56" s="1" t="s">
        <v>199</v>
      </c>
      <c r="G56" s="1">
        <v>1972</v>
      </c>
      <c r="H56" s="1" t="s">
        <v>200</v>
      </c>
      <c r="I56" s="1" t="s">
        <v>222</v>
      </c>
    </row>
    <row r="57" spans="1:9">
      <c r="A57" s="1" t="s">
        <v>405</v>
      </c>
      <c r="B57" s="164" t="s">
        <v>406</v>
      </c>
      <c r="C57" s="163" t="s">
        <v>407</v>
      </c>
      <c r="D57" s="1" t="s">
        <v>352</v>
      </c>
      <c r="E57" s="1" t="s">
        <v>340</v>
      </c>
      <c r="F57" s="1" t="s">
        <v>199</v>
      </c>
      <c r="G57" s="1">
        <v>1973</v>
      </c>
      <c r="H57" s="1" t="s">
        <v>200</v>
      </c>
      <c r="I57" s="1" t="s">
        <v>392</v>
      </c>
    </row>
    <row r="58" spans="1:9">
      <c r="A58" s="1" t="s">
        <v>181</v>
      </c>
      <c r="B58" s="164" t="s">
        <v>408</v>
      </c>
      <c r="C58" s="163" t="s">
        <v>409</v>
      </c>
      <c r="D58" s="1" t="s">
        <v>352</v>
      </c>
      <c r="E58" s="1" t="s">
        <v>340</v>
      </c>
      <c r="F58" s="1" t="s">
        <v>199</v>
      </c>
      <c r="G58" s="1">
        <v>367</v>
      </c>
      <c r="H58" s="1" t="s">
        <v>200</v>
      </c>
      <c r="I58" s="1" t="s">
        <v>410</v>
      </c>
    </row>
    <row r="59" spans="1:9">
      <c r="A59" s="1" t="s">
        <v>411</v>
      </c>
      <c r="B59" s="164" t="s">
        <v>412</v>
      </c>
      <c r="C59" s="163" t="s">
        <v>413</v>
      </c>
      <c r="D59" s="1" t="s">
        <v>414</v>
      </c>
      <c r="E59" s="1" t="s">
        <v>340</v>
      </c>
      <c r="F59" s="1" t="s">
        <v>199</v>
      </c>
      <c r="G59" s="1">
        <v>57957</v>
      </c>
      <c r="H59" s="1" t="s">
        <v>200</v>
      </c>
      <c r="I59" s="1" t="s">
        <v>234</v>
      </c>
    </row>
    <row r="60" spans="1:9">
      <c r="A60" s="1" t="s">
        <v>415</v>
      </c>
      <c r="B60" s="164" t="s">
        <v>416</v>
      </c>
      <c r="C60" s="163" t="s">
        <v>417</v>
      </c>
      <c r="D60" s="1" t="s">
        <v>414</v>
      </c>
      <c r="E60" s="1" t="s">
        <v>340</v>
      </c>
      <c r="F60" s="1" t="s">
        <v>199</v>
      </c>
      <c r="G60" s="1">
        <v>13020</v>
      </c>
      <c r="H60" s="1" t="s">
        <v>200</v>
      </c>
      <c r="I60" s="1" t="s">
        <v>234</v>
      </c>
    </row>
    <row r="61" spans="1:9">
      <c r="A61" s="1" t="s">
        <v>418</v>
      </c>
      <c r="B61" s="1" t="s">
        <v>419</v>
      </c>
      <c r="C61" s="163" t="s">
        <v>420</v>
      </c>
      <c r="D61" s="1" t="s">
        <v>421</v>
      </c>
      <c r="E61" s="1" t="s">
        <v>340</v>
      </c>
      <c r="F61" s="1" t="s">
        <v>199</v>
      </c>
      <c r="G61" s="1">
        <v>6428</v>
      </c>
      <c r="H61" s="1" t="s">
        <v>200</v>
      </c>
      <c r="I61" s="1" t="s">
        <v>392</v>
      </c>
    </row>
    <row r="62" spans="1:9">
      <c r="A62" s="1" t="s">
        <v>422</v>
      </c>
      <c r="B62" s="1" t="s">
        <v>423</v>
      </c>
      <c r="C62" s="163" t="s">
        <v>424</v>
      </c>
      <c r="D62" s="1" t="s">
        <v>421</v>
      </c>
      <c r="E62" s="1" t="s">
        <v>340</v>
      </c>
      <c r="F62" s="1" t="s">
        <v>199</v>
      </c>
      <c r="G62" s="1">
        <v>10978</v>
      </c>
      <c r="H62" s="1" t="s">
        <v>200</v>
      </c>
      <c r="I62" s="1" t="s">
        <v>241</v>
      </c>
    </row>
    <row r="63" spans="1:9">
      <c r="A63" s="1" t="s">
        <v>425</v>
      </c>
      <c r="B63" s="1" t="s">
        <v>426</v>
      </c>
      <c r="C63" s="163" t="s">
        <v>427</v>
      </c>
      <c r="D63" s="1" t="s">
        <v>421</v>
      </c>
      <c r="E63" s="1" t="s">
        <v>340</v>
      </c>
      <c r="F63" s="1" t="s">
        <v>199</v>
      </c>
      <c r="G63" s="1">
        <v>10981</v>
      </c>
      <c r="H63" s="1" t="s">
        <v>200</v>
      </c>
      <c r="I63" s="1" t="s">
        <v>222</v>
      </c>
    </row>
    <row r="64" spans="1:9">
      <c r="A64" s="1" t="s">
        <v>428</v>
      </c>
      <c r="B64" s="1" t="s">
        <v>429</v>
      </c>
      <c r="C64" s="163" t="s">
        <v>430</v>
      </c>
      <c r="D64" s="1" t="s">
        <v>431</v>
      </c>
      <c r="E64" s="1" t="s">
        <v>340</v>
      </c>
      <c r="F64" s="1" t="s">
        <v>199</v>
      </c>
      <c r="G64" s="1">
        <v>8278</v>
      </c>
      <c r="H64" s="1" t="s">
        <v>200</v>
      </c>
      <c r="I64" s="1" t="s">
        <v>228</v>
      </c>
    </row>
    <row r="65" spans="1:9">
      <c r="A65" s="1" t="s">
        <v>432</v>
      </c>
      <c r="B65" s="1" t="s">
        <v>433</v>
      </c>
      <c r="C65" s="163" t="s">
        <v>434</v>
      </c>
      <c r="D65" s="1" t="s">
        <v>435</v>
      </c>
      <c r="E65" s="1" t="s">
        <v>340</v>
      </c>
      <c r="F65" s="1" t="s">
        <v>199</v>
      </c>
      <c r="G65" s="1">
        <v>461</v>
      </c>
      <c r="H65" s="1" t="s">
        <v>200</v>
      </c>
      <c r="I65" s="1" t="s">
        <v>222</v>
      </c>
    </row>
    <row r="66" spans="1:9">
      <c r="A66" s="1" t="s">
        <v>172</v>
      </c>
      <c r="B66" s="1" t="s">
        <v>436</v>
      </c>
      <c r="C66" s="163" t="s">
        <v>437</v>
      </c>
      <c r="D66" s="1" t="s">
        <v>438</v>
      </c>
      <c r="E66" s="1" t="s">
        <v>340</v>
      </c>
      <c r="F66" s="1" t="s">
        <v>199</v>
      </c>
      <c r="G66" s="1">
        <v>6</v>
      </c>
      <c r="H66" s="1" t="s">
        <v>200</v>
      </c>
      <c r="I66" s="1" t="s">
        <v>439</v>
      </c>
    </row>
    <row r="67" spans="1:9">
      <c r="A67" s="1" t="s">
        <v>440</v>
      </c>
      <c r="B67" s="164" t="s">
        <v>441</v>
      </c>
      <c r="C67" s="163" t="s">
        <v>442</v>
      </c>
      <c r="D67" s="1" t="s">
        <v>443</v>
      </c>
      <c r="E67" s="1" t="s">
        <v>340</v>
      </c>
      <c r="F67" s="1" t="s">
        <v>199</v>
      </c>
      <c r="G67" s="1">
        <v>1751</v>
      </c>
      <c r="H67" s="1" t="s">
        <v>200</v>
      </c>
      <c r="I67" s="1" t="s">
        <v>392</v>
      </c>
    </row>
    <row r="68" spans="1:9">
      <c r="A68" s="1" t="s">
        <v>444</v>
      </c>
      <c r="B68" s="1" t="s">
        <v>445</v>
      </c>
      <c r="C68" s="163" t="s">
        <v>446</v>
      </c>
      <c r="D68" s="1" t="s">
        <v>447</v>
      </c>
      <c r="E68" s="1" t="s">
        <v>340</v>
      </c>
      <c r="F68" s="1" t="s">
        <v>199</v>
      </c>
      <c r="G68" s="1">
        <v>3826</v>
      </c>
      <c r="H68" s="1" t="s">
        <v>200</v>
      </c>
      <c r="I68" s="1" t="s">
        <v>222</v>
      </c>
    </row>
    <row r="69" spans="1:9">
      <c r="A69" s="1" t="s">
        <v>448</v>
      </c>
      <c r="B69" s="1" t="s">
        <v>449</v>
      </c>
      <c r="C69" s="163" t="s">
        <v>450</v>
      </c>
      <c r="D69" s="1" t="s">
        <v>451</v>
      </c>
      <c r="E69" s="1" t="s">
        <v>340</v>
      </c>
      <c r="F69" s="1" t="s">
        <v>199</v>
      </c>
      <c r="G69" s="1">
        <v>3599</v>
      </c>
      <c r="H69" s="1" t="s">
        <v>200</v>
      </c>
      <c r="I69" s="1" t="s">
        <v>392</v>
      </c>
    </row>
    <row r="70" spans="1:9">
      <c r="A70" s="1" t="s">
        <v>452</v>
      </c>
      <c r="B70" s="164" t="s">
        <v>453</v>
      </c>
      <c r="C70" s="163" t="s">
        <v>454</v>
      </c>
      <c r="D70" s="1" t="s">
        <v>451</v>
      </c>
      <c r="E70" s="1" t="s">
        <v>340</v>
      </c>
      <c r="F70" s="1" t="s">
        <v>199</v>
      </c>
      <c r="G70" s="1">
        <v>8326</v>
      </c>
      <c r="H70" s="1" t="s">
        <v>200</v>
      </c>
      <c r="I70" s="1" t="s">
        <v>228</v>
      </c>
    </row>
    <row r="71" spans="1:9">
      <c r="A71" s="1" t="s">
        <v>455</v>
      </c>
      <c r="B71" s="1" t="s">
        <v>455</v>
      </c>
      <c r="C71" s="163" t="s">
        <v>456</v>
      </c>
      <c r="D71" s="1" t="s">
        <v>457</v>
      </c>
      <c r="E71" s="1" t="s">
        <v>340</v>
      </c>
      <c r="F71" s="1" t="s">
        <v>199</v>
      </c>
      <c r="G71" s="1">
        <v>1042</v>
      </c>
      <c r="H71" s="1" t="s">
        <v>200</v>
      </c>
      <c r="I71" s="1" t="s">
        <v>392</v>
      </c>
    </row>
    <row r="72" spans="1:9">
      <c r="A72" s="1" t="s">
        <v>458</v>
      </c>
      <c r="B72" s="164" t="s">
        <v>459</v>
      </c>
      <c r="C72" s="163" t="s">
        <v>460</v>
      </c>
      <c r="D72" s="1" t="s">
        <v>457</v>
      </c>
      <c r="E72" s="1" t="s">
        <v>340</v>
      </c>
      <c r="F72" s="1" t="s">
        <v>199</v>
      </c>
      <c r="G72" s="1">
        <v>1044</v>
      </c>
      <c r="H72" s="1" t="s">
        <v>200</v>
      </c>
      <c r="I72" s="1" t="s">
        <v>392</v>
      </c>
    </row>
    <row r="73" spans="1:9">
      <c r="A73" s="1" t="s">
        <v>461</v>
      </c>
      <c r="B73" s="1" t="s">
        <v>462</v>
      </c>
      <c r="C73" s="163" t="s">
        <v>463</v>
      </c>
      <c r="D73" s="1" t="s">
        <v>464</v>
      </c>
      <c r="E73" s="1" t="s">
        <v>340</v>
      </c>
      <c r="F73" s="1" t="s">
        <v>199</v>
      </c>
      <c r="G73" s="1">
        <v>10430</v>
      </c>
      <c r="H73" s="1" t="s">
        <v>200</v>
      </c>
      <c r="I73" s="1" t="s">
        <v>228</v>
      </c>
    </row>
    <row r="74" spans="1:9">
      <c r="A74" s="1" t="s">
        <v>465</v>
      </c>
      <c r="B74" s="1" t="s">
        <v>466</v>
      </c>
      <c r="C74" s="163" t="s">
        <v>467</v>
      </c>
      <c r="D74" s="1" t="s">
        <v>464</v>
      </c>
      <c r="E74" s="1" t="s">
        <v>340</v>
      </c>
      <c r="F74" s="1" t="s">
        <v>199</v>
      </c>
      <c r="G74" s="1">
        <v>1049</v>
      </c>
      <c r="H74" s="1" t="s">
        <v>200</v>
      </c>
      <c r="I74" s="1" t="s">
        <v>228</v>
      </c>
    </row>
    <row r="75" spans="1:9">
      <c r="A75" s="1" t="s">
        <v>468</v>
      </c>
      <c r="B75" s="1" t="s">
        <v>469</v>
      </c>
      <c r="C75" s="163" t="s">
        <v>470</v>
      </c>
      <c r="D75" s="1" t="s">
        <v>464</v>
      </c>
      <c r="E75" s="1" t="s">
        <v>340</v>
      </c>
      <c r="F75" s="1" t="s">
        <v>199</v>
      </c>
      <c r="G75" s="1">
        <v>13728</v>
      </c>
      <c r="H75" s="1" t="s">
        <v>200</v>
      </c>
      <c r="I75" s="1" t="s">
        <v>228</v>
      </c>
    </row>
    <row r="76" spans="1:9">
      <c r="A76" s="1" t="s">
        <v>471</v>
      </c>
      <c r="B76" s="1" t="s">
        <v>472</v>
      </c>
      <c r="C76" s="163" t="s">
        <v>473</v>
      </c>
      <c r="D76" s="1" t="s">
        <v>464</v>
      </c>
      <c r="E76" s="1" t="s">
        <v>340</v>
      </c>
      <c r="F76" s="1" t="s">
        <v>199</v>
      </c>
      <c r="G76" s="1">
        <v>1054</v>
      </c>
      <c r="H76" s="1" t="s">
        <v>200</v>
      </c>
      <c r="I76" s="1" t="s">
        <v>222</v>
      </c>
    </row>
    <row r="77" spans="1:9">
      <c r="A77" s="1" t="s">
        <v>474</v>
      </c>
      <c r="B77" s="1" t="s">
        <v>475</v>
      </c>
      <c r="C77" s="163" t="s">
        <v>476</v>
      </c>
      <c r="D77" s="1" t="s">
        <v>477</v>
      </c>
      <c r="E77" s="1" t="s">
        <v>340</v>
      </c>
      <c r="F77" s="1" t="s">
        <v>199</v>
      </c>
      <c r="G77" s="1">
        <v>8253</v>
      </c>
      <c r="H77" s="1" t="s">
        <v>200</v>
      </c>
      <c r="I77" s="1" t="s">
        <v>222</v>
      </c>
    </row>
    <row r="78" spans="1:9">
      <c r="A78" s="1" t="s">
        <v>478</v>
      </c>
      <c r="B78" s="1" t="s">
        <v>479</v>
      </c>
      <c r="C78" s="163" t="s">
        <v>480</v>
      </c>
      <c r="D78" s="1" t="s">
        <v>477</v>
      </c>
      <c r="E78" s="1" t="s">
        <v>340</v>
      </c>
      <c r="F78" s="1" t="s">
        <v>199</v>
      </c>
      <c r="G78" s="1">
        <v>8255</v>
      </c>
      <c r="H78" s="1" t="s">
        <v>200</v>
      </c>
      <c r="I78" s="1" t="s">
        <v>222</v>
      </c>
    </row>
    <row r="79" spans="1:9">
      <c r="A79" s="1" t="s">
        <v>481</v>
      </c>
      <c r="B79" s="1" t="s">
        <v>482</v>
      </c>
      <c r="C79" s="163" t="s">
        <v>483</v>
      </c>
      <c r="D79" s="1" t="s">
        <v>477</v>
      </c>
      <c r="E79" s="1" t="s">
        <v>340</v>
      </c>
      <c r="F79" s="1" t="s">
        <v>199</v>
      </c>
      <c r="G79" s="1">
        <v>13705</v>
      </c>
      <c r="H79" s="1" t="s">
        <v>200</v>
      </c>
      <c r="I79" s="1" t="s">
        <v>228</v>
      </c>
    </row>
    <row r="80" spans="1:9">
      <c r="A80" s="1" t="s">
        <v>484</v>
      </c>
      <c r="B80" s="1" t="s">
        <v>485</v>
      </c>
      <c r="C80" s="163" t="s">
        <v>486</v>
      </c>
      <c r="D80" s="1" t="s">
        <v>477</v>
      </c>
      <c r="E80" s="1" t="s">
        <v>340</v>
      </c>
      <c r="F80" s="1" t="s">
        <v>199</v>
      </c>
      <c r="G80" s="1">
        <v>13706</v>
      </c>
      <c r="H80" s="1" t="s">
        <v>200</v>
      </c>
      <c r="I80" s="1" t="s">
        <v>222</v>
      </c>
    </row>
    <row r="81" spans="1:9">
      <c r="A81" s="1" t="s">
        <v>487</v>
      </c>
      <c r="B81" s="1" t="s">
        <v>488</v>
      </c>
      <c r="C81" s="163" t="s">
        <v>489</v>
      </c>
      <c r="D81" s="1" t="s">
        <v>477</v>
      </c>
      <c r="E81" s="1" t="s">
        <v>340</v>
      </c>
      <c r="F81" s="1" t="s">
        <v>199</v>
      </c>
      <c r="G81" s="1">
        <v>1142</v>
      </c>
      <c r="H81" s="1" t="s">
        <v>200</v>
      </c>
      <c r="I81" s="1" t="s">
        <v>228</v>
      </c>
    </row>
    <row r="82" spans="1:9">
      <c r="A82" s="1" t="s">
        <v>490</v>
      </c>
      <c r="B82" s="1" t="s">
        <v>491</v>
      </c>
      <c r="C82" s="163" t="s">
        <v>492</v>
      </c>
      <c r="D82" s="1" t="s">
        <v>477</v>
      </c>
      <c r="E82" s="1" t="s">
        <v>340</v>
      </c>
      <c r="F82" s="1" t="s">
        <v>199</v>
      </c>
      <c r="G82" s="1">
        <v>13720</v>
      </c>
      <c r="H82" s="1" t="s">
        <v>200</v>
      </c>
      <c r="I82" s="1" t="s">
        <v>222</v>
      </c>
    </row>
    <row r="83" spans="1:9">
      <c r="A83" s="1" t="s">
        <v>493</v>
      </c>
      <c r="B83" s="1" t="s">
        <v>494</v>
      </c>
      <c r="C83" s="163" t="s">
        <v>495</v>
      </c>
      <c r="D83" s="1" t="s">
        <v>477</v>
      </c>
      <c r="E83" s="1" t="s">
        <v>340</v>
      </c>
      <c r="F83" s="1" t="s">
        <v>199</v>
      </c>
      <c r="G83" s="1">
        <v>397</v>
      </c>
      <c r="H83" s="1" t="s">
        <v>200</v>
      </c>
      <c r="I83" s="1" t="s">
        <v>222</v>
      </c>
    </row>
    <row r="84" spans="1:9">
      <c r="A84" s="1" t="s">
        <v>496</v>
      </c>
      <c r="B84" s="1" t="s">
        <v>497</v>
      </c>
      <c r="C84" s="163" t="s">
        <v>498</v>
      </c>
      <c r="D84" s="1" t="s">
        <v>477</v>
      </c>
      <c r="E84" s="1" t="s">
        <v>340</v>
      </c>
      <c r="F84" s="1" t="s">
        <v>199</v>
      </c>
      <c r="G84" s="1">
        <v>13722</v>
      </c>
      <c r="H84" s="1" t="s">
        <v>200</v>
      </c>
      <c r="I84" s="1" t="s">
        <v>222</v>
      </c>
    </row>
    <row r="85" spans="1:9">
      <c r="A85" s="1" t="s">
        <v>499</v>
      </c>
      <c r="B85" s="1" t="s">
        <v>500</v>
      </c>
      <c r="C85" s="163" t="s">
        <v>501</v>
      </c>
      <c r="D85" s="1" t="s">
        <v>477</v>
      </c>
      <c r="E85" s="1" t="s">
        <v>340</v>
      </c>
      <c r="F85" s="1" t="s">
        <v>199</v>
      </c>
      <c r="G85" s="1">
        <v>13723</v>
      </c>
      <c r="H85" s="1" t="s">
        <v>200</v>
      </c>
      <c r="I85" s="1" t="s">
        <v>222</v>
      </c>
    </row>
    <row r="86" spans="1:9">
      <c r="A86" s="1" t="s">
        <v>502</v>
      </c>
      <c r="B86" s="1" t="s">
        <v>503</v>
      </c>
      <c r="C86" s="163" t="s">
        <v>504</v>
      </c>
      <c r="D86" s="1" t="s">
        <v>477</v>
      </c>
      <c r="E86" s="1" t="s">
        <v>340</v>
      </c>
      <c r="F86" s="1" t="s">
        <v>199</v>
      </c>
      <c r="G86" s="1">
        <v>8334</v>
      </c>
      <c r="H86" s="1" t="s">
        <v>200</v>
      </c>
      <c r="I86" s="1" t="s">
        <v>228</v>
      </c>
    </row>
    <row r="87" spans="1:9">
      <c r="A87" s="1" t="s">
        <v>505</v>
      </c>
      <c r="B87" s="1" t="s">
        <v>506</v>
      </c>
      <c r="C87" s="163" t="s">
        <v>507</v>
      </c>
      <c r="D87" s="1" t="s">
        <v>508</v>
      </c>
      <c r="E87" s="1" t="s">
        <v>340</v>
      </c>
      <c r="F87" s="1" t="s">
        <v>199</v>
      </c>
      <c r="G87" s="1">
        <v>217</v>
      </c>
      <c r="H87" s="1" t="s">
        <v>200</v>
      </c>
      <c r="I87" s="1" t="s">
        <v>509</v>
      </c>
    </row>
    <row r="88" spans="1:9">
      <c r="A88" s="1" t="s">
        <v>510</v>
      </c>
      <c r="B88" s="1" t="s">
        <v>511</v>
      </c>
      <c r="C88" s="163" t="s">
        <v>512</v>
      </c>
      <c r="D88" s="1" t="s">
        <v>508</v>
      </c>
      <c r="E88" s="1" t="s">
        <v>340</v>
      </c>
      <c r="F88" s="1" t="s">
        <v>199</v>
      </c>
      <c r="G88" s="1">
        <v>77</v>
      </c>
      <c r="H88" s="1" t="s">
        <v>200</v>
      </c>
      <c r="I88" s="1" t="s">
        <v>509</v>
      </c>
    </row>
    <row r="89" spans="1:9">
      <c r="A89" s="1" t="s">
        <v>513</v>
      </c>
      <c r="B89" s="1" t="s">
        <v>514</v>
      </c>
      <c r="C89" s="163" t="s">
        <v>515</v>
      </c>
      <c r="D89" s="1" t="s">
        <v>508</v>
      </c>
      <c r="E89" s="1" t="s">
        <v>340</v>
      </c>
      <c r="F89" s="1" t="s">
        <v>199</v>
      </c>
      <c r="G89" s="1">
        <v>223</v>
      </c>
      <c r="H89" s="1" t="s">
        <v>200</v>
      </c>
      <c r="I89" s="1" t="s">
        <v>509</v>
      </c>
    </row>
    <row r="90" spans="1:9">
      <c r="A90" s="1" t="s">
        <v>246</v>
      </c>
      <c r="B90" s="1" t="s">
        <v>516</v>
      </c>
      <c r="C90" s="163" t="s">
        <v>517</v>
      </c>
      <c r="D90" s="1" t="s">
        <v>518</v>
      </c>
      <c r="E90" s="1" t="s">
        <v>340</v>
      </c>
      <c r="F90" s="1" t="s">
        <v>199</v>
      </c>
      <c r="G90" s="1">
        <v>57959</v>
      </c>
      <c r="H90" s="1" t="s">
        <v>200</v>
      </c>
      <c r="I90" s="1" t="s">
        <v>241</v>
      </c>
    </row>
    <row r="91" spans="1:9">
      <c r="A91" s="1" t="s">
        <v>246</v>
      </c>
      <c r="B91" s="1" t="s">
        <v>519</v>
      </c>
      <c r="C91" s="163" t="s">
        <v>520</v>
      </c>
      <c r="D91" s="1" t="s">
        <v>518</v>
      </c>
      <c r="E91" s="1" t="s">
        <v>340</v>
      </c>
      <c r="F91" s="1" t="s">
        <v>199</v>
      </c>
      <c r="G91" s="1">
        <v>57673</v>
      </c>
      <c r="H91" s="1" t="s">
        <v>200</v>
      </c>
      <c r="I91" s="1" t="s">
        <v>392</v>
      </c>
    </row>
    <row r="92" spans="1:9">
      <c r="A92" s="1" t="s">
        <v>521</v>
      </c>
      <c r="B92" s="1" t="s">
        <v>522</v>
      </c>
      <c r="C92" s="163" t="s">
        <v>523</v>
      </c>
      <c r="D92" s="1" t="s">
        <v>518</v>
      </c>
      <c r="E92" s="1" t="s">
        <v>340</v>
      </c>
      <c r="F92" s="1" t="s">
        <v>199</v>
      </c>
      <c r="G92" s="1">
        <v>3598</v>
      </c>
      <c r="H92" s="1" t="s">
        <v>200</v>
      </c>
      <c r="I92" s="1" t="s">
        <v>241</v>
      </c>
    </row>
    <row r="93" spans="1:9">
      <c r="A93" s="1" t="s">
        <v>246</v>
      </c>
      <c r="B93" s="1" t="s">
        <v>524</v>
      </c>
      <c r="C93" s="163" t="s">
        <v>525</v>
      </c>
      <c r="D93" s="1" t="s">
        <v>518</v>
      </c>
      <c r="E93" s="1" t="s">
        <v>340</v>
      </c>
      <c r="F93" s="1" t="s">
        <v>199</v>
      </c>
      <c r="G93" s="1">
        <v>59440</v>
      </c>
      <c r="H93" s="1" t="s">
        <v>200</v>
      </c>
      <c r="I93" s="1" t="s">
        <v>222</v>
      </c>
    </row>
    <row r="94" spans="1:9">
      <c r="A94" s="1" t="s">
        <v>526</v>
      </c>
      <c r="B94" s="1" t="s">
        <v>527</v>
      </c>
      <c r="C94" s="163" t="s">
        <v>528</v>
      </c>
      <c r="D94" s="1" t="s">
        <v>529</v>
      </c>
      <c r="E94" s="1" t="s">
        <v>340</v>
      </c>
      <c r="F94" s="1" t="s">
        <v>199</v>
      </c>
      <c r="G94" s="1">
        <v>8270</v>
      </c>
      <c r="H94" s="1" t="s">
        <v>200</v>
      </c>
      <c r="I94" s="1" t="s">
        <v>392</v>
      </c>
    </row>
    <row r="95" spans="1:9">
      <c r="A95" s="1" t="s">
        <v>530</v>
      </c>
      <c r="B95" s="1" t="s">
        <v>531</v>
      </c>
      <c r="C95" s="163" t="s">
        <v>532</v>
      </c>
      <c r="D95" s="1" t="s">
        <v>529</v>
      </c>
      <c r="E95" s="1" t="s">
        <v>340</v>
      </c>
      <c r="F95" s="1" t="s">
        <v>199</v>
      </c>
      <c r="G95" s="1">
        <v>8208</v>
      </c>
      <c r="H95" s="1" t="s">
        <v>200</v>
      </c>
      <c r="I95" s="1" t="s">
        <v>228</v>
      </c>
    </row>
    <row r="96" spans="1:9">
      <c r="A96" s="1" t="s">
        <v>533</v>
      </c>
      <c r="B96" s="164" t="s">
        <v>534</v>
      </c>
      <c r="C96" s="163" t="s">
        <v>535</v>
      </c>
      <c r="D96" s="1" t="s">
        <v>529</v>
      </c>
      <c r="E96" s="1" t="s">
        <v>340</v>
      </c>
      <c r="F96" s="1" t="s">
        <v>199</v>
      </c>
      <c r="G96" s="1">
        <v>12859</v>
      </c>
      <c r="H96" s="1" t="s">
        <v>200</v>
      </c>
      <c r="I96" s="1" t="s">
        <v>392</v>
      </c>
    </row>
    <row r="97" spans="1:9">
      <c r="A97" s="1" t="s">
        <v>246</v>
      </c>
      <c r="B97" s="1" t="s">
        <v>536</v>
      </c>
      <c r="C97" s="163" t="s">
        <v>537</v>
      </c>
      <c r="D97" s="1" t="s">
        <v>538</v>
      </c>
      <c r="E97" s="1" t="s">
        <v>340</v>
      </c>
      <c r="F97" s="1" t="s">
        <v>199</v>
      </c>
      <c r="G97" s="1">
        <v>12910</v>
      </c>
      <c r="H97" s="1" t="s">
        <v>200</v>
      </c>
      <c r="I97" s="1" t="s">
        <v>228</v>
      </c>
    </row>
    <row r="98" spans="1:9">
      <c r="A98" s="1" t="s">
        <v>539</v>
      </c>
      <c r="B98" s="1" t="s">
        <v>540</v>
      </c>
      <c r="C98" s="163" t="s">
        <v>541</v>
      </c>
      <c r="D98" s="1" t="s">
        <v>538</v>
      </c>
      <c r="E98" s="1" t="s">
        <v>340</v>
      </c>
      <c r="F98" s="1" t="s">
        <v>199</v>
      </c>
      <c r="G98" s="1">
        <v>55259</v>
      </c>
      <c r="H98" s="1" t="s">
        <v>200</v>
      </c>
      <c r="I98" s="1" t="s">
        <v>222</v>
      </c>
    </row>
    <row r="99" spans="1:9">
      <c r="A99" s="1" t="s">
        <v>542</v>
      </c>
      <c r="B99" s="1" t="s">
        <v>543</v>
      </c>
      <c r="C99" s="163" t="s">
        <v>544</v>
      </c>
      <c r="D99" s="1" t="s">
        <v>545</v>
      </c>
      <c r="E99" s="1" t="s">
        <v>340</v>
      </c>
      <c r="F99" s="1" t="s">
        <v>199</v>
      </c>
      <c r="G99" s="1">
        <v>60984</v>
      </c>
      <c r="H99" s="1" t="s">
        <v>200</v>
      </c>
      <c r="I99" s="1" t="s">
        <v>392</v>
      </c>
    </row>
    <row r="100" spans="1:9">
      <c r="A100" s="1" t="s">
        <v>546</v>
      </c>
      <c r="B100" s="1" t="s">
        <v>547</v>
      </c>
      <c r="C100" s="163" t="s">
        <v>548</v>
      </c>
      <c r="D100" s="1" t="s">
        <v>549</v>
      </c>
      <c r="E100" s="1" t="s">
        <v>340</v>
      </c>
      <c r="F100" s="1" t="s">
        <v>199</v>
      </c>
      <c r="G100" s="1">
        <v>152</v>
      </c>
      <c r="H100" s="1" t="s">
        <v>200</v>
      </c>
      <c r="I100" s="1" t="s">
        <v>392</v>
      </c>
    </row>
    <row r="101" spans="1:9">
      <c r="A101" s="1" t="s">
        <v>550</v>
      </c>
      <c r="B101" s="1" t="s">
        <v>551</v>
      </c>
      <c r="C101" s="163" t="s">
        <v>552</v>
      </c>
      <c r="D101" s="1" t="s">
        <v>549</v>
      </c>
      <c r="E101" s="1" t="s">
        <v>340</v>
      </c>
      <c r="F101" s="1" t="s">
        <v>199</v>
      </c>
      <c r="G101" s="1">
        <v>170</v>
      </c>
      <c r="H101" s="1" t="s">
        <v>200</v>
      </c>
      <c r="I101" s="1" t="s">
        <v>392</v>
      </c>
    </row>
    <row r="102" spans="1:9">
      <c r="A102" s="1" t="s">
        <v>553</v>
      </c>
      <c r="B102" s="1" t="s">
        <v>554</v>
      </c>
      <c r="C102" s="163" t="s">
        <v>555</v>
      </c>
      <c r="D102" s="1" t="s">
        <v>556</v>
      </c>
      <c r="E102" s="1" t="s">
        <v>340</v>
      </c>
      <c r="F102" s="1" t="s">
        <v>199</v>
      </c>
      <c r="G102" s="1">
        <v>1725</v>
      </c>
      <c r="H102" s="1" t="s">
        <v>200</v>
      </c>
      <c r="I102" s="1" t="s">
        <v>234</v>
      </c>
    </row>
    <row r="103" spans="1:9">
      <c r="A103" s="1" t="s">
        <v>557</v>
      </c>
      <c r="B103" s="1" t="s">
        <v>558</v>
      </c>
      <c r="C103" s="163" t="s">
        <v>559</v>
      </c>
      <c r="D103" s="1" t="s">
        <v>560</v>
      </c>
      <c r="E103" s="1" t="s">
        <v>340</v>
      </c>
      <c r="F103" s="1" t="s">
        <v>199</v>
      </c>
      <c r="G103" s="165" t="s">
        <v>246</v>
      </c>
      <c r="H103" s="1" t="s">
        <v>200</v>
      </c>
      <c r="I103" s="1" t="s">
        <v>222</v>
      </c>
    </row>
    <row r="104" spans="1:9">
      <c r="A104" s="1" t="s">
        <v>561</v>
      </c>
      <c r="B104" s="1" t="s">
        <v>562</v>
      </c>
      <c r="C104" s="163" t="s">
        <v>563</v>
      </c>
      <c r="D104" s="1" t="s">
        <v>560</v>
      </c>
      <c r="E104" s="1" t="s">
        <v>340</v>
      </c>
      <c r="F104" s="1" t="s">
        <v>199</v>
      </c>
      <c r="G104" s="1">
        <v>3539</v>
      </c>
      <c r="H104" s="1" t="s">
        <v>200</v>
      </c>
      <c r="I104" s="1" t="s">
        <v>392</v>
      </c>
    </row>
    <row r="105" spans="1:9">
      <c r="A105" s="1" t="s">
        <v>564</v>
      </c>
      <c r="B105" s="164" t="s">
        <v>565</v>
      </c>
      <c r="C105" s="163" t="s">
        <v>566</v>
      </c>
      <c r="D105" s="1" t="s">
        <v>567</v>
      </c>
      <c r="E105" s="1" t="s">
        <v>340</v>
      </c>
      <c r="F105" s="1" t="s">
        <v>199</v>
      </c>
      <c r="G105" s="1">
        <v>3592</v>
      </c>
      <c r="H105" s="1" t="s">
        <v>200</v>
      </c>
      <c r="I105" s="1" t="s">
        <v>228</v>
      </c>
    </row>
    <row r="106" spans="1:9">
      <c r="A106" s="1" t="s">
        <v>568</v>
      </c>
      <c r="B106" s="1" t="s">
        <v>569</v>
      </c>
      <c r="C106" s="163" t="s">
        <v>570</v>
      </c>
      <c r="D106" s="1" t="s">
        <v>571</v>
      </c>
      <c r="E106" s="1" t="s">
        <v>340</v>
      </c>
      <c r="F106" s="1" t="s">
        <v>199</v>
      </c>
      <c r="G106" s="1">
        <v>3550</v>
      </c>
      <c r="H106" s="1" t="s">
        <v>200</v>
      </c>
      <c r="I106" s="1" t="s">
        <v>392</v>
      </c>
    </row>
    <row r="107" spans="1:9">
      <c r="A107" s="1" t="s">
        <v>572</v>
      </c>
      <c r="B107" s="1" t="s">
        <v>573</v>
      </c>
      <c r="C107" s="163" t="s">
        <v>574</v>
      </c>
      <c r="D107" s="1" t="s">
        <v>575</v>
      </c>
      <c r="E107" s="1" t="s">
        <v>340</v>
      </c>
      <c r="F107" s="1" t="s">
        <v>199</v>
      </c>
      <c r="G107" s="1">
        <v>5049</v>
      </c>
      <c r="H107" s="1" t="s">
        <v>200</v>
      </c>
      <c r="I107" s="1" t="s">
        <v>228</v>
      </c>
    </row>
    <row r="108" spans="1:9">
      <c r="A108" s="1" t="s">
        <v>576</v>
      </c>
      <c r="B108" s="1" t="s">
        <v>577</v>
      </c>
      <c r="C108" s="163" t="s">
        <v>578</v>
      </c>
      <c r="D108" s="1" t="s">
        <v>579</v>
      </c>
      <c r="E108" s="1" t="s">
        <v>340</v>
      </c>
      <c r="F108" s="1" t="s">
        <v>199</v>
      </c>
      <c r="G108" s="1">
        <v>467</v>
      </c>
      <c r="H108" s="1" t="s">
        <v>200</v>
      </c>
      <c r="I108" s="1" t="s">
        <v>392</v>
      </c>
    </row>
    <row r="109" spans="1:9">
      <c r="A109" s="1" t="s">
        <v>580</v>
      </c>
      <c r="B109" s="1" t="s">
        <v>581</v>
      </c>
      <c r="C109" s="163" t="s">
        <v>582</v>
      </c>
      <c r="D109" s="1" t="s">
        <v>583</v>
      </c>
      <c r="E109" s="1" t="s">
        <v>340</v>
      </c>
      <c r="F109" s="1" t="s">
        <v>199</v>
      </c>
      <c r="G109" s="1">
        <v>8200</v>
      </c>
      <c r="H109" s="1" t="s">
        <v>200</v>
      </c>
      <c r="I109" s="1" t="s">
        <v>392</v>
      </c>
    </row>
    <row r="110" spans="1:9">
      <c r="A110" s="1" t="s">
        <v>584</v>
      </c>
      <c r="B110" s="164" t="s">
        <v>585</v>
      </c>
      <c r="C110" s="163" t="s">
        <v>586</v>
      </c>
      <c r="D110" s="1" t="s">
        <v>587</v>
      </c>
      <c r="E110" s="1" t="s">
        <v>340</v>
      </c>
      <c r="F110" s="1" t="s">
        <v>199</v>
      </c>
      <c r="G110" s="1">
        <v>12942</v>
      </c>
      <c r="H110" s="1" t="s">
        <v>200</v>
      </c>
      <c r="I110" s="1" t="s">
        <v>222</v>
      </c>
    </row>
    <row r="111" spans="1:9">
      <c r="A111" s="1" t="s">
        <v>588</v>
      </c>
      <c r="B111" s="164" t="s">
        <v>589</v>
      </c>
      <c r="C111" s="163" t="s">
        <v>590</v>
      </c>
      <c r="D111" s="1" t="s">
        <v>587</v>
      </c>
      <c r="E111" s="1" t="s">
        <v>340</v>
      </c>
      <c r="F111" s="1" t="s">
        <v>199</v>
      </c>
      <c r="G111" s="1">
        <v>12917</v>
      </c>
      <c r="H111" s="1" t="s">
        <v>200</v>
      </c>
      <c r="I111" s="1" t="s">
        <v>222</v>
      </c>
    </row>
    <row r="112" spans="1:9">
      <c r="A112" s="1" t="s">
        <v>591</v>
      </c>
      <c r="B112" s="1" t="s">
        <v>592</v>
      </c>
      <c r="C112" s="163" t="s">
        <v>593</v>
      </c>
      <c r="D112" s="1" t="s">
        <v>594</v>
      </c>
      <c r="E112" s="1" t="s">
        <v>340</v>
      </c>
      <c r="F112" s="1" t="s">
        <v>199</v>
      </c>
      <c r="G112" s="1">
        <v>3680</v>
      </c>
      <c r="H112" s="1" t="s">
        <v>200</v>
      </c>
      <c r="I112" s="1" t="s">
        <v>222</v>
      </c>
    </row>
    <row r="113" spans="1:9">
      <c r="A113" s="1" t="s">
        <v>595</v>
      </c>
      <c r="B113" s="1" t="s">
        <v>596</v>
      </c>
      <c r="C113" s="163" t="s">
        <v>597</v>
      </c>
      <c r="D113" s="1" t="s">
        <v>598</v>
      </c>
      <c r="E113" s="1" t="s">
        <v>340</v>
      </c>
      <c r="F113" s="1" t="s">
        <v>199</v>
      </c>
      <c r="G113" s="1">
        <v>11859</v>
      </c>
      <c r="H113" s="1" t="s">
        <v>200</v>
      </c>
      <c r="I113" s="1" t="s">
        <v>228</v>
      </c>
    </row>
    <row r="114" spans="1:9">
      <c r="A114" s="1" t="s">
        <v>599</v>
      </c>
      <c r="B114" s="1" t="s">
        <v>600</v>
      </c>
      <c r="C114" s="163" t="s">
        <v>601</v>
      </c>
      <c r="D114" s="1" t="s">
        <v>598</v>
      </c>
      <c r="E114" s="1" t="s">
        <v>340</v>
      </c>
      <c r="F114" s="1" t="s">
        <v>199</v>
      </c>
      <c r="G114" s="1">
        <v>11865</v>
      </c>
      <c r="H114" s="1" t="s">
        <v>200</v>
      </c>
      <c r="I114" s="1" t="s">
        <v>228</v>
      </c>
    </row>
    <row r="115" spans="1:9">
      <c r="A115" s="1" t="s">
        <v>602</v>
      </c>
      <c r="B115" s="1" t="s">
        <v>603</v>
      </c>
      <c r="C115" s="163" t="s">
        <v>604</v>
      </c>
      <c r="D115" s="1" t="s">
        <v>598</v>
      </c>
      <c r="E115" s="1" t="s">
        <v>340</v>
      </c>
      <c r="F115" s="1" t="s">
        <v>199</v>
      </c>
      <c r="G115" s="1">
        <v>12466</v>
      </c>
      <c r="H115" s="1" t="s">
        <v>200</v>
      </c>
      <c r="I115" s="1" t="s">
        <v>228</v>
      </c>
    </row>
    <row r="116" spans="1:9">
      <c r="A116" s="1" t="s">
        <v>605</v>
      </c>
      <c r="B116" s="164" t="s">
        <v>606</v>
      </c>
      <c r="C116" s="163" t="s">
        <v>607</v>
      </c>
      <c r="D116" s="1" t="s">
        <v>608</v>
      </c>
      <c r="E116" s="1" t="s">
        <v>340</v>
      </c>
      <c r="F116" s="1" t="s">
        <v>199</v>
      </c>
      <c r="G116" s="1">
        <v>3519</v>
      </c>
      <c r="H116" s="1" t="s">
        <v>200</v>
      </c>
      <c r="I116" s="1" t="s">
        <v>222</v>
      </c>
    </row>
    <row r="117" spans="1:9">
      <c r="A117" s="1" t="s">
        <v>609</v>
      </c>
      <c r="B117" s="1" t="s">
        <v>610</v>
      </c>
      <c r="C117" s="163" t="s">
        <v>611</v>
      </c>
      <c r="D117" s="1" t="s">
        <v>612</v>
      </c>
      <c r="E117" s="1" t="s">
        <v>340</v>
      </c>
      <c r="F117" s="1" t="s">
        <v>199</v>
      </c>
      <c r="G117" s="1">
        <v>13980</v>
      </c>
      <c r="H117" s="1" t="s">
        <v>200</v>
      </c>
      <c r="I117" s="1" t="s">
        <v>222</v>
      </c>
    </row>
    <row r="118" spans="1:9">
      <c r="A118" s="1" t="s">
        <v>613</v>
      </c>
      <c r="B118" s="164" t="s">
        <v>614</v>
      </c>
      <c r="C118" s="163" t="s">
        <v>615</v>
      </c>
      <c r="D118" s="1" t="s">
        <v>612</v>
      </c>
      <c r="E118" s="1" t="s">
        <v>340</v>
      </c>
      <c r="F118" s="1" t="s">
        <v>199</v>
      </c>
      <c r="G118" s="1">
        <v>8392</v>
      </c>
      <c r="H118" s="1" t="s">
        <v>200</v>
      </c>
      <c r="I118" s="1" t="s">
        <v>392</v>
      </c>
    </row>
    <row r="119" spans="1:9">
      <c r="A119" s="1" t="s">
        <v>246</v>
      </c>
      <c r="B119" s="1" t="s">
        <v>616</v>
      </c>
      <c r="C119" s="163" t="s">
        <v>617</v>
      </c>
      <c r="D119" s="1" t="s">
        <v>618</v>
      </c>
      <c r="E119" s="1" t="s">
        <v>340</v>
      </c>
      <c r="F119" s="1" t="s">
        <v>199</v>
      </c>
      <c r="G119" s="1">
        <v>52915</v>
      </c>
      <c r="H119" s="1" t="s">
        <v>200</v>
      </c>
      <c r="I119" s="1" t="s">
        <v>228</v>
      </c>
    </row>
    <row r="120" spans="1:9">
      <c r="A120" s="1" t="s">
        <v>619</v>
      </c>
      <c r="B120" s="1" t="s">
        <v>620</v>
      </c>
      <c r="C120" s="163" t="s">
        <v>621</v>
      </c>
      <c r="D120" s="1" t="s">
        <v>618</v>
      </c>
      <c r="E120" s="1" t="s">
        <v>340</v>
      </c>
      <c r="F120" s="1" t="s">
        <v>199</v>
      </c>
      <c r="G120" s="1">
        <v>26675</v>
      </c>
      <c r="H120" s="1" t="s">
        <v>200</v>
      </c>
      <c r="I120" s="1" t="s">
        <v>222</v>
      </c>
    </row>
    <row r="121" spans="1:9">
      <c r="A121" s="1" t="s">
        <v>622</v>
      </c>
      <c r="B121" s="1" t="s">
        <v>623</v>
      </c>
      <c r="C121" s="163" t="s">
        <v>624</v>
      </c>
      <c r="D121" s="1" t="s">
        <v>618</v>
      </c>
      <c r="E121" s="1" t="s">
        <v>340</v>
      </c>
      <c r="F121" s="1" t="s">
        <v>199</v>
      </c>
      <c r="G121" s="1">
        <v>14105</v>
      </c>
      <c r="H121" s="1" t="s">
        <v>200</v>
      </c>
      <c r="I121" s="1" t="s">
        <v>222</v>
      </c>
    </row>
    <row r="122" spans="1:9">
      <c r="A122" s="1" t="s">
        <v>178</v>
      </c>
      <c r="B122" s="1" t="s">
        <v>625</v>
      </c>
      <c r="C122" s="163" t="s">
        <v>626</v>
      </c>
      <c r="D122" s="1" t="s">
        <v>618</v>
      </c>
      <c r="E122" s="1" t="s">
        <v>340</v>
      </c>
      <c r="F122" s="1" t="s">
        <v>199</v>
      </c>
      <c r="G122" s="1">
        <v>403</v>
      </c>
      <c r="H122" s="1" t="s">
        <v>200</v>
      </c>
      <c r="I122" s="1" t="s">
        <v>222</v>
      </c>
    </row>
    <row r="123" spans="1:9">
      <c r="A123" s="1" t="s">
        <v>627</v>
      </c>
      <c r="B123" s="1" t="s">
        <v>628</v>
      </c>
      <c r="C123" s="163" t="s">
        <v>629</v>
      </c>
      <c r="D123" s="1" t="s">
        <v>618</v>
      </c>
      <c r="E123" s="1" t="s">
        <v>340</v>
      </c>
      <c r="F123" s="1" t="s">
        <v>199</v>
      </c>
      <c r="G123" s="1">
        <v>11001</v>
      </c>
      <c r="H123" s="1" t="s">
        <v>200</v>
      </c>
      <c r="I123" s="1" t="s">
        <v>222</v>
      </c>
    </row>
    <row r="124" spans="1:9">
      <c r="A124" s="1" t="s">
        <v>630</v>
      </c>
      <c r="B124" s="1" t="s">
        <v>631</v>
      </c>
      <c r="C124" s="163" t="s">
        <v>632</v>
      </c>
      <c r="D124" s="1" t="s">
        <v>618</v>
      </c>
      <c r="E124" s="1" t="s">
        <v>340</v>
      </c>
      <c r="F124" s="1" t="s">
        <v>199</v>
      </c>
      <c r="G124" s="1">
        <v>11002</v>
      </c>
      <c r="H124" s="1" t="s">
        <v>200</v>
      </c>
      <c r="I124" s="1" t="s">
        <v>392</v>
      </c>
    </row>
    <row r="125" spans="1:9">
      <c r="A125" s="1" t="s">
        <v>633</v>
      </c>
      <c r="B125" s="1" t="s">
        <v>491</v>
      </c>
      <c r="C125" s="163" t="s">
        <v>634</v>
      </c>
      <c r="D125" s="1" t="s">
        <v>618</v>
      </c>
      <c r="E125" s="1" t="s">
        <v>340</v>
      </c>
      <c r="F125" s="1" t="s">
        <v>199</v>
      </c>
      <c r="G125" s="1">
        <v>14023</v>
      </c>
      <c r="H125" s="1" t="s">
        <v>200</v>
      </c>
      <c r="I125" s="1" t="s">
        <v>222</v>
      </c>
    </row>
    <row r="126" spans="1:9">
      <c r="A126" s="1" t="s">
        <v>635</v>
      </c>
      <c r="B126" s="1" t="s">
        <v>636</v>
      </c>
      <c r="C126" s="163" t="s">
        <v>637</v>
      </c>
      <c r="D126" s="1" t="s">
        <v>618</v>
      </c>
      <c r="E126" s="1" t="s">
        <v>340</v>
      </c>
      <c r="F126" s="1" t="s">
        <v>199</v>
      </c>
      <c r="G126" s="1">
        <v>14018</v>
      </c>
      <c r="H126" s="1" t="s">
        <v>200</v>
      </c>
      <c r="I126" s="1" t="s">
        <v>222</v>
      </c>
    </row>
    <row r="127" spans="1:9">
      <c r="A127" s="1" t="s">
        <v>638</v>
      </c>
      <c r="B127" s="1" t="s">
        <v>639</v>
      </c>
      <c r="C127" s="163" t="s">
        <v>640</v>
      </c>
      <c r="D127" s="1" t="s">
        <v>618</v>
      </c>
      <c r="E127" s="1" t="s">
        <v>340</v>
      </c>
      <c r="F127" s="1" t="s">
        <v>199</v>
      </c>
      <c r="G127" s="1">
        <v>14009</v>
      </c>
      <c r="H127" s="1" t="s">
        <v>200</v>
      </c>
      <c r="I127" s="1" t="s">
        <v>241</v>
      </c>
    </row>
    <row r="128" spans="1:9">
      <c r="A128" s="1" t="s">
        <v>641</v>
      </c>
      <c r="B128" s="1" t="s">
        <v>642</v>
      </c>
      <c r="C128" s="163" t="s">
        <v>643</v>
      </c>
      <c r="D128" s="1" t="s">
        <v>618</v>
      </c>
      <c r="E128" s="1" t="s">
        <v>340</v>
      </c>
      <c r="F128" s="1" t="s">
        <v>199</v>
      </c>
      <c r="G128" s="1">
        <v>14004</v>
      </c>
      <c r="H128" s="1" t="s">
        <v>200</v>
      </c>
      <c r="I128" s="1" t="s">
        <v>222</v>
      </c>
    </row>
    <row r="129" spans="1:9">
      <c r="A129" s="1" t="s">
        <v>644</v>
      </c>
      <c r="B129" s="1" t="s">
        <v>645</v>
      </c>
      <c r="C129" s="163" t="s">
        <v>646</v>
      </c>
      <c r="D129" s="1" t="s">
        <v>618</v>
      </c>
      <c r="E129" s="1" t="s">
        <v>340</v>
      </c>
      <c r="F129" s="1" t="s">
        <v>199</v>
      </c>
      <c r="G129" s="1">
        <v>12968</v>
      </c>
      <c r="H129" s="1" t="s">
        <v>200</v>
      </c>
      <c r="I129" s="1" t="s">
        <v>222</v>
      </c>
    </row>
    <row r="130" spans="1:9">
      <c r="A130" s="1" t="s">
        <v>647</v>
      </c>
      <c r="B130" s="1" t="s">
        <v>648</v>
      </c>
      <c r="C130" s="163" t="s">
        <v>649</v>
      </c>
      <c r="D130" s="1" t="s">
        <v>618</v>
      </c>
      <c r="E130" s="1" t="s">
        <v>340</v>
      </c>
      <c r="F130" s="1" t="s">
        <v>199</v>
      </c>
      <c r="G130" s="1">
        <v>14002</v>
      </c>
      <c r="H130" s="1" t="s">
        <v>200</v>
      </c>
      <c r="I130" s="1" t="s">
        <v>222</v>
      </c>
    </row>
    <row r="131" spans="1:9">
      <c r="A131" s="1" t="s">
        <v>650</v>
      </c>
      <c r="B131" s="1" t="s">
        <v>651</v>
      </c>
      <c r="C131" s="163" t="s">
        <v>652</v>
      </c>
      <c r="D131" s="1" t="s">
        <v>618</v>
      </c>
      <c r="E131" s="1" t="s">
        <v>340</v>
      </c>
      <c r="F131" s="1" t="s">
        <v>199</v>
      </c>
      <c r="G131" s="1">
        <v>13998</v>
      </c>
      <c r="H131" s="1" t="s">
        <v>200</v>
      </c>
      <c r="I131" s="1" t="s">
        <v>392</v>
      </c>
    </row>
    <row r="132" spans="1:9">
      <c r="A132" s="1" t="s">
        <v>653</v>
      </c>
      <c r="B132" s="1" t="s">
        <v>654</v>
      </c>
      <c r="C132" s="163" t="s">
        <v>655</v>
      </c>
      <c r="D132" s="1" t="s">
        <v>618</v>
      </c>
      <c r="E132" s="1" t="s">
        <v>340</v>
      </c>
      <c r="F132" s="1" t="s">
        <v>199</v>
      </c>
      <c r="G132" s="1">
        <v>13995</v>
      </c>
      <c r="H132" s="1" t="s">
        <v>200</v>
      </c>
      <c r="I132" s="1" t="s">
        <v>222</v>
      </c>
    </row>
    <row r="133" spans="1:9">
      <c r="A133" s="1" t="s">
        <v>656</v>
      </c>
      <c r="B133" s="1" t="s">
        <v>657</v>
      </c>
      <c r="C133" s="163" t="s">
        <v>658</v>
      </c>
      <c r="D133" s="1" t="s">
        <v>618</v>
      </c>
      <c r="E133" s="1" t="s">
        <v>340</v>
      </c>
      <c r="F133" s="1" t="s">
        <v>199</v>
      </c>
      <c r="G133" s="1">
        <v>13990</v>
      </c>
      <c r="H133" s="1" t="s">
        <v>200</v>
      </c>
      <c r="I133" s="1" t="s">
        <v>222</v>
      </c>
    </row>
    <row r="134" spans="1:9">
      <c r="A134" s="1" t="s">
        <v>659</v>
      </c>
      <c r="B134" s="164" t="s">
        <v>660</v>
      </c>
      <c r="C134" s="163" t="s">
        <v>661</v>
      </c>
      <c r="D134" s="1" t="s">
        <v>618</v>
      </c>
      <c r="E134" s="1" t="s">
        <v>340</v>
      </c>
      <c r="F134" s="1" t="s">
        <v>199</v>
      </c>
      <c r="G134" s="1">
        <v>424</v>
      </c>
      <c r="H134" s="1" t="s">
        <v>200</v>
      </c>
      <c r="I134" s="1" t="s">
        <v>222</v>
      </c>
    </row>
    <row r="135" spans="1:9">
      <c r="A135" s="1" t="s">
        <v>662</v>
      </c>
      <c r="B135" s="164" t="s">
        <v>663</v>
      </c>
      <c r="C135" s="163" t="s">
        <v>664</v>
      </c>
      <c r="D135" s="1" t="s">
        <v>618</v>
      </c>
      <c r="E135" s="1" t="s">
        <v>340</v>
      </c>
      <c r="F135" s="1" t="s">
        <v>199</v>
      </c>
      <c r="G135" s="1">
        <v>14074</v>
      </c>
      <c r="H135" s="1" t="s">
        <v>200</v>
      </c>
      <c r="I135" s="1" t="s">
        <v>222</v>
      </c>
    </row>
    <row r="136" spans="1:9">
      <c r="A136" s="1" t="s">
        <v>665</v>
      </c>
      <c r="B136" s="1" t="s">
        <v>666</v>
      </c>
      <c r="C136" s="163" t="s">
        <v>667</v>
      </c>
      <c r="D136" s="1" t="s">
        <v>618</v>
      </c>
      <c r="E136" s="1" t="s">
        <v>340</v>
      </c>
      <c r="F136" s="1" t="s">
        <v>199</v>
      </c>
      <c r="G136" s="1">
        <v>53708</v>
      </c>
      <c r="H136" s="1" t="s">
        <v>200</v>
      </c>
      <c r="I136" s="1" t="s">
        <v>228</v>
      </c>
    </row>
    <row r="137" spans="1:9">
      <c r="A137" s="1" t="s">
        <v>246</v>
      </c>
      <c r="B137" s="1" t="s">
        <v>668</v>
      </c>
      <c r="C137" s="163" t="s">
        <v>669</v>
      </c>
      <c r="D137" s="1" t="s">
        <v>618</v>
      </c>
      <c r="E137" s="1" t="s">
        <v>340</v>
      </c>
      <c r="F137" s="1" t="s">
        <v>199</v>
      </c>
      <c r="G137" s="1">
        <v>61341</v>
      </c>
      <c r="H137" s="1" t="s">
        <v>200</v>
      </c>
      <c r="I137" s="1" t="s">
        <v>222</v>
      </c>
    </row>
    <row r="138" spans="1:9">
      <c r="A138" s="1" t="s">
        <v>670</v>
      </c>
      <c r="B138" s="164" t="s">
        <v>671</v>
      </c>
      <c r="C138" s="163" t="s">
        <v>672</v>
      </c>
      <c r="D138" s="1" t="s">
        <v>618</v>
      </c>
      <c r="E138" s="1" t="s">
        <v>340</v>
      </c>
      <c r="F138" s="1" t="s">
        <v>199</v>
      </c>
      <c r="G138" s="1">
        <v>14087</v>
      </c>
      <c r="H138" s="1" t="s">
        <v>200</v>
      </c>
      <c r="I138" s="1" t="s">
        <v>228</v>
      </c>
    </row>
    <row r="139" spans="1:9">
      <c r="A139" s="1" t="s">
        <v>673</v>
      </c>
      <c r="B139" s="164" t="s">
        <v>674</v>
      </c>
      <c r="C139" s="163" t="s">
        <v>675</v>
      </c>
      <c r="D139" s="1" t="s">
        <v>618</v>
      </c>
      <c r="E139" s="1" t="s">
        <v>340</v>
      </c>
      <c r="F139" s="1" t="s">
        <v>199</v>
      </c>
      <c r="G139" s="1">
        <v>14089</v>
      </c>
      <c r="H139" s="1" t="s">
        <v>200</v>
      </c>
      <c r="I139" s="1" t="s">
        <v>228</v>
      </c>
    </row>
    <row r="140" spans="1:9">
      <c r="A140" s="1" t="s">
        <v>676</v>
      </c>
      <c r="B140" s="164" t="s">
        <v>677</v>
      </c>
      <c r="C140" s="163" t="s">
        <v>678</v>
      </c>
      <c r="D140" s="1" t="s">
        <v>618</v>
      </c>
      <c r="E140" s="1" t="s">
        <v>340</v>
      </c>
      <c r="F140" s="1" t="s">
        <v>199</v>
      </c>
      <c r="G140" s="1">
        <v>14098</v>
      </c>
      <c r="H140" s="1" t="s">
        <v>200</v>
      </c>
      <c r="I140" s="1" t="s">
        <v>222</v>
      </c>
    </row>
    <row r="141" spans="1:9">
      <c r="A141" s="1" t="s">
        <v>679</v>
      </c>
      <c r="B141" s="1" t="s">
        <v>680</v>
      </c>
      <c r="C141" s="163" t="s">
        <v>681</v>
      </c>
      <c r="D141" s="1" t="s">
        <v>682</v>
      </c>
      <c r="E141" s="1" t="s">
        <v>340</v>
      </c>
      <c r="F141" s="1" t="s">
        <v>199</v>
      </c>
      <c r="G141" s="1">
        <v>89</v>
      </c>
      <c r="H141" s="1" t="s">
        <v>200</v>
      </c>
      <c r="I141" s="1" t="s">
        <v>234</v>
      </c>
    </row>
    <row r="142" spans="1:9">
      <c r="A142" s="1" t="s">
        <v>683</v>
      </c>
      <c r="B142" s="1" t="s">
        <v>684</v>
      </c>
      <c r="C142" s="163" t="s">
        <v>685</v>
      </c>
      <c r="D142" s="1" t="s">
        <v>682</v>
      </c>
      <c r="E142" s="1" t="s">
        <v>340</v>
      </c>
      <c r="F142" s="1" t="s">
        <v>199</v>
      </c>
      <c r="G142" s="1">
        <v>93</v>
      </c>
      <c r="H142" s="1" t="s">
        <v>200</v>
      </c>
      <c r="I142" s="1" t="s">
        <v>686</v>
      </c>
    </row>
    <row r="143" spans="1:9">
      <c r="A143" s="1" t="s">
        <v>687</v>
      </c>
      <c r="B143" s="1" t="s">
        <v>688</v>
      </c>
      <c r="C143" s="163" t="s">
        <v>689</v>
      </c>
      <c r="D143" s="1" t="s">
        <v>682</v>
      </c>
      <c r="E143" s="1" t="s">
        <v>340</v>
      </c>
      <c r="F143" s="1" t="s">
        <v>199</v>
      </c>
      <c r="G143" s="1">
        <v>94</v>
      </c>
      <c r="H143" s="1" t="s">
        <v>200</v>
      </c>
      <c r="I143" s="1" t="s">
        <v>686</v>
      </c>
    </row>
    <row r="144" spans="1:9">
      <c r="A144" s="1" t="s">
        <v>690</v>
      </c>
      <c r="B144" s="1" t="s">
        <v>691</v>
      </c>
      <c r="C144" s="163" t="s">
        <v>692</v>
      </c>
      <c r="D144" s="1" t="s">
        <v>682</v>
      </c>
      <c r="E144" s="1" t="s">
        <v>340</v>
      </c>
      <c r="F144" s="1" t="s">
        <v>199</v>
      </c>
      <c r="G144" s="1">
        <v>97</v>
      </c>
      <c r="H144" s="1" t="s">
        <v>200</v>
      </c>
      <c r="I144" s="1" t="s">
        <v>686</v>
      </c>
    </row>
    <row r="145" spans="1:9">
      <c r="A145" s="1" t="s">
        <v>693</v>
      </c>
      <c r="B145" s="1" t="s">
        <v>694</v>
      </c>
      <c r="C145" s="163" t="s">
        <v>695</v>
      </c>
      <c r="D145" s="1" t="s">
        <v>682</v>
      </c>
      <c r="E145" s="1" t="s">
        <v>340</v>
      </c>
      <c r="F145" s="1" t="s">
        <v>199</v>
      </c>
      <c r="G145" s="1">
        <v>98</v>
      </c>
      <c r="H145" s="1" t="s">
        <v>200</v>
      </c>
      <c r="I145" s="1" t="s">
        <v>686</v>
      </c>
    </row>
    <row r="146" spans="1:9">
      <c r="A146" s="1" t="s">
        <v>696</v>
      </c>
      <c r="B146" s="1" t="s">
        <v>697</v>
      </c>
      <c r="C146" s="163" t="s">
        <v>698</v>
      </c>
      <c r="D146" s="1" t="s">
        <v>682</v>
      </c>
      <c r="E146" s="1" t="s">
        <v>340</v>
      </c>
      <c r="F146" s="1" t="s">
        <v>199</v>
      </c>
      <c r="G146" s="1">
        <v>100</v>
      </c>
      <c r="H146" s="1" t="s">
        <v>200</v>
      </c>
      <c r="I146" s="1" t="s">
        <v>686</v>
      </c>
    </row>
    <row r="147" spans="1:9">
      <c r="A147" s="1" t="s">
        <v>182</v>
      </c>
      <c r="B147" s="1" t="s">
        <v>699</v>
      </c>
      <c r="C147" s="163" t="s">
        <v>700</v>
      </c>
      <c r="D147" s="1" t="s">
        <v>682</v>
      </c>
      <c r="E147" s="1" t="s">
        <v>340</v>
      </c>
      <c r="F147" s="1" t="s">
        <v>199</v>
      </c>
      <c r="G147" s="1">
        <v>107</v>
      </c>
      <c r="H147" s="1" t="s">
        <v>200</v>
      </c>
      <c r="I147" s="1" t="s">
        <v>686</v>
      </c>
    </row>
    <row r="148" spans="1:9">
      <c r="A148" s="1" t="s">
        <v>701</v>
      </c>
      <c r="B148" s="164" t="s">
        <v>702</v>
      </c>
      <c r="C148" s="163" t="s">
        <v>703</v>
      </c>
      <c r="D148" s="1" t="s">
        <v>682</v>
      </c>
      <c r="E148" s="1" t="s">
        <v>340</v>
      </c>
      <c r="F148" s="1" t="s">
        <v>199</v>
      </c>
      <c r="G148" s="1">
        <v>113</v>
      </c>
      <c r="H148" s="1" t="s">
        <v>200</v>
      </c>
      <c r="I148" s="1" t="s">
        <v>704</v>
      </c>
    </row>
    <row r="149" spans="1:9">
      <c r="A149" s="1" t="s">
        <v>705</v>
      </c>
      <c r="B149" s="164" t="s">
        <v>706</v>
      </c>
      <c r="C149" s="163" t="s">
        <v>707</v>
      </c>
      <c r="D149" s="1" t="s">
        <v>682</v>
      </c>
      <c r="E149" s="1" t="s">
        <v>340</v>
      </c>
      <c r="F149" s="1" t="s">
        <v>199</v>
      </c>
      <c r="G149" s="1">
        <v>114</v>
      </c>
      <c r="H149" s="1" t="s">
        <v>200</v>
      </c>
      <c r="I149" s="1" t="s">
        <v>686</v>
      </c>
    </row>
    <row r="150" spans="1:9">
      <c r="A150" s="1" t="s">
        <v>180</v>
      </c>
      <c r="B150" s="1" t="s">
        <v>708</v>
      </c>
      <c r="C150" s="163" t="s">
        <v>709</v>
      </c>
      <c r="D150" s="1" t="s">
        <v>682</v>
      </c>
      <c r="E150" s="1" t="s">
        <v>340</v>
      </c>
      <c r="F150" s="1" t="s">
        <v>199</v>
      </c>
      <c r="G150" s="1">
        <v>117</v>
      </c>
      <c r="H150" s="1" t="s">
        <v>200</v>
      </c>
      <c r="I150" s="1" t="s">
        <v>710</v>
      </c>
    </row>
    <row r="151" spans="1:9">
      <c r="A151" s="1" t="s">
        <v>711</v>
      </c>
      <c r="B151" s="1" t="s">
        <v>712</v>
      </c>
      <c r="C151" s="163" t="s">
        <v>713</v>
      </c>
      <c r="D151" s="1" t="s">
        <v>682</v>
      </c>
      <c r="E151" s="1" t="s">
        <v>340</v>
      </c>
      <c r="F151" s="1" t="s">
        <v>199</v>
      </c>
      <c r="G151" s="1">
        <v>136</v>
      </c>
      <c r="H151" s="1" t="s">
        <v>200</v>
      </c>
      <c r="I151" s="1" t="s">
        <v>234</v>
      </c>
    </row>
    <row r="152" spans="1:9">
      <c r="A152" s="1" t="s">
        <v>714</v>
      </c>
      <c r="B152" s="164" t="s">
        <v>715</v>
      </c>
      <c r="C152" s="163" t="s">
        <v>716</v>
      </c>
      <c r="D152" s="1" t="s">
        <v>682</v>
      </c>
      <c r="E152" s="1" t="s">
        <v>340</v>
      </c>
      <c r="F152" s="1" t="s">
        <v>199</v>
      </c>
      <c r="G152" s="1">
        <v>142</v>
      </c>
      <c r="H152" s="1" t="s">
        <v>200</v>
      </c>
      <c r="I152" s="1" t="s">
        <v>686</v>
      </c>
    </row>
    <row r="153" spans="1:9">
      <c r="A153" s="1" t="s">
        <v>717</v>
      </c>
      <c r="B153" s="164" t="s">
        <v>718</v>
      </c>
      <c r="C153" s="163" t="s">
        <v>719</v>
      </c>
      <c r="D153" s="1" t="s">
        <v>682</v>
      </c>
      <c r="E153" s="1" t="s">
        <v>340</v>
      </c>
      <c r="F153" s="1" t="s">
        <v>199</v>
      </c>
      <c r="G153" s="1">
        <v>143</v>
      </c>
      <c r="H153" s="1" t="s">
        <v>200</v>
      </c>
      <c r="I153" s="1" t="s">
        <v>686</v>
      </c>
    </row>
    <row r="154" spans="1:9">
      <c r="A154" s="1" t="s">
        <v>720</v>
      </c>
      <c r="B154" s="164" t="s">
        <v>721</v>
      </c>
      <c r="C154" s="163" t="s">
        <v>722</v>
      </c>
      <c r="D154" s="1" t="s">
        <v>682</v>
      </c>
      <c r="E154" s="1" t="s">
        <v>340</v>
      </c>
      <c r="F154" s="1" t="s">
        <v>199</v>
      </c>
      <c r="G154" s="1">
        <v>146</v>
      </c>
      <c r="H154" s="1" t="s">
        <v>200</v>
      </c>
      <c r="I154" s="1" t="s">
        <v>686</v>
      </c>
    </row>
    <row r="155" spans="1:9">
      <c r="A155" s="1" t="s">
        <v>723</v>
      </c>
      <c r="B155" s="164" t="s">
        <v>724</v>
      </c>
      <c r="C155" s="163" t="s">
        <v>725</v>
      </c>
      <c r="D155" s="1" t="s">
        <v>682</v>
      </c>
      <c r="E155" s="1" t="s">
        <v>340</v>
      </c>
      <c r="F155" s="1" t="s">
        <v>199</v>
      </c>
      <c r="G155" s="1">
        <v>14290</v>
      </c>
      <c r="H155" s="1" t="s">
        <v>200</v>
      </c>
      <c r="I155" s="1" t="s">
        <v>686</v>
      </c>
    </row>
    <row r="156" spans="1:9">
      <c r="A156" s="1" t="s">
        <v>726</v>
      </c>
      <c r="B156" s="1" t="s">
        <v>727</v>
      </c>
      <c r="C156" s="163" t="s">
        <v>728</v>
      </c>
      <c r="D156" s="1" t="s">
        <v>729</v>
      </c>
      <c r="E156" s="1" t="s">
        <v>340</v>
      </c>
      <c r="F156" s="1" t="s">
        <v>199</v>
      </c>
      <c r="G156" s="1">
        <v>57960</v>
      </c>
      <c r="H156" s="1" t="s">
        <v>200</v>
      </c>
      <c r="I156" s="1" t="s">
        <v>222</v>
      </c>
    </row>
    <row r="157" spans="1:9">
      <c r="A157" s="1" t="s">
        <v>730</v>
      </c>
      <c r="B157" s="1" t="s">
        <v>731</v>
      </c>
      <c r="C157" s="163" t="s">
        <v>732</v>
      </c>
      <c r="D157" s="1" t="s">
        <v>729</v>
      </c>
      <c r="E157" s="1" t="s">
        <v>340</v>
      </c>
      <c r="F157" s="1" t="s">
        <v>199</v>
      </c>
      <c r="G157" s="1">
        <v>8726</v>
      </c>
      <c r="H157" s="1" t="s">
        <v>200</v>
      </c>
      <c r="I157" s="1" t="s">
        <v>222</v>
      </c>
    </row>
    <row r="158" spans="1:9">
      <c r="A158" s="1" t="s">
        <v>733</v>
      </c>
      <c r="B158" s="166" t="s">
        <v>734</v>
      </c>
      <c r="C158" s="163" t="s">
        <v>735</v>
      </c>
      <c r="D158" s="1" t="s">
        <v>729</v>
      </c>
      <c r="E158" s="1" t="s">
        <v>340</v>
      </c>
      <c r="F158" s="1" t="s">
        <v>199</v>
      </c>
      <c r="G158" s="1">
        <v>8727</v>
      </c>
      <c r="H158" s="1" t="s">
        <v>200</v>
      </c>
      <c r="I158" s="1" t="s">
        <v>228</v>
      </c>
    </row>
    <row r="159" spans="1:9">
      <c r="A159" s="1" t="s">
        <v>736</v>
      </c>
      <c r="B159" s="1" t="s">
        <v>737</v>
      </c>
      <c r="C159" s="163" t="s">
        <v>738</v>
      </c>
      <c r="D159" s="1" t="s">
        <v>729</v>
      </c>
      <c r="E159" s="1" t="s">
        <v>340</v>
      </c>
      <c r="F159" s="1" t="s">
        <v>199</v>
      </c>
      <c r="G159" s="1">
        <v>17265</v>
      </c>
      <c r="H159" s="1" t="s">
        <v>200</v>
      </c>
      <c r="I159" s="1" t="s">
        <v>222</v>
      </c>
    </row>
    <row r="160" spans="1:9">
      <c r="A160" s="1" t="s">
        <v>739</v>
      </c>
      <c r="B160" s="1" t="s">
        <v>740</v>
      </c>
      <c r="C160" s="163" t="s">
        <v>741</v>
      </c>
      <c r="D160" s="1" t="s">
        <v>729</v>
      </c>
      <c r="E160" s="1" t="s">
        <v>340</v>
      </c>
      <c r="F160" s="1" t="s">
        <v>199</v>
      </c>
      <c r="G160" s="1">
        <v>50016</v>
      </c>
      <c r="H160" s="1" t="s">
        <v>200</v>
      </c>
      <c r="I160" s="1" t="s">
        <v>228</v>
      </c>
    </row>
    <row r="161" spans="1:9">
      <c r="A161" s="1" t="s">
        <v>742</v>
      </c>
      <c r="B161" s="1" t="s">
        <v>743</v>
      </c>
      <c r="C161" s="163" t="s">
        <v>744</v>
      </c>
      <c r="D161" s="1" t="s">
        <v>729</v>
      </c>
      <c r="E161" s="1" t="s">
        <v>340</v>
      </c>
      <c r="F161" s="1" t="s">
        <v>199</v>
      </c>
      <c r="G161" s="1">
        <v>14248</v>
      </c>
      <c r="H161" s="1" t="s">
        <v>200</v>
      </c>
      <c r="I161" s="1" t="s">
        <v>222</v>
      </c>
    </row>
    <row r="162" spans="1:9">
      <c r="A162" s="1" t="s">
        <v>745</v>
      </c>
      <c r="B162" s="1" t="s">
        <v>746</v>
      </c>
      <c r="C162" s="163" t="s">
        <v>747</v>
      </c>
      <c r="D162" s="1" t="s">
        <v>729</v>
      </c>
      <c r="E162" s="1" t="s">
        <v>340</v>
      </c>
      <c r="F162" s="1" t="s">
        <v>199</v>
      </c>
      <c r="G162" s="1">
        <v>16</v>
      </c>
      <c r="H162" s="1" t="s">
        <v>200</v>
      </c>
      <c r="I162" s="1" t="s">
        <v>392</v>
      </c>
    </row>
    <row r="163" spans="1:9">
      <c r="A163" s="1" t="s">
        <v>748</v>
      </c>
      <c r="B163" s="1" t="s">
        <v>749</v>
      </c>
      <c r="C163" s="163" t="s">
        <v>750</v>
      </c>
      <c r="D163" s="1" t="s">
        <v>729</v>
      </c>
      <c r="E163" s="1" t="s">
        <v>340</v>
      </c>
      <c r="F163" s="1" t="s">
        <v>199</v>
      </c>
      <c r="G163" s="1">
        <v>8196</v>
      </c>
      <c r="H163" s="1" t="s">
        <v>200</v>
      </c>
      <c r="I163" s="1" t="s">
        <v>222</v>
      </c>
    </row>
    <row r="164" spans="1:9">
      <c r="A164" s="1" t="s">
        <v>751</v>
      </c>
      <c r="B164" s="1" t="s">
        <v>752</v>
      </c>
      <c r="C164" s="163" t="s">
        <v>753</v>
      </c>
      <c r="D164" s="1" t="s">
        <v>729</v>
      </c>
      <c r="E164" s="1" t="s">
        <v>340</v>
      </c>
      <c r="F164" s="1" t="s">
        <v>199</v>
      </c>
      <c r="G164" s="1">
        <v>3326</v>
      </c>
      <c r="H164" s="1" t="s">
        <v>200</v>
      </c>
      <c r="I164" s="1" t="s">
        <v>241</v>
      </c>
    </row>
    <row r="165" spans="1:9">
      <c r="A165" s="1" t="s">
        <v>754</v>
      </c>
      <c r="B165" s="1" t="s">
        <v>755</v>
      </c>
      <c r="C165" s="163" t="s">
        <v>756</v>
      </c>
      <c r="D165" s="1" t="s">
        <v>729</v>
      </c>
      <c r="E165" s="1" t="s">
        <v>340</v>
      </c>
      <c r="F165" s="1" t="s">
        <v>199</v>
      </c>
      <c r="G165" s="1">
        <v>58279</v>
      </c>
      <c r="H165" s="1" t="s">
        <v>200</v>
      </c>
      <c r="I165" s="1" t="s">
        <v>241</v>
      </c>
    </row>
    <row r="166" spans="1:9">
      <c r="A166" s="1" t="s">
        <v>757</v>
      </c>
      <c r="B166" s="1" t="s">
        <v>758</v>
      </c>
      <c r="C166" s="163" t="s">
        <v>759</v>
      </c>
      <c r="D166" s="1" t="s">
        <v>729</v>
      </c>
      <c r="E166" s="1" t="s">
        <v>340</v>
      </c>
      <c r="F166" s="1" t="s">
        <v>199</v>
      </c>
      <c r="G166" s="1">
        <v>9205</v>
      </c>
      <c r="H166" s="1" t="s">
        <v>200</v>
      </c>
      <c r="I166" s="1" t="s">
        <v>392</v>
      </c>
    </row>
    <row r="167" spans="1:9">
      <c r="A167" s="1" t="s">
        <v>760</v>
      </c>
      <c r="B167" s="1" t="s">
        <v>761</v>
      </c>
      <c r="C167" s="163" t="s">
        <v>762</v>
      </c>
      <c r="D167" s="1" t="s">
        <v>729</v>
      </c>
      <c r="E167" s="1" t="s">
        <v>340</v>
      </c>
      <c r="F167" s="1" t="s">
        <v>199</v>
      </c>
      <c r="G167" s="1">
        <v>9594</v>
      </c>
      <c r="H167" s="1" t="s">
        <v>200</v>
      </c>
      <c r="I167" s="1" t="s">
        <v>222</v>
      </c>
    </row>
    <row r="168" spans="1:9">
      <c r="A168" s="1" t="s">
        <v>763</v>
      </c>
      <c r="B168" s="1" t="s">
        <v>764</v>
      </c>
      <c r="C168" s="163" t="s">
        <v>765</v>
      </c>
      <c r="D168" s="1" t="s">
        <v>729</v>
      </c>
      <c r="E168" s="1" t="s">
        <v>340</v>
      </c>
      <c r="F168" s="1" t="s">
        <v>199</v>
      </c>
      <c r="G168" s="1">
        <v>3334</v>
      </c>
      <c r="H168" s="1" t="s">
        <v>200</v>
      </c>
      <c r="I168" s="1" t="s">
        <v>392</v>
      </c>
    </row>
    <row r="169" spans="1:9">
      <c r="A169" s="1" t="s">
        <v>766</v>
      </c>
      <c r="B169" s="164" t="s">
        <v>767</v>
      </c>
      <c r="C169" s="163" t="s">
        <v>768</v>
      </c>
      <c r="D169" s="1" t="s">
        <v>729</v>
      </c>
      <c r="E169" s="1" t="s">
        <v>340</v>
      </c>
      <c r="F169" s="1" t="s">
        <v>199</v>
      </c>
      <c r="G169" s="1">
        <v>50020</v>
      </c>
      <c r="H169" s="1" t="s">
        <v>200</v>
      </c>
      <c r="I169" s="1" t="s">
        <v>222</v>
      </c>
    </row>
    <row r="170" spans="1:9">
      <c r="A170" s="1" t="s">
        <v>769</v>
      </c>
      <c r="B170" s="164" t="s">
        <v>770</v>
      </c>
      <c r="C170" s="163" t="s">
        <v>771</v>
      </c>
      <c r="D170" s="1" t="s">
        <v>729</v>
      </c>
      <c r="E170" s="1" t="s">
        <v>340</v>
      </c>
      <c r="F170" s="1" t="s">
        <v>199</v>
      </c>
      <c r="G170" s="1">
        <v>352</v>
      </c>
      <c r="H170" s="1" t="s">
        <v>200</v>
      </c>
      <c r="I170" s="1" t="s">
        <v>222</v>
      </c>
    </row>
    <row r="171" spans="1:9">
      <c r="A171" s="1" t="s">
        <v>772</v>
      </c>
      <c r="B171" s="164" t="s">
        <v>773</v>
      </c>
      <c r="C171" s="163" t="s">
        <v>774</v>
      </c>
      <c r="D171" s="1" t="s">
        <v>729</v>
      </c>
      <c r="E171" s="1" t="s">
        <v>340</v>
      </c>
      <c r="F171" s="1" t="s">
        <v>199</v>
      </c>
      <c r="G171" s="1">
        <v>8325</v>
      </c>
      <c r="H171" s="1" t="s">
        <v>200</v>
      </c>
      <c r="I171" s="1" t="s">
        <v>222</v>
      </c>
    </row>
    <row r="172" spans="1:9">
      <c r="A172" s="1" t="s">
        <v>775</v>
      </c>
      <c r="B172" s="164" t="s">
        <v>776</v>
      </c>
      <c r="C172" s="163" t="s">
        <v>777</v>
      </c>
      <c r="D172" s="1" t="s">
        <v>729</v>
      </c>
      <c r="E172" s="1" t="s">
        <v>340</v>
      </c>
      <c r="F172" s="1" t="s">
        <v>199</v>
      </c>
      <c r="G172" s="1">
        <v>3312</v>
      </c>
      <c r="H172" s="1" t="s">
        <v>200</v>
      </c>
      <c r="I172" s="1" t="s">
        <v>228</v>
      </c>
    </row>
    <row r="173" spans="1:9">
      <c r="A173" s="1" t="s">
        <v>778</v>
      </c>
      <c r="B173" s="1" t="s">
        <v>779</v>
      </c>
      <c r="C173" s="163" t="s">
        <v>780</v>
      </c>
      <c r="D173" s="1" t="s">
        <v>729</v>
      </c>
      <c r="E173" s="1" t="s">
        <v>340</v>
      </c>
      <c r="F173" s="1" t="s">
        <v>199</v>
      </c>
      <c r="G173" s="1">
        <v>50096</v>
      </c>
      <c r="H173" s="1" t="s">
        <v>200</v>
      </c>
      <c r="I173" s="1" t="s">
        <v>228</v>
      </c>
    </row>
    <row r="174" spans="1:9">
      <c r="A174" s="1" t="s">
        <v>781</v>
      </c>
      <c r="B174" s="1" t="s">
        <v>779</v>
      </c>
      <c r="C174" s="163" t="s">
        <v>782</v>
      </c>
      <c r="D174" s="1" t="s">
        <v>729</v>
      </c>
      <c r="E174" s="1" t="s">
        <v>340</v>
      </c>
      <c r="F174" s="1" t="s">
        <v>199</v>
      </c>
      <c r="G174" s="1">
        <v>14298</v>
      </c>
      <c r="H174" s="1" t="s">
        <v>200</v>
      </c>
      <c r="I174" s="1" t="s">
        <v>228</v>
      </c>
    </row>
    <row r="175" spans="1:9">
      <c r="A175" s="1" t="s">
        <v>783</v>
      </c>
      <c r="B175" s="1" t="s">
        <v>784</v>
      </c>
      <c r="C175" s="163" t="s">
        <v>785</v>
      </c>
      <c r="D175" s="1" t="s">
        <v>786</v>
      </c>
      <c r="E175" s="1" t="s">
        <v>340</v>
      </c>
      <c r="F175" s="1" t="s">
        <v>199</v>
      </c>
      <c r="G175" s="1">
        <v>3573</v>
      </c>
      <c r="H175" s="1" t="s">
        <v>200</v>
      </c>
      <c r="I175" s="1" t="s">
        <v>392</v>
      </c>
    </row>
    <row r="176" spans="1:9">
      <c r="A176" s="1" t="s">
        <v>787</v>
      </c>
      <c r="B176" s="164" t="s">
        <v>788</v>
      </c>
      <c r="C176" s="163" t="s">
        <v>789</v>
      </c>
      <c r="D176" s="1" t="s">
        <v>790</v>
      </c>
      <c r="E176" s="1" t="s">
        <v>340</v>
      </c>
      <c r="F176" s="1" t="s">
        <v>199</v>
      </c>
      <c r="G176" s="1">
        <v>6405</v>
      </c>
      <c r="H176" s="1" t="s">
        <v>200</v>
      </c>
      <c r="I176" s="1" t="s">
        <v>234</v>
      </c>
    </row>
    <row r="177" spans="1:9">
      <c r="A177" s="1" t="s">
        <v>791</v>
      </c>
      <c r="B177" s="164" t="s">
        <v>792</v>
      </c>
      <c r="C177" s="163" t="s">
        <v>793</v>
      </c>
      <c r="D177" s="1" t="s">
        <v>794</v>
      </c>
      <c r="E177" s="1" t="s">
        <v>340</v>
      </c>
      <c r="F177" s="1" t="s">
        <v>199</v>
      </c>
      <c r="G177" s="1">
        <v>14139</v>
      </c>
      <c r="H177" s="1" t="s">
        <v>200</v>
      </c>
      <c r="I177" s="1" t="s">
        <v>228</v>
      </c>
    </row>
    <row r="178" spans="1:9">
      <c r="A178" s="1" t="s">
        <v>795</v>
      </c>
      <c r="B178" s="164" t="s">
        <v>796</v>
      </c>
      <c r="C178" s="163" t="s">
        <v>797</v>
      </c>
      <c r="D178" s="1" t="s">
        <v>794</v>
      </c>
      <c r="E178" s="1" t="s">
        <v>340</v>
      </c>
      <c r="F178" s="1" t="s">
        <v>199</v>
      </c>
      <c r="G178" s="1">
        <v>14146</v>
      </c>
      <c r="H178" s="1" t="s">
        <v>200</v>
      </c>
      <c r="I178" s="1" t="s">
        <v>228</v>
      </c>
    </row>
    <row r="179" spans="1:9">
      <c r="A179" s="1" t="s">
        <v>798</v>
      </c>
      <c r="B179" s="1" t="s">
        <v>799</v>
      </c>
      <c r="C179" s="163" t="s">
        <v>800</v>
      </c>
      <c r="D179" s="1" t="s">
        <v>794</v>
      </c>
      <c r="E179" s="1" t="s">
        <v>340</v>
      </c>
      <c r="F179" s="1" t="s">
        <v>199</v>
      </c>
      <c r="G179" s="1">
        <v>26365</v>
      </c>
      <c r="H179" s="1" t="s">
        <v>200</v>
      </c>
      <c r="I179" s="1" t="s">
        <v>228</v>
      </c>
    </row>
    <row r="180" spans="1:9">
      <c r="A180" s="1" t="s">
        <v>801</v>
      </c>
      <c r="B180" s="1" t="s">
        <v>802</v>
      </c>
      <c r="C180" s="163" t="s">
        <v>803</v>
      </c>
      <c r="D180" s="1" t="s">
        <v>804</v>
      </c>
      <c r="E180" s="1" t="s">
        <v>340</v>
      </c>
      <c r="F180" s="1" t="s">
        <v>199</v>
      </c>
      <c r="G180" s="1">
        <v>645</v>
      </c>
      <c r="H180" s="1" t="s">
        <v>200</v>
      </c>
      <c r="I180" s="1" t="s">
        <v>392</v>
      </c>
    </row>
    <row r="181" spans="1:9">
      <c r="A181" s="1" t="s">
        <v>805</v>
      </c>
      <c r="B181" s="164" t="s">
        <v>806</v>
      </c>
      <c r="C181" s="163" t="s">
        <v>807</v>
      </c>
      <c r="D181" s="1" t="s">
        <v>804</v>
      </c>
      <c r="E181" s="1" t="s">
        <v>340</v>
      </c>
      <c r="F181" s="1" t="s">
        <v>199</v>
      </c>
      <c r="G181" s="1">
        <v>1288</v>
      </c>
      <c r="H181" s="1" t="s">
        <v>200</v>
      </c>
      <c r="I181" s="1" t="s">
        <v>392</v>
      </c>
    </row>
    <row r="182" spans="1:9">
      <c r="A182" s="1" t="s">
        <v>808</v>
      </c>
      <c r="B182" s="1" t="s">
        <v>809</v>
      </c>
      <c r="C182" s="163" t="s">
        <v>810</v>
      </c>
      <c r="D182" s="1" t="s">
        <v>811</v>
      </c>
      <c r="E182" s="1" t="s">
        <v>340</v>
      </c>
      <c r="F182" s="1" t="s">
        <v>199</v>
      </c>
      <c r="G182" s="1">
        <v>14261</v>
      </c>
      <c r="H182" s="1" t="s">
        <v>200</v>
      </c>
      <c r="I182" s="1" t="s">
        <v>222</v>
      </c>
    </row>
    <row r="183" spans="1:9">
      <c r="A183" s="1" t="s">
        <v>812</v>
      </c>
      <c r="B183" s="1" t="s">
        <v>813</v>
      </c>
      <c r="C183" s="163" t="s">
        <v>814</v>
      </c>
      <c r="D183" s="1" t="s">
        <v>815</v>
      </c>
      <c r="E183" s="1" t="s">
        <v>340</v>
      </c>
      <c r="F183" s="1" t="s">
        <v>199</v>
      </c>
      <c r="G183" s="1">
        <v>226</v>
      </c>
      <c r="H183" s="1" t="s">
        <v>200</v>
      </c>
      <c r="I183" s="1" t="s">
        <v>509</v>
      </c>
    </row>
    <row r="184" spans="1:9">
      <c r="A184" s="1" t="s">
        <v>816</v>
      </c>
      <c r="B184" s="164" t="s">
        <v>817</v>
      </c>
      <c r="C184" s="163" t="s">
        <v>818</v>
      </c>
      <c r="D184" s="1" t="s">
        <v>819</v>
      </c>
      <c r="E184" s="1" t="s">
        <v>820</v>
      </c>
      <c r="F184" s="1" t="s">
        <v>199</v>
      </c>
      <c r="G184" s="1">
        <v>13437</v>
      </c>
      <c r="H184" s="1" t="s">
        <v>200</v>
      </c>
      <c r="I184" s="1" t="s">
        <v>821</v>
      </c>
    </row>
    <row r="185" spans="1:9">
      <c r="A185" s="1" t="s">
        <v>822</v>
      </c>
      <c r="B185" s="1" t="s">
        <v>823</v>
      </c>
      <c r="C185" s="163" t="s">
        <v>824</v>
      </c>
      <c r="D185" s="1" t="s">
        <v>825</v>
      </c>
      <c r="E185" s="1" t="s">
        <v>820</v>
      </c>
      <c r="F185" s="1" t="s">
        <v>199</v>
      </c>
      <c r="G185" s="1">
        <v>8274</v>
      </c>
      <c r="H185" s="1" t="s">
        <v>200</v>
      </c>
      <c r="I185" s="1" t="s">
        <v>821</v>
      </c>
    </row>
    <row r="186" spans="1:9">
      <c r="A186" s="1" t="s">
        <v>826</v>
      </c>
      <c r="B186" s="1" t="s">
        <v>827</v>
      </c>
      <c r="C186" s="163" t="s">
        <v>828</v>
      </c>
      <c r="D186" s="1" t="s">
        <v>829</v>
      </c>
      <c r="E186" s="1" t="s">
        <v>820</v>
      </c>
      <c r="F186" s="1" t="s">
        <v>199</v>
      </c>
      <c r="G186" s="1">
        <v>13637</v>
      </c>
      <c r="H186" s="1" t="s">
        <v>200</v>
      </c>
      <c r="I186" s="1" t="s">
        <v>821</v>
      </c>
    </row>
    <row r="187" spans="1:9">
      <c r="A187" s="1" t="s">
        <v>830</v>
      </c>
      <c r="B187" s="1" t="s">
        <v>831</v>
      </c>
      <c r="C187" s="163" t="s">
        <v>832</v>
      </c>
      <c r="D187" s="1" t="s">
        <v>833</v>
      </c>
      <c r="E187" s="1" t="s">
        <v>820</v>
      </c>
      <c r="F187" s="1" t="s">
        <v>199</v>
      </c>
      <c r="G187" s="1">
        <v>8225</v>
      </c>
      <c r="H187" s="1" t="s">
        <v>200</v>
      </c>
      <c r="I187" s="1" t="s">
        <v>821</v>
      </c>
    </row>
    <row r="188" spans="1:9">
      <c r="A188" s="1" t="s">
        <v>834</v>
      </c>
      <c r="B188" s="1" t="s">
        <v>835</v>
      </c>
      <c r="C188" s="163" t="s">
        <v>836</v>
      </c>
      <c r="D188" s="1" t="s">
        <v>833</v>
      </c>
      <c r="E188" s="1" t="s">
        <v>820</v>
      </c>
      <c r="F188" s="1" t="s">
        <v>199</v>
      </c>
      <c r="G188" s="1">
        <v>13942</v>
      </c>
      <c r="H188" s="1" t="s">
        <v>200</v>
      </c>
      <c r="I188" s="1" t="s">
        <v>821</v>
      </c>
    </row>
    <row r="189" spans="1:9">
      <c r="A189" s="1" t="s">
        <v>837</v>
      </c>
      <c r="B189" s="1" t="s">
        <v>838</v>
      </c>
      <c r="C189" s="163" t="s">
        <v>839</v>
      </c>
      <c r="D189" s="1" t="s">
        <v>833</v>
      </c>
      <c r="E189" s="1" t="s">
        <v>820</v>
      </c>
      <c r="F189" s="1" t="s">
        <v>199</v>
      </c>
      <c r="G189" s="1">
        <v>13954</v>
      </c>
      <c r="H189" s="1" t="s">
        <v>200</v>
      </c>
      <c r="I189" s="1" t="s">
        <v>821</v>
      </c>
    </row>
    <row r="190" spans="1:9">
      <c r="A190" s="1" t="s">
        <v>840</v>
      </c>
      <c r="B190" s="1" t="s">
        <v>841</v>
      </c>
      <c r="C190" s="163" t="s">
        <v>842</v>
      </c>
      <c r="D190" s="1" t="s">
        <v>833</v>
      </c>
      <c r="E190" s="1" t="s">
        <v>820</v>
      </c>
      <c r="F190" s="1" t="s">
        <v>199</v>
      </c>
      <c r="G190" s="1">
        <v>13956</v>
      </c>
      <c r="H190" s="1" t="s">
        <v>200</v>
      </c>
      <c r="I190" s="1" t="s">
        <v>821</v>
      </c>
    </row>
    <row r="191" spans="1:9">
      <c r="A191" s="1" t="s">
        <v>246</v>
      </c>
      <c r="B191" s="1" t="s">
        <v>843</v>
      </c>
      <c r="C191" s="163" t="s">
        <v>844</v>
      </c>
      <c r="D191" s="1" t="s">
        <v>833</v>
      </c>
      <c r="E191" s="1" t="s">
        <v>820</v>
      </c>
      <c r="F191" s="1" t="s">
        <v>199</v>
      </c>
      <c r="G191" s="1">
        <v>13965</v>
      </c>
      <c r="H191" s="1" t="s">
        <v>200</v>
      </c>
      <c r="I191" s="1" t="s">
        <v>821</v>
      </c>
    </row>
    <row r="192" spans="1:9">
      <c r="A192" s="1" t="s">
        <v>845</v>
      </c>
      <c r="B192" s="1" t="s">
        <v>846</v>
      </c>
      <c r="C192" s="163" t="s">
        <v>847</v>
      </c>
      <c r="D192" s="1" t="s">
        <v>833</v>
      </c>
      <c r="E192" s="1" t="s">
        <v>820</v>
      </c>
      <c r="F192" s="1" t="s">
        <v>199</v>
      </c>
      <c r="G192" s="1">
        <v>13966</v>
      </c>
      <c r="H192" s="1" t="s">
        <v>200</v>
      </c>
      <c r="I192" s="1" t="s">
        <v>821</v>
      </c>
    </row>
    <row r="193" spans="1:9">
      <c r="A193" s="1" t="s">
        <v>848</v>
      </c>
      <c r="B193" s="1" t="s">
        <v>849</v>
      </c>
      <c r="C193" s="163" t="s">
        <v>850</v>
      </c>
      <c r="D193" s="1" t="s">
        <v>833</v>
      </c>
      <c r="E193" s="1" t="s">
        <v>820</v>
      </c>
      <c r="F193" s="1" t="s">
        <v>199</v>
      </c>
      <c r="G193" s="1">
        <v>13967</v>
      </c>
      <c r="H193" s="1" t="s">
        <v>200</v>
      </c>
      <c r="I193" s="1" t="s">
        <v>821</v>
      </c>
    </row>
    <row r="194" spans="1:9">
      <c r="A194" s="1" t="s">
        <v>851</v>
      </c>
      <c r="B194" s="164" t="s">
        <v>852</v>
      </c>
      <c r="C194" s="163" t="s">
        <v>853</v>
      </c>
      <c r="D194" s="1" t="s">
        <v>833</v>
      </c>
      <c r="E194" s="1" t="s">
        <v>820</v>
      </c>
      <c r="F194" s="1" t="s">
        <v>199</v>
      </c>
      <c r="G194" s="1">
        <v>10573</v>
      </c>
      <c r="H194" s="1" t="s">
        <v>200</v>
      </c>
      <c r="I194" s="1" t="s">
        <v>821</v>
      </c>
    </row>
    <row r="195" spans="1:9">
      <c r="A195" s="1" t="s">
        <v>854</v>
      </c>
      <c r="B195" s="164" t="s">
        <v>855</v>
      </c>
      <c r="C195" s="163" t="s">
        <v>856</v>
      </c>
      <c r="D195" s="1" t="s">
        <v>833</v>
      </c>
      <c r="E195" s="1" t="s">
        <v>820</v>
      </c>
      <c r="F195" s="1" t="s">
        <v>199</v>
      </c>
      <c r="G195" s="1">
        <v>13971</v>
      </c>
      <c r="H195" s="1" t="s">
        <v>200</v>
      </c>
      <c r="I195" s="1" t="s">
        <v>821</v>
      </c>
    </row>
    <row r="196" spans="1:9">
      <c r="A196" s="1" t="s">
        <v>857</v>
      </c>
      <c r="B196" s="1" t="s">
        <v>743</v>
      </c>
      <c r="C196" s="163" t="s">
        <v>858</v>
      </c>
      <c r="D196" s="1" t="s">
        <v>859</v>
      </c>
      <c r="E196" s="1" t="s">
        <v>860</v>
      </c>
      <c r="F196" s="1" t="s">
        <v>199</v>
      </c>
      <c r="G196" s="1">
        <v>4313</v>
      </c>
      <c r="H196" s="1" t="s">
        <v>200</v>
      </c>
      <c r="I196" s="1" t="s">
        <v>228</v>
      </c>
    </row>
    <row r="197" spans="1:9">
      <c r="A197" s="1" t="s">
        <v>246</v>
      </c>
      <c r="B197" s="1" t="s">
        <v>861</v>
      </c>
      <c r="C197" s="163" t="s">
        <v>862</v>
      </c>
      <c r="D197" s="1" t="s">
        <v>863</v>
      </c>
      <c r="E197" s="1" t="s">
        <v>860</v>
      </c>
      <c r="F197" s="1" t="s">
        <v>199</v>
      </c>
      <c r="G197" s="1">
        <v>50090</v>
      </c>
      <c r="H197" s="1" t="s">
        <v>200</v>
      </c>
      <c r="I197" s="1" t="s">
        <v>228</v>
      </c>
    </row>
    <row r="198" spans="1:9">
      <c r="A198" s="1" t="s">
        <v>246</v>
      </c>
      <c r="B198" s="1" t="s">
        <v>864</v>
      </c>
      <c r="C198" s="163" t="s">
        <v>865</v>
      </c>
      <c r="D198" s="1" t="s">
        <v>866</v>
      </c>
      <c r="E198" s="1" t="s">
        <v>860</v>
      </c>
      <c r="F198" s="1" t="s">
        <v>199</v>
      </c>
      <c r="G198" s="1">
        <v>14205</v>
      </c>
      <c r="H198" s="1" t="s">
        <v>200</v>
      </c>
      <c r="I198" s="1" t="s">
        <v>228</v>
      </c>
    </row>
    <row r="199" spans="1:9">
      <c r="A199" s="1" t="s">
        <v>867</v>
      </c>
      <c r="B199" s="164" t="s">
        <v>868</v>
      </c>
      <c r="C199" s="163" t="s">
        <v>869</v>
      </c>
      <c r="D199" s="1" t="s">
        <v>866</v>
      </c>
      <c r="E199" s="1" t="s">
        <v>860</v>
      </c>
      <c r="F199" s="1" t="s">
        <v>199</v>
      </c>
      <c r="G199" s="1">
        <v>8332</v>
      </c>
      <c r="H199" s="1" t="s">
        <v>200</v>
      </c>
      <c r="I199" s="1" t="s">
        <v>228</v>
      </c>
    </row>
    <row r="200" spans="1:9">
      <c r="A200" s="1" t="s">
        <v>246</v>
      </c>
      <c r="B200" s="164" t="s">
        <v>870</v>
      </c>
      <c r="C200" s="163" t="s">
        <v>871</v>
      </c>
      <c r="D200" s="1" t="s">
        <v>866</v>
      </c>
      <c r="E200" s="1" t="s">
        <v>860</v>
      </c>
      <c r="F200" s="1" t="s">
        <v>199</v>
      </c>
      <c r="G200" s="1">
        <v>8333</v>
      </c>
      <c r="H200" s="1" t="s">
        <v>200</v>
      </c>
      <c r="I200" s="1" t="s">
        <v>222</v>
      </c>
    </row>
    <row r="201" spans="1:9">
      <c r="A201" s="1" t="s">
        <v>872</v>
      </c>
      <c r="B201" s="164" t="s">
        <v>873</v>
      </c>
      <c r="C201" s="163" t="s">
        <v>874</v>
      </c>
      <c r="D201" s="1" t="s">
        <v>875</v>
      </c>
      <c r="E201" s="1" t="s">
        <v>860</v>
      </c>
      <c r="F201" s="1" t="s">
        <v>199</v>
      </c>
      <c r="G201" s="1">
        <v>506</v>
      </c>
      <c r="H201" s="1" t="s">
        <v>200</v>
      </c>
      <c r="I201" s="1" t="s">
        <v>222</v>
      </c>
    </row>
    <row r="202" spans="1:9">
      <c r="A202" s="1" t="s">
        <v>876</v>
      </c>
      <c r="B202" s="1" t="s">
        <v>877</v>
      </c>
      <c r="C202" s="163" t="s">
        <v>878</v>
      </c>
      <c r="D202" s="1" t="s">
        <v>879</v>
      </c>
      <c r="E202" s="1" t="s">
        <v>860</v>
      </c>
      <c r="F202" s="1" t="s">
        <v>199</v>
      </c>
      <c r="G202" s="1">
        <v>4029</v>
      </c>
      <c r="H202" s="1" t="s">
        <v>200</v>
      </c>
      <c r="I202" s="1" t="s">
        <v>222</v>
      </c>
    </row>
    <row r="203" spans="1:9">
      <c r="A203" s="1" t="s">
        <v>880</v>
      </c>
      <c r="B203" s="1" t="s">
        <v>881</v>
      </c>
      <c r="C203" s="163" t="s">
        <v>882</v>
      </c>
      <c r="D203" s="1" t="s">
        <v>883</v>
      </c>
      <c r="E203" s="1" t="s">
        <v>884</v>
      </c>
      <c r="F203" s="1" t="s">
        <v>199</v>
      </c>
      <c r="G203" s="1">
        <v>3056</v>
      </c>
      <c r="H203" s="1" t="s">
        <v>200</v>
      </c>
      <c r="I203" s="1" t="s">
        <v>222</v>
      </c>
    </row>
    <row r="204" spans="1:9">
      <c r="A204" s="1" t="s">
        <v>885</v>
      </c>
      <c r="B204" s="1" t="s">
        <v>886</v>
      </c>
      <c r="C204" s="163" t="s">
        <v>887</v>
      </c>
      <c r="D204" s="1" t="s">
        <v>883</v>
      </c>
      <c r="E204" s="1" t="s">
        <v>884</v>
      </c>
      <c r="F204" s="1" t="s">
        <v>199</v>
      </c>
      <c r="G204" s="1">
        <v>13481</v>
      </c>
      <c r="H204" s="1" t="s">
        <v>200</v>
      </c>
      <c r="I204" s="1" t="s">
        <v>392</v>
      </c>
    </row>
    <row r="205" spans="1:9">
      <c r="A205" s="1" t="s">
        <v>888</v>
      </c>
      <c r="B205" s="1" t="s">
        <v>889</v>
      </c>
      <c r="C205" s="163" t="s">
        <v>890</v>
      </c>
      <c r="D205" s="1" t="s">
        <v>891</v>
      </c>
      <c r="E205" s="1" t="s">
        <v>892</v>
      </c>
      <c r="F205" s="1" t="s">
        <v>199</v>
      </c>
      <c r="G205" s="1">
        <v>8289</v>
      </c>
      <c r="H205" s="1" t="s">
        <v>200</v>
      </c>
      <c r="I205" s="1" t="s">
        <v>234</v>
      </c>
    </row>
    <row r="206" spans="1:9">
      <c r="A206" s="1" t="s">
        <v>893</v>
      </c>
      <c r="B206" s="1" t="s">
        <v>894</v>
      </c>
      <c r="C206" s="163" t="s">
        <v>895</v>
      </c>
      <c r="D206" s="1" t="s">
        <v>896</v>
      </c>
      <c r="E206" s="1" t="s">
        <v>892</v>
      </c>
      <c r="F206" s="1" t="s">
        <v>199</v>
      </c>
      <c r="G206" s="1">
        <v>3284</v>
      </c>
      <c r="H206" s="1" t="s">
        <v>200</v>
      </c>
      <c r="I206" s="1" t="s">
        <v>228</v>
      </c>
    </row>
    <row r="207" spans="1:9">
      <c r="A207" s="1" t="s">
        <v>897</v>
      </c>
      <c r="B207" s="1" t="s">
        <v>898</v>
      </c>
      <c r="C207" s="163" t="s">
        <v>899</v>
      </c>
      <c r="D207" s="1" t="s">
        <v>900</v>
      </c>
      <c r="E207" s="1" t="s">
        <v>901</v>
      </c>
      <c r="F207" s="1" t="s">
        <v>199</v>
      </c>
      <c r="G207" s="1">
        <v>4276</v>
      </c>
      <c r="H207" s="1" t="s">
        <v>200</v>
      </c>
      <c r="I207" s="1" t="s">
        <v>392</v>
      </c>
    </row>
    <row r="208" spans="1:9">
      <c r="A208" s="1" t="s">
        <v>902</v>
      </c>
      <c r="B208" s="1" t="s">
        <v>903</v>
      </c>
      <c r="C208" s="163" t="s">
        <v>904</v>
      </c>
      <c r="D208" s="1" t="s">
        <v>900</v>
      </c>
      <c r="E208" s="1" t="s">
        <v>901</v>
      </c>
      <c r="F208" s="1" t="s">
        <v>199</v>
      </c>
      <c r="G208" s="1">
        <v>13533</v>
      </c>
      <c r="H208" s="1" t="s">
        <v>200</v>
      </c>
      <c r="I208" s="1" t="s">
        <v>222</v>
      </c>
    </row>
    <row r="209" spans="1:9">
      <c r="A209" s="1" t="s">
        <v>905</v>
      </c>
      <c r="B209" s="1" t="s">
        <v>906</v>
      </c>
      <c r="C209" s="163" t="s">
        <v>907</v>
      </c>
      <c r="D209" s="1" t="s">
        <v>908</v>
      </c>
      <c r="E209" s="1" t="s">
        <v>901</v>
      </c>
      <c r="F209" s="1" t="s">
        <v>199</v>
      </c>
      <c r="G209" s="1">
        <v>1732</v>
      </c>
      <c r="H209" s="1" t="s">
        <v>200</v>
      </c>
      <c r="I209" s="1" t="s">
        <v>234</v>
      </c>
    </row>
    <row r="210" spans="1:9">
      <c r="A210" s="1" t="s">
        <v>909</v>
      </c>
      <c r="B210" s="1" t="s">
        <v>910</v>
      </c>
      <c r="C210" s="163" t="s">
        <v>911</v>
      </c>
      <c r="D210" s="1" t="s">
        <v>912</v>
      </c>
      <c r="E210" s="1" t="s">
        <v>901</v>
      </c>
      <c r="F210" s="1" t="s">
        <v>199</v>
      </c>
      <c r="G210" s="1">
        <v>4274</v>
      </c>
      <c r="H210" s="1" t="s">
        <v>200</v>
      </c>
      <c r="I210" s="1" t="s">
        <v>392</v>
      </c>
    </row>
    <row r="211" spans="1:9">
      <c r="A211" s="1" t="s">
        <v>913</v>
      </c>
      <c r="B211" s="164" t="s">
        <v>914</v>
      </c>
      <c r="C211" s="163" t="s">
        <v>915</v>
      </c>
      <c r="D211" s="1" t="s">
        <v>916</v>
      </c>
      <c r="E211" s="1" t="s">
        <v>901</v>
      </c>
      <c r="F211" s="1" t="s">
        <v>199</v>
      </c>
      <c r="G211" s="1">
        <v>14173</v>
      </c>
      <c r="H211" s="1" t="s">
        <v>200</v>
      </c>
      <c r="I211" s="1" t="s">
        <v>228</v>
      </c>
    </row>
    <row r="212" spans="1:9">
      <c r="A212" s="1" t="s">
        <v>917</v>
      </c>
      <c r="B212" s="1" t="s">
        <v>918</v>
      </c>
      <c r="C212" s="163" t="s">
        <v>919</v>
      </c>
      <c r="D212" s="1" t="s">
        <v>920</v>
      </c>
      <c r="E212" s="1" t="s">
        <v>921</v>
      </c>
      <c r="F212" s="1" t="s">
        <v>922</v>
      </c>
      <c r="G212" s="1">
        <v>55282</v>
      </c>
      <c r="H212" s="1" t="s">
        <v>923</v>
      </c>
      <c r="I212" s="1" t="s">
        <v>924</v>
      </c>
    </row>
    <row r="213" spans="1:9">
      <c r="A213" s="1" t="s">
        <v>925</v>
      </c>
      <c r="B213" s="164" t="s">
        <v>926</v>
      </c>
      <c r="C213" s="163" t="s">
        <v>927</v>
      </c>
      <c r="D213" s="1" t="s">
        <v>928</v>
      </c>
      <c r="E213" s="1" t="s">
        <v>929</v>
      </c>
      <c r="F213" s="1" t="s">
        <v>930</v>
      </c>
      <c r="G213" s="1">
        <v>154545</v>
      </c>
      <c r="H213" s="1" t="s">
        <v>923</v>
      </c>
      <c r="I213" s="1" t="s">
        <v>931</v>
      </c>
    </row>
    <row r="214" spans="1:9">
      <c r="A214" s="1" t="s">
        <v>932</v>
      </c>
      <c r="B214" s="1" t="s">
        <v>933</v>
      </c>
      <c r="C214" s="163" t="s">
        <v>934</v>
      </c>
      <c r="D214" s="1" t="s">
        <v>935</v>
      </c>
      <c r="E214" s="1" t="s">
        <v>936</v>
      </c>
      <c r="F214" s="1" t="s">
        <v>937</v>
      </c>
      <c r="G214" s="1">
        <v>47322</v>
      </c>
      <c r="H214" s="1" t="s">
        <v>923</v>
      </c>
      <c r="I214" s="1" t="s">
        <v>938</v>
      </c>
    </row>
    <row r="215" spans="1:9">
      <c r="A215" s="1" t="s">
        <v>939</v>
      </c>
      <c r="B215" s="1" t="s">
        <v>940</v>
      </c>
      <c r="C215" s="163" t="s">
        <v>941</v>
      </c>
      <c r="D215" s="1" t="s">
        <v>942</v>
      </c>
      <c r="E215" s="1" t="s">
        <v>936</v>
      </c>
      <c r="F215" s="1" t="s">
        <v>937</v>
      </c>
      <c r="G215" s="1">
        <v>165295</v>
      </c>
      <c r="H215" s="1" t="s">
        <v>923</v>
      </c>
      <c r="I215" s="1" t="s">
        <v>938</v>
      </c>
    </row>
    <row r="216" spans="1:9">
      <c r="A216" s="1" t="s">
        <v>943</v>
      </c>
      <c r="B216" s="1" t="s">
        <v>944</v>
      </c>
      <c r="C216" s="163" t="s">
        <v>945</v>
      </c>
      <c r="D216" s="1" t="s">
        <v>946</v>
      </c>
      <c r="E216" s="1" t="s">
        <v>947</v>
      </c>
      <c r="F216" s="1" t="s">
        <v>937</v>
      </c>
      <c r="G216" s="1">
        <v>83694</v>
      </c>
      <c r="H216" s="1" t="s">
        <v>923</v>
      </c>
      <c r="I216" s="1" t="s">
        <v>948</v>
      </c>
    </row>
    <row r="217" spans="1:9">
      <c r="A217" s="1" t="s">
        <v>949</v>
      </c>
      <c r="B217" s="1" t="s">
        <v>950</v>
      </c>
      <c r="C217" s="163" t="s">
        <v>951</v>
      </c>
      <c r="D217" s="1" t="s">
        <v>946</v>
      </c>
      <c r="E217" s="1" t="s">
        <v>947</v>
      </c>
      <c r="F217" s="1" t="s">
        <v>937</v>
      </c>
      <c r="G217" s="1">
        <v>83713</v>
      </c>
      <c r="H217" s="1" t="s">
        <v>923</v>
      </c>
      <c r="I217" s="1" t="s">
        <v>948</v>
      </c>
    </row>
    <row r="218" spans="1:9">
      <c r="A218" s="1" t="s">
        <v>952</v>
      </c>
      <c r="B218" s="1" t="s">
        <v>953</v>
      </c>
      <c r="C218" s="163" t="s">
        <v>954</v>
      </c>
      <c r="D218" s="1" t="s">
        <v>946</v>
      </c>
      <c r="E218" s="1" t="s">
        <v>947</v>
      </c>
      <c r="F218" s="1" t="s">
        <v>937</v>
      </c>
      <c r="G218" s="1">
        <v>47664</v>
      </c>
      <c r="H218" s="1" t="s">
        <v>923</v>
      </c>
      <c r="I218" s="1" t="s">
        <v>938</v>
      </c>
    </row>
    <row r="219" spans="1:9">
      <c r="A219" s="1" t="s">
        <v>955</v>
      </c>
      <c r="B219" s="1" t="s">
        <v>956</v>
      </c>
      <c r="C219" s="163" t="s">
        <v>957</v>
      </c>
      <c r="D219" s="1" t="s">
        <v>958</v>
      </c>
      <c r="E219" s="1" t="s">
        <v>959</v>
      </c>
      <c r="F219" s="1" t="s">
        <v>937</v>
      </c>
      <c r="G219" s="1">
        <v>48098</v>
      </c>
      <c r="H219" s="1" t="s">
        <v>923</v>
      </c>
      <c r="I219" s="1" t="s">
        <v>938</v>
      </c>
    </row>
    <row r="220" spans="1:9">
      <c r="A220" s="1" t="s">
        <v>960</v>
      </c>
      <c r="B220" s="1" t="s">
        <v>961</v>
      </c>
      <c r="C220" s="163" t="s">
        <v>962</v>
      </c>
      <c r="D220" s="1" t="s">
        <v>958</v>
      </c>
      <c r="E220" s="1" t="s">
        <v>959</v>
      </c>
      <c r="F220" s="1" t="s">
        <v>937</v>
      </c>
      <c r="G220" s="1">
        <v>83793</v>
      </c>
      <c r="H220" s="1" t="s">
        <v>923</v>
      </c>
      <c r="I220" s="1" t="s">
        <v>938</v>
      </c>
    </row>
    <row r="221" spans="1:9">
      <c r="A221" s="1" t="s">
        <v>170</v>
      </c>
      <c r="B221" s="1" t="s">
        <v>963</v>
      </c>
      <c r="C221" s="163" t="s">
        <v>964</v>
      </c>
      <c r="D221" s="1" t="s">
        <v>965</v>
      </c>
      <c r="E221" s="1" t="s">
        <v>959</v>
      </c>
      <c r="F221" s="1" t="s">
        <v>937</v>
      </c>
      <c r="G221" s="1">
        <v>83691</v>
      </c>
      <c r="H221" s="1" t="s">
        <v>923</v>
      </c>
      <c r="I221" s="1" t="s">
        <v>966</v>
      </c>
    </row>
    <row r="222" spans="1:9">
      <c r="A222" s="1" t="s">
        <v>967</v>
      </c>
      <c r="B222" s="1" t="s">
        <v>968</v>
      </c>
      <c r="C222" s="163" t="s">
        <v>969</v>
      </c>
      <c r="D222" s="1" t="s">
        <v>970</v>
      </c>
      <c r="E222" s="1" t="s">
        <v>959</v>
      </c>
      <c r="F222" s="1" t="s">
        <v>937</v>
      </c>
      <c r="G222" s="1">
        <v>165316</v>
      </c>
      <c r="H222" s="1" t="s">
        <v>923</v>
      </c>
      <c r="I222" s="1" t="s">
        <v>938</v>
      </c>
    </row>
    <row r="223" spans="1:9">
      <c r="A223" s="1" t="s">
        <v>971</v>
      </c>
      <c r="B223" s="1" t="s">
        <v>972</v>
      </c>
      <c r="C223" s="163" t="s">
        <v>973</v>
      </c>
      <c r="D223" s="1" t="s">
        <v>974</v>
      </c>
      <c r="E223" s="1" t="s">
        <v>975</v>
      </c>
      <c r="F223" s="1" t="s">
        <v>937</v>
      </c>
      <c r="G223" s="1">
        <v>165312</v>
      </c>
      <c r="H223" s="1" t="s">
        <v>923</v>
      </c>
      <c r="I223" s="1" t="s">
        <v>938</v>
      </c>
    </row>
    <row r="224" spans="1:9">
      <c r="A224" s="1" t="s">
        <v>976</v>
      </c>
      <c r="B224" s="164" t="s">
        <v>977</v>
      </c>
      <c r="C224" s="163" t="s">
        <v>978</v>
      </c>
      <c r="D224" s="1" t="s">
        <v>979</v>
      </c>
      <c r="E224" s="1" t="s">
        <v>975</v>
      </c>
      <c r="F224" s="1" t="s">
        <v>937</v>
      </c>
      <c r="G224" s="1">
        <v>47118</v>
      </c>
      <c r="H224" s="1" t="s">
        <v>923</v>
      </c>
      <c r="I224" s="1" t="s">
        <v>938</v>
      </c>
    </row>
    <row r="225" spans="1:9">
      <c r="A225" s="1" t="s">
        <v>980</v>
      </c>
      <c r="B225" s="164" t="s">
        <v>981</v>
      </c>
      <c r="C225" s="163" t="s">
        <v>982</v>
      </c>
      <c r="D225" s="1" t="s">
        <v>983</v>
      </c>
      <c r="E225" s="1" t="s">
        <v>984</v>
      </c>
      <c r="F225" s="1" t="s">
        <v>937</v>
      </c>
      <c r="G225" s="1">
        <v>154516</v>
      </c>
      <c r="H225" s="1" t="s">
        <v>923</v>
      </c>
      <c r="I225" s="1" t="s">
        <v>938</v>
      </c>
    </row>
    <row r="226" spans="1:9">
      <c r="A226" s="1" t="s">
        <v>246</v>
      </c>
      <c r="B226" s="1" t="s">
        <v>985</v>
      </c>
      <c r="C226" s="163" t="s">
        <v>986</v>
      </c>
      <c r="D226" s="1" t="s">
        <v>987</v>
      </c>
      <c r="E226" s="1" t="s">
        <v>984</v>
      </c>
      <c r="F226" s="1" t="s">
        <v>937</v>
      </c>
      <c r="G226" s="1">
        <v>154514</v>
      </c>
      <c r="H226" s="1" t="s">
        <v>923</v>
      </c>
      <c r="I226" s="1" t="s">
        <v>938</v>
      </c>
    </row>
    <row r="227" spans="1:9">
      <c r="A227" s="1" t="s">
        <v>988</v>
      </c>
      <c r="B227" s="1" t="s">
        <v>989</v>
      </c>
      <c r="C227" s="163" t="s">
        <v>990</v>
      </c>
      <c r="D227" s="1" t="s">
        <v>991</v>
      </c>
      <c r="E227" s="1" t="s">
        <v>984</v>
      </c>
      <c r="F227" s="1" t="s">
        <v>937</v>
      </c>
      <c r="G227" s="1">
        <v>83778</v>
      </c>
      <c r="H227" s="1" t="s">
        <v>923</v>
      </c>
      <c r="I227" s="1" t="s">
        <v>938</v>
      </c>
    </row>
    <row r="228" spans="1:9">
      <c r="A228" s="1" t="s">
        <v>992</v>
      </c>
      <c r="B228" s="1" t="s">
        <v>993</v>
      </c>
      <c r="C228" s="163" t="s">
        <v>994</v>
      </c>
      <c r="D228" s="1" t="s">
        <v>995</v>
      </c>
      <c r="E228" s="1" t="s">
        <v>984</v>
      </c>
      <c r="F228" s="1" t="s">
        <v>937</v>
      </c>
      <c r="G228" s="1">
        <v>130701</v>
      </c>
      <c r="H228" s="1" t="s">
        <v>923</v>
      </c>
      <c r="I228" s="1" t="s">
        <v>996</v>
      </c>
    </row>
    <row r="229" spans="1:9">
      <c r="A229" s="1" t="s">
        <v>997</v>
      </c>
      <c r="B229" s="1" t="s">
        <v>998</v>
      </c>
      <c r="C229" s="163" t="s">
        <v>999</v>
      </c>
      <c r="D229" s="1" t="s">
        <v>1000</v>
      </c>
      <c r="E229" s="1" t="s">
        <v>984</v>
      </c>
      <c r="F229" s="1" t="s">
        <v>937</v>
      </c>
      <c r="G229" s="1">
        <v>139977</v>
      </c>
      <c r="H229" s="1" t="s">
        <v>923</v>
      </c>
      <c r="I229" s="1" t="s">
        <v>1001</v>
      </c>
    </row>
    <row r="230" spans="1:9">
      <c r="A230" s="1" t="s">
        <v>1002</v>
      </c>
      <c r="B230" s="1" t="s">
        <v>1003</v>
      </c>
      <c r="C230" s="163" t="s">
        <v>1004</v>
      </c>
      <c r="D230" s="1" t="s">
        <v>1005</v>
      </c>
      <c r="E230" s="1" t="s">
        <v>984</v>
      </c>
      <c r="F230" s="1" t="s">
        <v>937</v>
      </c>
      <c r="G230" s="1">
        <v>130459</v>
      </c>
      <c r="H230" s="1" t="s">
        <v>923</v>
      </c>
      <c r="I230" s="1" t="s">
        <v>996</v>
      </c>
    </row>
    <row r="231" spans="1:9">
      <c r="A231" s="1" t="s">
        <v>246</v>
      </c>
      <c r="B231" s="1" t="s">
        <v>1006</v>
      </c>
      <c r="C231" s="163" t="s">
        <v>1007</v>
      </c>
      <c r="D231" s="1" t="s">
        <v>1008</v>
      </c>
      <c r="E231" s="1" t="s">
        <v>984</v>
      </c>
      <c r="F231" s="1" t="s">
        <v>937</v>
      </c>
      <c r="G231" s="1">
        <v>48886</v>
      </c>
      <c r="H231" s="1" t="s">
        <v>923</v>
      </c>
      <c r="I231" s="1" t="s">
        <v>938</v>
      </c>
    </row>
    <row r="232" spans="1:9">
      <c r="A232" s="1" t="s">
        <v>1009</v>
      </c>
      <c r="B232" s="1" t="s">
        <v>998</v>
      </c>
      <c r="C232" s="163" t="s">
        <v>1010</v>
      </c>
      <c r="D232" s="1" t="s">
        <v>1008</v>
      </c>
      <c r="E232" s="1" t="s">
        <v>984</v>
      </c>
      <c r="F232" s="1" t="s">
        <v>937</v>
      </c>
      <c r="G232" s="1">
        <v>48841</v>
      </c>
      <c r="H232" s="1" t="s">
        <v>923</v>
      </c>
      <c r="I232" s="1" t="s">
        <v>938</v>
      </c>
    </row>
    <row r="233" spans="1:9">
      <c r="A233" s="1" t="s">
        <v>246</v>
      </c>
      <c r="B233" s="164" t="s">
        <v>1011</v>
      </c>
      <c r="C233" s="163" t="s">
        <v>1012</v>
      </c>
      <c r="D233" s="1" t="s">
        <v>1008</v>
      </c>
      <c r="E233" s="1" t="s">
        <v>984</v>
      </c>
      <c r="F233" s="1" t="s">
        <v>937</v>
      </c>
      <c r="G233" s="1">
        <v>154555</v>
      </c>
      <c r="H233" s="1" t="s">
        <v>923</v>
      </c>
      <c r="I233" s="1" t="s">
        <v>938</v>
      </c>
    </row>
    <row r="234" spans="1:9">
      <c r="A234" s="1" t="s">
        <v>1013</v>
      </c>
      <c r="B234" s="1" t="s">
        <v>1014</v>
      </c>
      <c r="C234" s="163" t="s">
        <v>1015</v>
      </c>
      <c r="D234" s="1" t="s">
        <v>1016</v>
      </c>
      <c r="E234" s="1" t="s">
        <v>1017</v>
      </c>
      <c r="F234" s="1" t="s">
        <v>1018</v>
      </c>
      <c r="G234" s="1">
        <v>57247</v>
      </c>
      <c r="H234" s="1" t="s">
        <v>923</v>
      </c>
      <c r="I234" s="1" t="s">
        <v>1019</v>
      </c>
    </row>
    <row r="235" spans="1:9">
      <c r="A235" s="1" t="s">
        <v>173</v>
      </c>
      <c r="B235" s="1" t="s">
        <v>1020</v>
      </c>
      <c r="C235" s="163" t="s">
        <v>1021</v>
      </c>
      <c r="D235" s="1" t="s">
        <v>1022</v>
      </c>
      <c r="E235" s="1" t="s">
        <v>1023</v>
      </c>
      <c r="F235" s="1" t="s">
        <v>1018</v>
      </c>
      <c r="G235" s="1">
        <v>57947</v>
      </c>
      <c r="H235" s="1" t="s">
        <v>923</v>
      </c>
      <c r="I235" s="1" t="s">
        <v>1024</v>
      </c>
    </row>
    <row r="236" spans="1:9">
      <c r="A236" s="1" t="s">
        <v>1025</v>
      </c>
      <c r="B236" s="1" t="s">
        <v>1026</v>
      </c>
      <c r="C236" s="163" t="s">
        <v>1027</v>
      </c>
      <c r="D236" s="1" t="s">
        <v>1022</v>
      </c>
      <c r="E236" s="1" t="s">
        <v>1023</v>
      </c>
      <c r="F236" s="1" t="s">
        <v>1018</v>
      </c>
      <c r="G236" s="1">
        <v>57130</v>
      </c>
      <c r="H236" s="1" t="s">
        <v>923</v>
      </c>
      <c r="I236" s="1" t="s">
        <v>1024</v>
      </c>
    </row>
    <row r="237" spans="1:9">
      <c r="A237" s="1" t="s">
        <v>1028</v>
      </c>
      <c r="B237" s="1" t="s">
        <v>1029</v>
      </c>
      <c r="C237" s="163" t="s">
        <v>1030</v>
      </c>
      <c r="D237" s="1" t="s">
        <v>1022</v>
      </c>
      <c r="E237" s="1" t="s">
        <v>1023</v>
      </c>
      <c r="F237" s="1" t="s">
        <v>1018</v>
      </c>
      <c r="G237" s="1">
        <v>57413</v>
      </c>
      <c r="H237" s="1" t="s">
        <v>923</v>
      </c>
      <c r="I237" s="1" t="s">
        <v>1024</v>
      </c>
    </row>
    <row r="238" spans="1:9">
      <c r="A238" s="1" t="s">
        <v>168</v>
      </c>
      <c r="B238" s="1" t="s">
        <v>1031</v>
      </c>
      <c r="C238" s="163" t="s">
        <v>1032</v>
      </c>
      <c r="D238" s="1" t="s">
        <v>1033</v>
      </c>
      <c r="E238" s="1" t="s">
        <v>1023</v>
      </c>
      <c r="F238" s="1" t="s">
        <v>1018</v>
      </c>
      <c r="G238" s="1">
        <v>58134</v>
      </c>
      <c r="H238" s="1" t="s">
        <v>923</v>
      </c>
      <c r="I238" s="1" t="s">
        <v>1034</v>
      </c>
    </row>
    <row r="239" spans="1:9">
      <c r="A239" s="1" t="s">
        <v>1035</v>
      </c>
      <c r="B239" s="1" t="s">
        <v>1036</v>
      </c>
      <c r="C239" s="163" t="s">
        <v>1037</v>
      </c>
      <c r="D239" s="1" t="s">
        <v>1038</v>
      </c>
      <c r="E239" s="1" t="s">
        <v>1039</v>
      </c>
      <c r="F239" s="1" t="s">
        <v>1040</v>
      </c>
      <c r="G239" s="1">
        <v>106221</v>
      </c>
      <c r="H239" s="1" t="s">
        <v>923</v>
      </c>
      <c r="I239" s="1" t="s">
        <v>1041</v>
      </c>
    </row>
    <row r="240" spans="1:9">
      <c r="A240" s="1" t="s">
        <v>1042</v>
      </c>
      <c r="B240" s="1" t="s">
        <v>1043</v>
      </c>
      <c r="C240" s="163" t="s">
        <v>1044</v>
      </c>
      <c r="D240" s="1" t="s">
        <v>1045</v>
      </c>
      <c r="E240" s="1" t="s">
        <v>1046</v>
      </c>
      <c r="F240" s="1" t="s">
        <v>1047</v>
      </c>
      <c r="G240" s="1">
        <v>864</v>
      </c>
      <c r="H240" s="1" t="s">
        <v>200</v>
      </c>
      <c r="I240" s="1" t="s">
        <v>1048</v>
      </c>
    </row>
    <row r="241" spans="1:9">
      <c r="A241" s="1" t="s">
        <v>1049</v>
      </c>
      <c r="B241" s="1" t="s">
        <v>1050</v>
      </c>
      <c r="C241" s="163" t="s">
        <v>1051</v>
      </c>
      <c r="D241" s="1" t="s">
        <v>1045</v>
      </c>
      <c r="E241" s="1" t="s">
        <v>1046</v>
      </c>
      <c r="F241" s="1" t="s">
        <v>1047</v>
      </c>
      <c r="G241" s="1">
        <v>873</v>
      </c>
      <c r="H241" s="1" t="s">
        <v>200</v>
      </c>
      <c r="I241" s="1" t="s">
        <v>1048</v>
      </c>
    </row>
    <row r="242" spans="1:9">
      <c r="A242" s="1" t="s">
        <v>1052</v>
      </c>
      <c r="B242" s="1" t="s">
        <v>1053</v>
      </c>
      <c r="C242" s="163" t="s">
        <v>1054</v>
      </c>
      <c r="D242" s="1" t="s">
        <v>1045</v>
      </c>
      <c r="E242" s="1" t="s">
        <v>1046</v>
      </c>
      <c r="F242" s="1" t="s">
        <v>1047</v>
      </c>
      <c r="G242" s="1">
        <v>874</v>
      </c>
      <c r="H242" s="1" t="s">
        <v>200</v>
      </c>
      <c r="I242" s="1" t="s">
        <v>1048</v>
      </c>
    </row>
    <row r="243" spans="1:9">
      <c r="A243" s="1" t="s">
        <v>1055</v>
      </c>
      <c r="B243" s="1" t="s">
        <v>1056</v>
      </c>
      <c r="C243" s="163" t="s">
        <v>1057</v>
      </c>
      <c r="D243" s="1" t="s">
        <v>1045</v>
      </c>
      <c r="E243" s="1" t="s">
        <v>1046</v>
      </c>
      <c r="F243" s="1" t="s">
        <v>1047</v>
      </c>
      <c r="G243" s="1">
        <v>881</v>
      </c>
      <c r="H243" s="1" t="s">
        <v>200</v>
      </c>
      <c r="I243" s="1" t="s">
        <v>1058</v>
      </c>
    </row>
    <row r="244" spans="1:9">
      <c r="A244" s="1" t="s">
        <v>1059</v>
      </c>
      <c r="B244" s="1" t="s">
        <v>1060</v>
      </c>
      <c r="C244" s="163" t="s">
        <v>1061</v>
      </c>
      <c r="D244" s="1" t="s">
        <v>1045</v>
      </c>
      <c r="E244" s="1" t="s">
        <v>1046</v>
      </c>
      <c r="F244" s="1" t="s">
        <v>1047</v>
      </c>
      <c r="G244" s="1">
        <v>886</v>
      </c>
      <c r="H244" s="1" t="s">
        <v>200</v>
      </c>
      <c r="I244" s="1" t="s">
        <v>1058</v>
      </c>
    </row>
    <row r="245" spans="1:9">
      <c r="A245" s="1" t="s">
        <v>1062</v>
      </c>
      <c r="B245" s="1" t="s">
        <v>1063</v>
      </c>
      <c r="C245" s="163" t="s">
        <v>1064</v>
      </c>
      <c r="D245" s="1" t="s">
        <v>1045</v>
      </c>
      <c r="E245" s="1" t="s">
        <v>1046</v>
      </c>
      <c r="F245" s="1" t="s">
        <v>1047</v>
      </c>
      <c r="G245" s="1">
        <v>895</v>
      </c>
      <c r="H245" s="1" t="s">
        <v>200</v>
      </c>
      <c r="I245" s="1" t="s">
        <v>1058</v>
      </c>
    </row>
    <row r="246" spans="1:9">
      <c r="A246" s="1" t="s">
        <v>1065</v>
      </c>
      <c r="B246" s="1" t="s">
        <v>1066</v>
      </c>
      <c r="C246" s="163" t="s">
        <v>1067</v>
      </c>
      <c r="D246" s="1" t="s">
        <v>1045</v>
      </c>
      <c r="E246" s="1" t="s">
        <v>1046</v>
      </c>
      <c r="F246" s="1" t="s">
        <v>1047</v>
      </c>
      <c r="G246" s="1">
        <v>898</v>
      </c>
      <c r="H246" s="1" t="s">
        <v>200</v>
      </c>
      <c r="I246" s="1" t="s">
        <v>1048</v>
      </c>
    </row>
    <row r="247" spans="1:9">
      <c r="A247" s="1" t="s">
        <v>1068</v>
      </c>
      <c r="B247" s="164" t="s">
        <v>1069</v>
      </c>
      <c r="C247" s="163" t="s">
        <v>1070</v>
      </c>
      <c r="D247" s="1" t="s">
        <v>1045</v>
      </c>
      <c r="E247" s="1" t="s">
        <v>1046</v>
      </c>
      <c r="F247" s="1" t="s">
        <v>1047</v>
      </c>
      <c r="G247" s="1">
        <v>901</v>
      </c>
      <c r="H247" s="1" t="s">
        <v>200</v>
      </c>
      <c r="I247" s="1" t="s">
        <v>1058</v>
      </c>
    </row>
    <row r="248" spans="1:9">
      <c r="A248" s="1" t="s">
        <v>1071</v>
      </c>
      <c r="B248" s="1" t="s">
        <v>1072</v>
      </c>
      <c r="C248" s="163" t="s">
        <v>1073</v>
      </c>
      <c r="D248" s="1" t="s">
        <v>1074</v>
      </c>
      <c r="E248" s="1" t="s">
        <v>1046</v>
      </c>
      <c r="F248" s="1" t="s">
        <v>1047</v>
      </c>
      <c r="G248" s="1">
        <v>776</v>
      </c>
      <c r="H248" s="1" t="s">
        <v>200</v>
      </c>
      <c r="I248" s="1" t="s">
        <v>1058</v>
      </c>
    </row>
    <row r="249" spans="1:9">
      <c r="A249" s="1" t="s">
        <v>1075</v>
      </c>
      <c r="B249" s="1" t="s">
        <v>1076</v>
      </c>
      <c r="C249" s="163" t="s">
        <v>1077</v>
      </c>
      <c r="D249" s="1" t="s">
        <v>1074</v>
      </c>
      <c r="E249" s="1" t="s">
        <v>1046</v>
      </c>
      <c r="F249" s="1" t="s">
        <v>1047</v>
      </c>
      <c r="G249" s="1">
        <v>817</v>
      </c>
      <c r="H249" s="1" t="s">
        <v>200</v>
      </c>
      <c r="I249" s="1" t="s">
        <v>1058</v>
      </c>
    </row>
    <row r="250" spans="1:9">
      <c r="A250" s="1" t="s">
        <v>1078</v>
      </c>
      <c r="B250" s="164" t="s">
        <v>1079</v>
      </c>
      <c r="C250" s="163" t="s">
        <v>1080</v>
      </c>
      <c r="D250" s="1" t="s">
        <v>1074</v>
      </c>
      <c r="E250" s="1" t="s">
        <v>1046</v>
      </c>
      <c r="F250" s="1" t="s">
        <v>1047</v>
      </c>
      <c r="G250" s="1">
        <v>839</v>
      </c>
      <c r="H250" s="1" t="s">
        <v>200</v>
      </c>
      <c r="I250" s="1" t="s">
        <v>1058</v>
      </c>
    </row>
    <row r="251" spans="1:9">
      <c r="A251" s="1" t="s">
        <v>1081</v>
      </c>
      <c r="B251" s="164" t="s">
        <v>1082</v>
      </c>
      <c r="C251" s="163" t="s">
        <v>1083</v>
      </c>
      <c r="D251" s="1" t="s">
        <v>1084</v>
      </c>
      <c r="E251" s="1" t="s">
        <v>1046</v>
      </c>
      <c r="F251" s="1" t="s">
        <v>1047</v>
      </c>
      <c r="G251" s="1">
        <v>917</v>
      </c>
      <c r="H251" s="1" t="s">
        <v>200</v>
      </c>
      <c r="I251" s="1" t="s">
        <v>1048</v>
      </c>
    </row>
    <row r="252" spans="1:9">
      <c r="A252" s="1" t="s">
        <v>1085</v>
      </c>
      <c r="B252" s="1" t="s">
        <v>1086</v>
      </c>
      <c r="C252" s="163" t="s">
        <v>1087</v>
      </c>
      <c r="D252" s="1" t="s">
        <v>1088</v>
      </c>
      <c r="E252" s="1" t="s">
        <v>1046</v>
      </c>
      <c r="F252" s="1" t="s">
        <v>1047</v>
      </c>
      <c r="G252" s="1">
        <v>4642</v>
      </c>
      <c r="H252" s="1" t="s">
        <v>200</v>
      </c>
      <c r="I252" s="1" t="s">
        <v>1058</v>
      </c>
    </row>
    <row r="253" spans="1:9">
      <c r="A253" s="1" t="s">
        <v>1089</v>
      </c>
      <c r="B253" s="1" t="s">
        <v>1090</v>
      </c>
      <c r="C253" s="163" t="s">
        <v>1091</v>
      </c>
      <c r="D253" s="1" t="s">
        <v>1088</v>
      </c>
      <c r="E253" s="1" t="s">
        <v>1046</v>
      </c>
      <c r="F253" s="1" t="s">
        <v>1047</v>
      </c>
      <c r="G253" s="1">
        <v>5940</v>
      </c>
      <c r="H253" s="1" t="s">
        <v>200</v>
      </c>
      <c r="I253" s="1" t="s">
        <v>1058</v>
      </c>
    </row>
    <row r="254" spans="1:9">
      <c r="A254" s="1" t="s">
        <v>1092</v>
      </c>
      <c r="B254" s="1" t="s">
        <v>1093</v>
      </c>
      <c r="C254" s="163" t="s">
        <v>1094</v>
      </c>
      <c r="D254" s="1" t="s">
        <v>1088</v>
      </c>
      <c r="E254" s="1" t="s">
        <v>1046</v>
      </c>
      <c r="F254" s="1" t="s">
        <v>1047</v>
      </c>
      <c r="G254" s="1">
        <v>5934</v>
      </c>
      <c r="H254" s="1" t="s">
        <v>200</v>
      </c>
      <c r="I254" s="1" t="s">
        <v>1058</v>
      </c>
    </row>
    <row r="255" spans="1:9">
      <c r="A255" s="1" t="s">
        <v>1095</v>
      </c>
      <c r="B255" s="1" t="s">
        <v>1096</v>
      </c>
      <c r="C255" s="163" t="s">
        <v>1097</v>
      </c>
      <c r="D255" s="1" t="s">
        <v>1088</v>
      </c>
      <c r="E255" s="1" t="s">
        <v>1046</v>
      </c>
      <c r="F255" s="1" t="s">
        <v>1047</v>
      </c>
      <c r="G255" s="1">
        <v>5939</v>
      </c>
      <c r="H255" s="1" t="s">
        <v>200</v>
      </c>
      <c r="I255" s="1" t="s">
        <v>1058</v>
      </c>
    </row>
    <row r="256" spans="1:9">
      <c r="A256" s="1" t="s">
        <v>1098</v>
      </c>
      <c r="B256" s="164" t="s">
        <v>1099</v>
      </c>
      <c r="C256" s="163" t="s">
        <v>1100</v>
      </c>
      <c r="D256" s="1" t="s">
        <v>1088</v>
      </c>
      <c r="E256" s="1" t="s">
        <v>1046</v>
      </c>
      <c r="F256" s="1" t="s">
        <v>1047</v>
      </c>
      <c r="G256" s="1">
        <v>5947</v>
      </c>
      <c r="H256" s="1" t="s">
        <v>200</v>
      </c>
      <c r="I256" s="1" t="s">
        <v>1058</v>
      </c>
    </row>
    <row r="257" spans="1:9">
      <c r="A257" s="1" t="s">
        <v>1101</v>
      </c>
      <c r="B257" s="1" t="s">
        <v>1102</v>
      </c>
      <c r="C257" s="163" t="s">
        <v>1103</v>
      </c>
      <c r="D257" s="1" t="s">
        <v>1104</v>
      </c>
      <c r="E257" s="1" t="s">
        <v>1105</v>
      </c>
      <c r="F257" s="1" t="s">
        <v>1047</v>
      </c>
      <c r="G257" s="1">
        <v>744</v>
      </c>
      <c r="H257" s="1" t="s">
        <v>200</v>
      </c>
      <c r="I257" s="1" t="s">
        <v>1058</v>
      </c>
    </row>
    <row r="258" spans="1:9">
      <c r="A258" s="1" t="s">
        <v>1106</v>
      </c>
      <c r="B258" s="1" t="s">
        <v>1107</v>
      </c>
      <c r="C258" s="163" t="s">
        <v>1108</v>
      </c>
      <c r="D258" s="1" t="s">
        <v>1109</v>
      </c>
      <c r="E258" s="1" t="s">
        <v>1110</v>
      </c>
      <c r="F258" s="1" t="s">
        <v>1047</v>
      </c>
      <c r="G258" s="1">
        <v>2531</v>
      </c>
      <c r="H258" s="1" t="s">
        <v>200</v>
      </c>
      <c r="I258" s="1" t="s">
        <v>1058</v>
      </c>
    </row>
    <row r="259" spans="1:9">
      <c r="A259" s="1" t="s">
        <v>1111</v>
      </c>
      <c r="B259" s="1" t="s">
        <v>1112</v>
      </c>
      <c r="C259" s="163" t="s">
        <v>1113</v>
      </c>
      <c r="D259" s="1" t="s">
        <v>1114</v>
      </c>
      <c r="E259" s="1" t="s">
        <v>1115</v>
      </c>
      <c r="F259" s="1" t="s">
        <v>1047</v>
      </c>
      <c r="G259" s="1">
        <v>2535</v>
      </c>
      <c r="H259" s="1" t="s">
        <v>200</v>
      </c>
      <c r="I259" s="1" t="s">
        <v>1048</v>
      </c>
    </row>
    <row r="260" spans="1:9">
      <c r="A260" s="1" t="s">
        <v>1116</v>
      </c>
      <c r="B260" s="1" t="s">
        <v>1117</v>
      </c>
      <c r="C260" s="163" t="s">
        <v>1118</v>
      </c>
      <c r="D260" s="1" t="s">
        <v>1119</v>
      </c>
      <c r="E260" s="1" t="s">
        <v>1115</v>
      </c>
      <c r="F260" s="1" t="s">
        <v>1047</v>
      </c>
      <c r="G260" s="1">
        <v>752</v>
      </c>
      <c r="H260" s="1" t="s">
        <v>200</v>
      </c>
      <c r="I260" s="1" t="s">
        <v>1048</v>
      </c>
    </row>
    <row r="261" spans="1:9">
      <c r="A261" s="1" t="s">
        <v>1120</v>
      </c>
      <c r="B261" s="1" t="s">
        <v>1121</v>
      </c>
      <c r="C261" s="163" t="s">
        <v>1122</v>
      </c>
      <c r="D261" s="1" t="s">
        <v>1119</v>
      </c>
      <c r="E261" s="1" t="s">
        <v>1115</v>
      </c>
      <c r="F261" s="1" t="s">
        <v>1047</v>
      </c>
      <c r="G261" s="1">
        <v>88</v>
      </c>
      <c r="H261" s="1" t="s">
        <v>200</v>
      </c>
      <c r="I261" s="1" t="s">
        <v>1048</v>
      </c>
    </row>
    <row r="262" spans="1:9">
      <c r="A262" s="1" t="s">
        <v>1123</v>
      </c>
      <c r="B262" s="1" t="s">
        <v>1124</v>
      </c>
      <c r="C262" s="163" t="s">
        <v>1125</v>
      </c>
      <c r="D262" s="1" t="s">
        <v>1126</v>
      </c>
      <c r="E262" s="1" t="s">
        <v>1127</v>
      </c>
      <c r="F262" s="1" t="s">
        <v>1047</v>
      </c>
      <c r="G262" s="1">
        <v>7381</v>
      </c>
      <c r="H262" s="1" t="s">
        <v>200</v>
      </c>
      <c r="I262" s="1" t="s">
        <v>1128</v>
      </c>
    </row>
    <row r="263" spans="1:9">
      <c r="A263" s="1" t="s">
        <v>1129</v>
      </c>
      <c r="B263" s="1" t="s">
        <v>1130</v>
      </c>
      <c r="C263" s="163" t="s">
        <v>1131</v>
      </c>
      <c r="D263" s="1" t="s">
        <v>1126</v>
      </c>
      <c r="E263" s="1" t="s">
        <v>1127</v>
      </c>
      <c r="F263" s="1" t="s">
        <v>1047</v>
      </c>
      <c r="G263" s="1">
        <v>13178</v>
      </c>
      <c r="H263" s="1" t="s">
        <v>200</v>
      </c>
      <c r="I263" s="1" t="s">
        <v>1128</v>
      </c>
    </row>
    <row r="264" spans="1:9">
      <c r="A264" s="1" t="s">
        <v>1132</v>
      </c>
      <c r="B264" s="1" t="s">
        <v>1133</v>
      </c>
      <c r="C264" s="163" t="s">
        <v>1134</v>
      </c>
      <c r="D264" s="1" t="s">
        <v>1135</v>
      </c>
      <c r="E264" s="1" t="s">
        <v>1127</v>
      </c>
      <c r="F264" s="1" t="s">
        <v>1047</v>
      </c>
      <c r="G264" s="1">
        <v>2578</v>
      </c>
      <c r="H264" s="1" t="s">
        <v>200</v>
      </c>
      <c r="I264" s="1" t="s">
        <v>1136</v>
      </c>
    </row>
    <row r="265" spans="1:9">
      <c r="A265" s="1" t="s">
        <v>1137</v>
      </c>
      <c r="B265" s="164" t="s">
        <v>1138</v>
      </c>
      <c r="C265" s="163" t="s">
        <v>1139</v>
      </c>
      <c r="D265" s="1" t="s">
        <v>1140</v>
      </c>
      <c r="E265" s="1" t="s">
        <v>1127</v>
      </c>
      <c r="F265" s="1" t="s">
        <v>1047</v>
      </c>
      <c r="G265" s="1">
        <v>1250</v>
      </c>
      <c r="H265" s="1" t="s">
        <v>200</v>
      </c>
      <c r="I265" s="1" t="s">
        <v>1141</v>
      </c>
    </row>
    <row r="266" spans="1:9">
      <c r="A266" s="1" t="s">
        <v>1142</v>
      </c>
      <c r="B266" s="1" t="s">
        <v>1143</v>
      </c>
      <c r="C266" s="163" t="s">
        <v>1144</v>
      </c>
      <c r="D266" s="1" t="s">
        <v>1140</v>
      </c>
      <c r="E266" s="1" t="s">
        <v>1127</v>
      </c>
      <c r="F266" s="1" t="s">
        <v>1047</v>
      </c>
      <c r="G266" s="1">
        <v>2061</v>
      </c>
      <c r="H266" s="1" t="s">
        <v>200</v>
      </c>
      <c r="I266" s="1" t="s">
        <v>1141</v>
      </c>
    </row>
    <row r="267" spans="1:9">
      <c r="A267" s="1" t="s">
        <v>1145</v>
      </c>
      <c r="B267" s="1" t="s">
        <v>1146</v>
      </c>
      <c r="C267" s="163" t="s">
        <v>1147</v>
      </c>
      <c r="D267" s="1" t="s">
        <v>1140</v>
      </c>
      <c r="E267" s="1" t="s">
        <v>1127</v>
      </c>
      <c r="F267" s="1" t="s">
        <v>1047</v>
      </c>
      <c r="G267" s="1">
        <v>2587</v>
      </c>
      <c r="H267" s="1" t="s">
        <v>200</v>
      </c>
      <c r="I267" s="1" t="s">
        <v>1141</v>
      </c>
    </row>
    <row r="268" spans="1:9">
      <c r="A268" s="1" t="s">
        <v>1148</v>
      </c>
      <c r="B268" s="1" t="s">
        <v>1146</v>
      </c>
      <c r="C268" s="163" t="s">
        <v>1149</v>
      </c>
      <c r="D268" s="1" t="s">
        <v>1140</v>
      </c>
      <c r="E268" s="1" t="s">
        <v>1127</v>
      </c>
      <c r="F268" s="1" t="s">
        <v>1047</v>
      </c>
      <c r="G268" s="1">
        <v>13191</v>
      </c>
      <c r="H268" s="1" t="s">
        <v>200</v>
      </c>
      <c r="I268" s="1" t="s">
        <v>1141</v>
      </c>
    </row>
    <row r="269" spans="1:9">
      <c r="A269" s="1" t="s">
        <v>1150</v>
      </c>
      <c r="B269" s="1" t="s">
        <v>1146</v>
      </c>
      <c r="C269" s="163" t="s">
        <v>1151</v>
      </c>
      <c r="D269" s="1" t="s">
        <v>1140</v>
      </c>
      <c r="E269" s="1" t="s">
        <v>1127</v>
      </c>
      <c r="F269" s="1" t="s">
        <v>1047</v>
      </c>
      <c r="G269" s="1">
        <v>13194</v>
      </c>
      <c r="H269" s="1" t="s">
        <v>200</v>
      </c>
      <c r="I269" s="1" t="s">
        <v>1141</v>
      </c>
    </row>
    <row r="270" spans="1:9">
      <c r="A270" s="1" t="s">
        <v>1152</v>
      </c>
      <c r="B270" s="1" t="s">
        <v>1146</v>
      </c>
      <c r="C270" s="163" t="s">
        <v>1153</v>
      </c>
      <c r="D270" s="1" t="s">
        <v>1140</v>
      </c>
      <c r="E270" s="1" t="s">
        <v>1127</v>
      </c>
      <c r="F270" s="1" t="s">
        <v>1047</v>
      </c>
      <c r="G270" s="1">
        <v>2588</v>
      </c>
      <c r="H270" s="1" t="s">
        <v>200</v>
      </c>
      <c r="I270" s="1" t="s">
        <v>1141</v>
      </c>
    </row>
    <row r="271" spans="1:9">
      <c r="A271" s="1" t="s">
        <v>1154</v>
      </c>
      <c r="B271" s="1" t="s">
        <v>1155</v>
      </c>
      <c r="C271" s="163" t="s">
        <v>1156</v>
      </c>
      <c r="D271" s="1" t="s">
        <v>1140</v>
      </c>
      <c r="E271" s="1" t="s">
        <v>1127</v>
      </c>
      <c r="F271" s="1" t="s">
        <v>1047</v>
      </c>
      <c r="G271" s="1">
        <v>8216</v>
      </c>
      <c r="H271" s="1" t="s">
        <v>200</v>
      </c>
      <c r="I271" s="1" t="s">
        <v>1141</v>
      </c>
    </row>
    <row r="272" spans="1:9">
      <c r="A272" s="1" t="s">
        <v>1157</v>
      </c>
      <c r="B272" s="1" t="s">
        <v>1158</v>
      </c>
      <c r="C272" s="163" t="s">
        <v>1159</v>
      </c>
      <c r="D272" s="1" t="s">
        <v>1140</v>
      </c>
      <c r="E272" s="1" t="s">
        <v>1127</v>
      </c>
      <c r="F272" s="1" t="s">
        <v>1047</v>
      </c>
      <c r="G272" s="1">
        <v>54617</v>
      </c>
      <c r="H272" s="1" t="s">
        <v>200</v>
      </c>
      <c r="I272" s="1" t="s">
        <v>1141</v>
      </c>
    </row>
    <row r="273" spans="1:9">
      <c r="A273" s="1" t="s">
        <v>1160</v>
      </c>
      <c r="B273" s="164" t="s">
        <v>1161</v>
      </c>
      <c r="C273" s="163" t="s">
        <v>1162</v>
      </c>
      <c r="D273" s="1" t="s">
        <v>1140</v>
      </c>
      <c r="E273" s="1" t="s">
        <v>1127</v>
      </c>
      <c r="F273" s="1" t="s">
        <v>1047</v>
      </c>
      <c r="G273" s="1">
        <v>13271</v>
      </c>
      <c r="H273" s="1" t="s">
        <v>200</v>
      </c>
      <c r="I273" s="1" t="s">
        <v>1141</v>
      </c>
    </row>
    <row r="274" spans="1:9">
      <c r="A274" s="1" t="s">
        <v>1163</v>
      </c>
      <c r="B274" s="1" t="s">
        <v>1164</v>
      </c>
      <c r="C274" s="163" t="s">
        <v>1165</v>
      </c>
      <c r="D274" s="1" t="s">
        <v>1166</v>
      </c>
      <c r="E274" s="1" t="s">
        <v>1127</v>
      </c>
      <c r="F274" s="1" t="s">
        <v>1047</v>
      </c>
      <c r="G274" s="1">
        <v>57392</v>
      </c>
      <c r="H274" s="1" t="s">
        <v>200</v>
      </c>
      <c r="I274" s="1" t="s">
        <v>1136</v>
      </c>
    </row>
    <row r="275" spans="1:9">
      <c r="A275" s="1" t="s">
        <v>1167</v>
      </c>
      <c r="B275" s="1" t="s">
        <v>1168</v>
      </c>
      <c r="C275" s="163" t="s">
        <v>1169</v>
      </c>
      <c r="D275" s="1" t="s">
        <v>1166</v>
      </c>
      <c r="E275" s="1" t="s">
        <v>1127</v>
      </c>
      <c r="F275" s="1" t="s">
        <v>1047</v>
      </c>
      <c r="G275" s="1">
        <v>61155</v>
      </c>
      <c r="H275" s="1" t="s">
        <v>200</v>
      </c>
      <c r="I275" s="1" t="s">
        <v>1136</v>
      </c>
    </row>
    <row r="276" spans="1:9">
      <c r="A276" s="1" t="s">
        <v>1170</v>
      </c>
      <c r="B276" s="164" t="s">
        <v>1171</v>
      </c>
      <c r="C276" s="163" t="s">
        <v>1172</v>
      </c>
      <c r="D276" s="1" t="s">
        <v>1173</v>
      </c>
      <c r="E276" s="1" t="s">
        <v>1174</v>
      </c>
      <c r="F276" s="1" t="s">
        <v>1047</v>
      </c>
      <c r="G276" s="1">
        <v>2081</v>
      </c>
      <c r="H276" s="1" t="s">
        <v>200</v>
      </c>
      <c r="I276" s="1" t="s">
        <v>1048</v>
      </c>
    </row>
    <row r="277" spans="1:9">
      <c r="A277" s="1" t="s">
        <v>1175</v>
      </c>
      <c r="B277" s="1" t="s">
        <v>1176</v>
      </c>
      <c r="C277" s="163" t="s">
        <v>1177</v>
      </c>
      <c r="D277" s="1" t="s">
        <v>1178</v>
      </c>
      <c r="E277" s="1" t="s">
        <v>1179</v>
      </c>
      <c r="F277" s="1" t="s">
        <v>1047</v>
      </c>
      <c r="G277" s="1">
        <v>54034</v>
      </c>
      <c r="H277" s="1" t="s">
        <v>200</v>
      </c>
      <c r="I277" s="1" t="s">
        <v>1180</v>
      </c>
    </row>
    <row r="278" spans="1:9">
      <c r="A278" s="1" t="s">
        <v>1181</v>
      </c>
      <c r="B278" s="164" t="s">
        <v>1182</v>
      </c>
      <c r="C278" s="163" t="s">
        <v>1183</v>
      </c>
      <c r="D278" s="1" t="s">
        <v>1184</v>
      </c>
      <c r="E278" s="1" t="s">
        <v>1179</v>
      </c>
      <c r="F278" s="1" t="s">
        <v>1047</v>
      </c>
      <c r="G278" s="1">
        <v>13215</v>
      </c>
      <c r="H278" s="1" t="s">
        <v>200</v>
      </c>
      <c r="I278" s="1" t="s">
        <v>1180</v>
      </c>
    </row>
    <row r="279" spans="1:9">
      <c r="A279" s="1" t="s">
        <v>1185</v>
      </c>
      <c r="B279" s="164" t="s">
        <v>1186</v>
      </c>
      <c r="C279" s="163" t="s">
        <v>1187</v>
      </c>
      <c r="D279" s="1" t="s">
        <v>1188</v>
      </c>
      <c r="E279" s="1" t="s">
        <v>1189</v>
      </c>
      <c r="F279" s="1" t="s">
        <v>1047</v>
      </c>
      <c r="G279" s="1">
        <v>149</v>
      </c>
      <c r="H279" s="1" t="s">
        <v>200</v>
      </c>
      <c r="I279" s="1" t="s">
        <v>1190</v>
      </c>
    </row>
    <row r="280" spans="1:9">
      <c r="A280" s="1" t="s">
        <v>1191</v>
      </c>
      <c r="B280" s="1" t="s">
        <v>1192</v>
      </c>
      <c r="C280" s="163" t="s">
        <v>1193</v>
      </c>
      <c r="D280" s="1" t="s">
        <v>1188</v>
      </c>
      <c r="E280" s="1" t="s">
        <v>1189</v>
      </c>
      <c r="F280" s="1" t="s">
        <v>1047</v>
      </c>
      <c r="G280" s="1">
        <v>2550</v>
      </c>
      <c r="H280" s="1" t="s">
        <v>200</v>
      </c>
      <c r="I280" s="1" t="s">
        <v>1190</v>
      </c>
    </row>
    <row r="281" spans="1:9">
      <c r="A281" s="1" t="s">
        <v>1194</v>
      </c>
      <c r="B281" s="1" t="s">
        <v>1195</v>
      </c>
      <c r="C281" s="163" t="s">
        <v>1196</v>
      </c>
      <c r="D281" s="1" t="s">
        <v>1197</v>
      </c>
      <c r="E281" s="1" t="s">
        <v>1198</v>
      </c>
      <c r="F281" s="1" t="s">
        <v>1047</v>
      </c>
      <c r="G281" s="1">
        <v>642</v>
      </c>
      <c r="H281" s="1" t="s">
        <v>200</v>
      </c>
      <c r="I281" s="1" t="s">
        <v>1058</v>
      </c>
    </row>
    <row r="282" spans="1:9">
      <c r="A282" s="1" t="s">
        <v>1199</v>
      </c>
      <c r="B282" s="164" t="s">
        <v>1200</v>
      </c>
      <c r="C282" s="163" t="s">
        <v>1201</v>
      </c>
      <c r="D282" s="1" t="s">
        <v>1202</v>
      </c>
      <c r="E282" s="1" t="s">
        <v>1198</v>
      </c>
      <c r="F282" s="1" t="s">
        <v>1047</v>
      </c>
      <c r="G282" s="1">
        <v>2544</v>
      </c>
      <c r="H282" s="1" t="s">
        <v>200</v>
      </c>
      <c r="I282" s="1" t="s">
        <v>1058</v>
      </c>
    </row>
    <row r="283" spans="1:9">
      <c r="A283" s="1" t="s">
        <v>1203</v>
      </c>
      <c r="B283" s="1" t="s">
        <v>1204</v>
      </c>
      <c r="C283" s="163" t="s">
        <v>1205</v>
      </c>
      <c r="D283" s="1" t="s">
        <v>1206</v>
      </c>
      <c r="E283" s="1" t="s">
        <v>1207</v>
      </c>
      <c r="F283" s="1" t="s">
        <v>1047</v>
      </c>
      <c r="G283" s="1">
        <v>729</v>
      </c>
      <c r="H283" s="1" t="s">
        <v>200</v>
      </c>
      <c r="I283" s="1" t="s">
        <v>1058</v>
      </c>
    </row>
    <row r="284" spans="1:9">
      <c r="A284" s="1" t="s">
        <v>1208</v>
      </c>
      <c r="B284" s="1" t="s">
        <v>1209</v>
      </c>
      <c r="C284" s="163" t="s">
        <v>1210</v>
      </c>
      <c r="D284" s="1" t="s">
        <v>1211</v>
      </c>
      <c r="E284" s="1" t="s">
        <v>1212</v>
      </c>
      <c r="F284" s="1" t="s">
        <v>1047</v>
      </c>
      <c r="G284" s="1">
        <v>8215</v>
      </c>
      <c r="H284" s="1" t="s">
        <v>200</v>
      </c>
      <c r="I284" s="1" t="s">
        <v>1136</v>
      </c>
    </row>
    <row r="285" spans="1:9">
      <c r="A285" s="1" t="s">
        <v>1213</v>
      </c>
      <c r="B285" s="1" t="s">
        <v>1214</v>
      </c>
      <c r="C285" s="163" t="s">
        <v>1215</v>
      </c>
      <c r="D285" s="1" t="s">
        <v>1216</v>
      </c>
      <c r="E285" s="1" t="s">
        <v>1212</v>
      </c>
      <c r="F285" s="1" t="s">
        <v>1047</v>
      </c>
      <c r="G285" s="1">
        <v>13273</v>
      </c>
      <c r="H285" s="1" t="s">
        <v>200</v>
      </c>
      <c r="I285" s="1" t="s">
        <v>1136</v>
      </c>
    </row>
    <row r="286" spans="1:9">
      <c r="A286" s="1" t="s">
        <v>1217</v>
      </c>
      <c r="B286" s="1" t="s">
        <v>1218</v>
      </c>
      <c r="C286" s="163" t="s">
        <v>1219</v>
      </c>
      <c r="D286" s="1" t="s">
        <v>1220</v>
      </c>
      <c r="E286" s="1" t="s">
        <v>1221</v>
      </c>
      <c r="F286" s="1" t="s">
        <v>1222</v>
      </c>
      <c r="G286" s="1">
        <v>125373</v>
      </c>
      <c r="H286" s="1" t="s">
        <v>923</v>
      </c>
      <c r="I286" s="1" t="s">
        <v>1223</v>
      </c>
    </row>
    <row r="287" spans="1:9">
      <c r="A287" s="1" t="s">
        <v>246</v>
      </c>
      <c r="B287" s="1" t="s">
        <v>1224</v>
      </c>
      <c r="C287" s="163" t="s">
        <v>1225</v>
      </c>
      <c r="D287" s="1" t="s">
        <v>1226</v>
      </c>
      <c r="E287" s="1" t="s">
        <v>1227</v>
      </c>
      <c r="F287" s="1" t="s">
        <v>1222</v>
      </c>
      <c r="G287" s="1">
        <v>126078</v>
      </c>
      <c r="H287" s="1" t="s">
        <v>923</v>
      </c>
      <c r="I287" s="1" t="s">
        <v>1223</v>
      </c>
    </row>
    <row r="288" spans="1:9">
      <c r="A288" s="1" t="s">
        <v>1228</v>
      </c>
      <c r="B288" s="1" t="s">
        <v>1229</v>
      </c>
      <c r="C288" s="163" t="s">
        <v>1230</v>
      </c>
      <c r="D288" s="1" t="s">
        <v>1231</v>
      </c>
      <c r="E288" s="1" t="s">
        <v>1232</v>
      </c>
      <c r="F288" s="1" t="s">
        <v>1233</v>
      </c>
      <c r="G288" s="1">
        <v>8436</v>
      </c>
      <c r="H288" s="1" t="s">
        <v>923</v>
      </c>
      <c r="I288" s="1" t="s">
        <v>1234</v>
      </c>
    </row>
    <row r="289" spans="1:9">
      <c r="A289" s="1" t="s">
        <v>246</v>
      </c>
      <c r="B289" s="1" t="s">
        <v>1235</v>
      </c>
      <c r="C289" s="163" t="s">
        <v>1236</v>
      </c>
      <c r="D289" s="1" t="s">
        <v>1237</v>
      </c>
      <c r="E289" s="1" t="s">
        <v>1238</v>
      </c>
      <c r="F289" s="1" t="s">
        <v>1233</v>
      </c>
      <c r="G289" s="1">
        <v>6346</v>
      </c>
      <c r="H289" s="1" t="s">
        <v>923</v>
      </c>
      <c r="I289" s="1" t="s">
        <v>1234</v>
      </c>
    </row>
    <row r="290" spans="1:9">
      <c r="A290" s="1" t="s">
        <v>246</v>
      </c>
      <c r="B290" s="1" t="s">
        <v>1239</v>
      </c>
      <c r="C290" s="163" t="s">
        <v>1240</v>
      </c>
      <c r="D290" s="1" t="s">
        <v>1241</v>
      </c>
      <c r="E290" s="1" t="s">
        <v>1238</v>
      </c>
      <c r="F290" s="1" t="s">
        <v>1233</v>
      </c>
      <c r="G290" s="1">
        <v>148204</v>
      </c>
      <c r="H290" s="1" t="s">
        <v>923</v>
      </c>
      <c r="I290" s="1" t="s">
        <v>1234</v>
      </c>
    </row>
    <row r="291" spans="1:9">
      <c r="A291" s="1" t="s">
        <v>1242</v>
      </c>
      <c r="B291" s="1" t="s">
        <v>1243</v>
      </c>
      <c r="C291" s="163" t="s">
        <v>1244</v>
      </c>
      <c r="D291" s="1" t="s">
        <v>1245</v>
      </c>
      <c r="E291" s="1" t="s">
        <v>1238</v>
      </c>
      <c r="F291" s="1" t="s">
        <v>1233</v>
      </c>
      <c r="G291" s="1">
        <v>165207</v>
      </c>
      <c r="H291" s="1" t="s">
        <v>923</v>
      </c>
      <c r="I291" s="1" t="s">
        <v>1234</v>
      </c>
    </row>
    <row r="292" spans="1:9">
      <c r="A292" s="1" t="s">
        <v>1246</v>
      </c>
      <c r="B292" s="1" t="s">
        <v>1247</v>
      </c>
      <c r="C292" s="163" t="s">
        <v>1248</v>
      </c>
      <c r="D292" s="1" t="s">
        <v>1249</v>
      </c>
      <c r="E292" s="1" t="s">
        <v>1238</v>
      </c>
      <c r="F292" s="1" t="s">
        <v>1233</v>
      </c>
      <c r="G292" s="1">
        <v>83714</v>
      </c>
      <c r="H292" s="1" t="s">
        <v>923</v>
      </c>
      <c r="I292" s="1" t="s">
        <v>1250</v>
      </c>
    </row>
    <row r="293" spans="1:9">
      <c r="A293" s="1" t="s">
        <v>1251</v>
      </c>
      <c r="B293" s="1" t="s">
        <v>1252</v>
      </c>
      <c r="C293" s="163" t="s">
        <v>1253</v>
      </c>
      <c r="D293" s="1" t="s">
        <v>1249</v>
      </c>
      <c r="E293" s="1" t="s">
        <v>1238</v>
      </c>
      <c r="F293" s="1" t="s">
        <v>1233</v>
      </c>
      <c r="G293" s="1">
        <v>154547</v>
      </c>
      <c r="H293" s="1" t="s">
        <v>923</v>
      </c>
      <c r="I293" s="1" t="s">
        <v>1234</v>
      </c>
    </row>
    <row r="294" spans="1:9">
      <c r="A294" s="1" t="s">
        <v>1254</v>
      </c>
      <c r="B294" s="1" t="s">
        <v>1255</v>
      </c>
      <c r="C294" s="163" t="s">
        <v>1256</v>
      </c>
      <c r="D294" s="1" t="s">
        <v>1249</v>
      </c>
      <c r="E294" s="1" t="s">
        <v>1238</v>
      </c>
      <c r="F294" s="1" t="s">
        <v>1233</v>
      </c>
      <c r="G294" s="1">
        <v>165165</v>
      </c>
      <c r="H294" s="1" t="s">
        <v>923</v>
      </c>
      <c r="I294" s="1" t="s">
        <v>1234</v>
      </c>
    </row>
    <row r="295" spans="1:9">
      <c r="A295" s="1" t="s">
        <v>1257</v>
      </c>
      <c r="B295" s="1" t="s">
        <v>1258</v>
      </c>
      <c r="C295" s="163" t="s">
        <v>1259</v>
      </c>
      <c r="D295" s="1" t="s">
        <v>1249</v>
      </c>
      <c r="E295" s="1" t="s">
        <v>1238</v>
      </c>
      <c r="F295" s="1" t="s">
        <v>1233</v>
      </c>
      <c r="G295" s="1">
        <v>2415</v>
      </c>
      <c r="H295" s="1" t="s">
        <v>923</v>
      </c>
      <c r="I295" s="1" t="s">
        <v>1234</v>
      </c>
    </row>
    <row r="296" spans="1:9">
      <c r="A296" s="1" t="s">
        <v>1260</v>
      </c>
      <c r="B296" s="164" t="s">
        <v>1261</v>
      </c>
      <c r="C296" s="163" t="s">
        <v>1262</v>
      </c>
      <c r="D296" s="1" t="s">
        <v>1249</v>
      </c>
      <c r="E296" s="1" t="s">
        <v>1238</v>
      </c>
      <c r="F296" s="1" t="s">
        <v>1233</v>
      </c>
      <c r="G296" s="1">
        <v>83866</v>
      </c>
      <c r="H296" s="1" t="s">
        <v>923</v>
      </c>
      <c r="I296" s="1" t="s">
        <v>1234</v>
      </c>
    </row>
    <row r="297" spans="1:9">
      <c r="A297" s="1" t="s">
        <v>246</v>
      </c>
      <c r="B297" s="1" t="s">
        <v>1263</v>
      </c>
      <c r="C297" s="163" t="s">
        <v>1264</v>
      </c>
      <c r="D297" s="1" t="s">
        <v>1265</v>
      </c>
      <c r="E297" s="1" t="s">
        <v>1238</v>
      </c>
      <c r="F297" s="1" t="s">
        <v>1233</v>
      </c>
      <c r="G297" s="1">
        <v>154534</v>
      </c>
      <c r="H297" s="1" t="s">
        <v>923</v>
      </c>
      <c r="I297" s="1" t="s">
        <v>1234</v>
      </c>
    </row>
    <row r="298" spans="1:9">
      <c r="A298" s="1" t="s">
        <v>1266</v>
      </c>
      <c r="B298" s="1" t="s">
        <v>1267</v>
      </c>
      <c r="C298" s="163" t="s">
        <v>1268</v>
      </c>
      <c r="D298" s="1" t="s">
        <v>1269</v>
      </c>
      <c r="E298" s="1" t="s">
        <v>1270</v>
      </c>
      <c r="F298" s="1" t="s">
        <v>1233</v>
      </c>
      <c r="G298" s="1">
        <v>4989</v>
      </c>
      <c r="H298" s="1" t="s">
        <v>923</v>
      </c>
      <c r="I298" s="1" t="s">
        <v>1234</v>
      </c>
    </row>
    <row r="299" spans="1:9">
      <c r="A299" s="1" t="s">
        <v>1271</v>
      </c>
      <c r="B299" s="1" t="s">
        <v>1272</v>
      </c>
      <c r="C299" s="163" t="s">
        <v>1273</v>
      </c>
      <c r="D299" s="1" t="s">
        <v>1274</v>
      </c>
      <c r="E299" s="1" t="s">
        <v>1270</v>
      </c>
      <c r="F299" s="1" t="s">
        <v>1233</v>
      </c>
      <c r="G299" s="1">
        <v>148246</v>
      </c>
      <c r="H299" s="1" t="s">
        <v>923</v>
      </c>
      <c r="I299" s="1" t="s">
        <v>1234</v>
      </c>
    </row>
    <row r="300" spans="1:9">
      <c r="A300" s="1" t="s">
        <v>246</v>
      </c>
      <c r="B300" s="164" t="s">
        <v>1275</v>
      </c>
      <c r="C300" s="163" t="s">
        <v>1276</v>
      </c>
      <c r="D300" s="1" t="s">
        <v>1277</v>
      </c>
      <c r="E300" s="1" t="s">
        <v>1270</v>
      </c>
      <c r="F300" s="1" t="s">
        <v>1233</v>
      </c>
      <c r="G300" s="1">
        <v>154546</v>
      </c>
      <c r="H300" s="1" t="s">
        <v>923</v>
      </c>
      <c r="I300" s="1" t="s">
        <v>1234</v>
      </c>
    </row>
    <row r="301" spans="1:9">
      <c r="A301" s="1" t="s">
        <v>1278</v>
      </c>
      <c r="B301" s="1" t="s">
        <v>1279</v>
      </c>
      <c r="C301" s="163" t="s">
        <v>1280</v>
      </c>
      <c r="D301" s="1" t="s">
        <v>1281</v>
      </c>
      <c r="E301" s="1" t="s">
        <v>1270</v>
      </c>
      <c r="F301" s="1" t="s">
        <v>1233</v>
      </c>
      <c r="G301" s="1">
        <v>4896</v>
      </c>
      <c r="H301" s="1" t="s">
        <v>923</v>
      </c>
      <c r="I301" s="1" t="s">
        <v>1234</v>
      </c>
    </row>
    <row r="302" spans="1:9">
      <c r="A302" s="1" t="s">
        <v>1282</v>
      </c>
      <c r="B302" s="1" t="s">
        <v>1283</v>
      </c>
      <c r="C302" s="163" t="s">
        <v>1284</v>
      </c>
      <c r="D302" s="1" t="s">
        <v>1285</v>
      </c>
      <c r="E302" s="1" t="s">
        <v>1270</v>
      </c>
      <c r="F302" s="1" t="s">
        <v>1233</v>
      </c>
      <c r="G302" s="1">
        <v>165216</v>
      </c>
      <c r="H302" s="1" t="s">
        <v>923</v>
      </c>
      <c r="I302" s="1" t="s">
        <v>1234</v>
      </c>
    </row>
    <row r="303" spans="1:9">
      <c r="A303" s="1" t="s">
        <v>246</v>
      </c>
      <c r="B303" s="1" t="s">
        <v>1286</v>
      </c>
      <c r="C303" s="163" t="s">
        <v>1287</v>
      </c>
      <c r="D303" s="1" t="s">
        <v>1288</v>
      </c>
      <c r="E303" s="1" t="s">
        <v>1289</v>
      </c>
      <c r="F303" s="1" t="s">
        <v>1233</v>
      </c>
      <c r="G303" s="1">
        <v>153506</v>
      </c>
      <c r="H303" s="1" t="s">
        <v>923</v>
      </c>
      <c r="I303" s="1" t="s">
        <v>1290</v>
      </c>
    </row>
    <row r="304" spans="1:9">
      <c r="A304" s="1" t="s">
        <v>1291</v>
      </c>
      <c r="B304" s="1" t="s">
        <v>1292</v>
      </c>
      <c r="C304" s="163" t="s">
        <v>1293</v>
      </c>
      <c r="D304" s="1" t="s">
        <v>1294</v>
      </c>
      <c r="E304" s="1" t="s">
        <v>1295</v>
      </c>
      <c r="F304" s="1" t="s">
        <v>1296</v>
      </c>
      <c r="G304" s="1">
        <v>8399</v>
      </c>
      <c r="H304" s="1" t="s">
        <v>200</v>
      </c>
      <c r="I304" s="1" t="s">
        <v>392</v>
      </c>
    </row>
    <row r="305" spans="1:9">
      <c r="A305" s="1" t="s">
        <v>1297</v>
      </c>
      <c r="B305" s="1" t="s">
        <v>1298</v>
      </c>
      <c r="C305" s="163" t="s">
        <v>1299</v>
      </c>
      <c r="D305" s="1" t="s">
        <v>1300</v>
      </c>
      <c r="E305" s="1" t="s">
        <v>1295</v>
      </c>
      <c r="F305" s="1" t="s">
        <v>1296</v>
      </c>
      <c r="G305" s="1">
        <v>55060</v>
      </c>
      <c r="H305" s="1" t="s">
        <v>200</v>
      </c>
      <c r="I305" s="1" t="s">
        <v>392</v>
      </c>
    </row>
    <row r="306" spans="1:9">
      <c r="A306" s="1" t="s">
        <v>246</v>
      </c>
      <c r="B306" s="1" t="s">
        <v>1301</v>
      </c>
      <c r="C306" s="163" t="s">
        <v>1302</v>
      </c>
      <c r="D306" s="1" t="s">
        <v>1303</v>
      </c>
      <c r="E306" s="1" t="s">
        <v>1304</v>
      </c>
      <c r="F306" s="1" t="s">
        <v>1305</v>
      </c>
      <c r="G306" s="1">
        <v>85121</v>
      </c>
      <c r="H306" s="1" t="s">
        <v>923</v>
      </c>
      <c r="I306" s="1" t="s">
        <v>1306</v>
      </c>
    </row>
    <row r="307" spans="1:9">
      <c r="A307" s="1" t="s">
        <v>1307</v>
      </c>
      <c r="B307" s="1" t="s">
        <v>1301</v>
      </c>
      <c r="C307" s="163" t="s">
        <v>1308</v>
      </c>
      <c r="D307" s="1" t="s">
        <v>1309</v>
      </c>
      <c r="E307" s="1" t="s">
        <v>1304</v>
      </c>
      <c r="F307" s="1" t="s">
        <v>1305</v>
      </c>
      <c r="G307" s="1">
        <v>49462</v>
      </c>
      <c r="H307" s="1" t="s">
        <v>923</v>
      </c>
      <c r="I307" s="1" t="s">
        <v>1306</v>
      </c>
    </row>
    <row r="308" spans="1:9">
      <c r="A308" s="1" t="s">
        <v>1310</v>
      </c>
      <c r="B308" s="1" t="s">
        <v>1311</v>
      </c>
      <c r="C308" s="163" t="s">
        <v>1312</v>
      </c>
      <c r="D308" s="1" t="s">
        <v>1313</v>
      </c>
      <c r="E308" s="1" t="s">
        <v>1314</v>
      </c>
      <c r="F308" s="1" t="s">
        <v>1315</v>
      </c>
      <c r="G308" s="1">
        <v>162910</v>
      </c>
      <c r="H308" s="1" t="s">
        <v>923</v>
      </c>
      <c r="I308" s="1" t="s">
        <v>1316</v>
      </c>
    </row>
    <row r="309" spans="1:9">
      <c r="A309" s="1" t="s">
        <v>1317</v>
      </c>
      <c r="B309" s="164" t="s">
        <v>1318</v>
      </c>
      <c r="C309" s="163" t="s">
        <v>1319</v>
      </c>
      <c r="D309" s="1" t="s">
        <v>1313</v>
      </c>
      <c r="E309" s="1" t="s">
        <v>1314</v>
      </c>
      <c r="F309" s="1" t="s">
        <v>1315</v>
      </c>
      <c r="G309" s="1">
        <v>20094</v>
      </c>
      <c r="H309" s="1" t="s">
        <v>923</v>
      </c>
      <c r="I309" s="1" t="s">
        <v>1316</v>
      </c>
    </row>
    <row r="310" spans="1:9">
      <c r="A310" s="1" t="s">
        <v>1320</v>
      </c>
      <c r="B310" s="1" t="s">
        <v>1321</v>
      </c>
      <c r="C310" s="163" t="s">
        <v>1322</v>
      </c>
      <c r="D310" s="1" t="s">
        <v>1323</v>
      </c>
      <c r="E310" s="1" t="s">
        <v>1314</v>
      </c>
      <c r="F310" s="1" t="s">
        <v>1315</v>
      </c>
      <c r="G310" s="1">
        <v>153509</v>
      </c>
      <c r="H310" s="1" t="s">
        <v>923</v>
      </c>
      <c r="I310" s="1" t="s">
        <v>1316</v>
      </c>
    </row>
    <row r="311" spans="1:9">
      <c r="A311" s="1" t="s">
        <v>1324</v>
      </c>
      <c r="B311" s="1" t="s">
        <v>1325</v>
      </c>
      <c r="C311" s="163" t="s">
        <v>1326</v>
      </c>
      <c r="D311" s="1" t="s">
        <v>1327</v>
      </c>
      <c r="E311" s="1" t="s">
        <v>1314</v>
      </c>
      <c r="F311" s="1" t="s">
        <v>1315</v>
      </c>
      <c r="G311" s="1">
        <v>83843</v>
      </c>
      <c r="H311" s="1" t="s">
        <v>923</v>
      </c>
      <c r="I311" s="1" t="s">
        <v>1328</v>
      </c>
    </row>
    <row r="312" spans="1:9">
      <c r="A312" s="1" t="s">
        <v>1329</v>
      </c>
      <c r="B312" s="1" t="s">
        <v>1330</v>
      </c>
      <c r="C312" s="163" t="s">
        <v>1331</v>
      </c>
      <c r="D312" s="1" t="s">
        <v>1332</v>
      </c>
      <c r="E312" s="1" t="s">
        <v>1314</v>
      </c>
      <c r="F312" s="1" t="s">
        <v>1315</v>
      </c>
      <c r="G312" s="1">
        <v>26669</v>
      </c>
      <c r="H312" s="1" t="s">
        <v>923</v>
      </c>
      <c r="I312" s="1" t="s">
        <v>1316</v>
      </c>
    </row>
    <row r="313" spans="1:9">
      <c r="A313" s="1" t="s">
        <v>246</v>
      </c>
      <c r="B313" s="164" t="s">
        <v>1333</v>
      </c>
      <c r="C313" s="163" t="s">
        <v>1334</v>
      </c>
      <c r="D313" s="1" t="s">
        <v>1335</v>
      </c>
      <c r="E313" s="1" t="s">
        <v>1314</v>
      </c>
      <c r="F313" s="1" t="s">
        <v>1315</v>
      </c>
      <c r="G313" s="1">
        <v>21050</v>
      </c>
      <c r="H313" s="1" t="s">
        <v>923</v>
      </c>
      <c r="I313" s="1" t="s">
        <v>1316</v>
      </c>
    </row>
    <row r="314" spans="1:9">
      <c r="A314" s="1" t="s">
        <v>1336</v>
      </c>
      <c r="B314" s="1" t="s">
        <v>1337</v>
      </c>
      <c r="C314" s="163" t="s">
        <v>1338</v>
      </c>
      <c r="D314" s="1" t="s">
        <v>1339</v>
      </c>
      <c r="E314" s="1" t="s">
        <v>1314</v>
      </c>
      <c r="F314" s="1" t="s">
        <v>1315</v>
      </c>
      <c r="G314" s="1">
        <v>162929</v>
      </c>
      <c r="H314" s="1" t="s">
        <v>923</v>
      </c>
      <c r="I314" s="1" t="s">
        <v>1316</v>
      </c>
    </row>
    <row r="315" spans="1:9">
      <c r="A315" s="1" t="s">
        <v>1340</v>
      </c>
      <c r="B315" s="1" t="s">
        <v>1341</v>
      </c>
      <c r="C315" s="163" t="s">
        <v>1342</v>
      </c>
      <c r="D315" s="1" t="s">
        <v>1343</v>
      </c>
      <c r="E315" s="1" t="s">
        <v>1314</v>
      </c>
      <c r="F315" s="1" t="s">
        <v>1315</v>
      </c>
      <c r="G315" s="1">
        <v>162922</v>
      </c>
      <c r="H315" s="1" t="s">
        <v>923</v>
      </c>
      <c r="I315" s="1" t="s">
        <v>1316</v>
      </c>
    </row>
    <row r="316" spans="1:9">
      <c r="A316" s="1" t="s">
        <v>1344</v>
      </c>
      <c r="B316" s="1" t="s">
        <v>1345</v>
      </c>
      <c r="C316" s="163" t="s">
        <v>1346</v>
      </c>
      <c r="D316" s="1" t="s">
        <v>1347</v>
      </c>
      <c r="E316" s="1" t="s">
        <v>1314</v>
      </c>
      <c r="F316" s="1" t="s">
        <v>1315</v>
      </c>
      <c r="G316" s="1">
        <v>14781</v>
      </c>
      <c r="H316" s="1" t="s">
        <v>923</v>
      </c>
      <c r="I316" s="1" t="s">
        <v>1348</v>
      </c>
    </row>
    <row r="317" spans="1:9">
      <c r="A317" s="1" t="s">
        <v>1349</v>
      </c>
      <c r="B317" s="1" t="s">
        <v>1350</v>
      </c>
      <c r="C317" s="163" t="s">
        <v>1351</v>
      </c>
      <c r="D317" s="1" t="s">
        <v>1352</v>
      </c>
      <c r="E317" s="1" t="s">
        <v>1314</v>
      </c>
      <c r="F317" s="1" t="s">
        <v>1315</v>
      </c>
      <c r="G317" s="1">
        <v>24568</v>
      </c>
      <c r="H317" s="1" t="s">
        <v>923</v>
      </c>
      <c r="I317" s="1" t="s">
        <v>1353</v>
      </c>
    </row>
    <row r="318" spans="1:9">
      <c r="A318" s="1" t="s">
        <v>1354</v>
      </c>
      <c r="B318" s="1" t="s">
        <v>1355</v>
      </c>
      <c r="C318" s="163" t="s">
        <v>1356</v>
      </c>
      <c r="D318" s="1" t="s">
        <v>1357</v>
      </c>
      <c r="E318" s="1" t="s">
        <v>1314</v>
      </c>
      <c r="F318" s="1" t="s">
        <v>1315</v>
      </c>
      <c r="G318" s="1">
        <v>15030</v>
      </c>
      <c r="H318" s="1" t="s">
        <v>923</v>
      </c>
      <c r="I318" s="1" t="s">
        <v>1348</v>
      </c>
    </row>
    <row r="319" spans="1:9">
      <c r="A319" s="1" t="s">
        <v>1358</v>
      </c>
      <c r="B319" s="1" t="s">
        <v>1359</v>
      </c>
      <c r="C319" s="163" t="s">
        <v>1360</v>
      </c>
      <c r="D319" s="1" t="s">
        <v>1361</v>
      </c>
      <c r="E319" s="1" t="s">
        <v>1314</v>
      </c>
      <c r="F319" s="1" t="s">
        <v>1315</v>
      </c>
      <c r="G319" s="1">
        <v>14597</v>
      </c>
      <c r="H319" s="1" t="s">
        <v>923</v>
      </c>
      <c r="I319" s="1" t="s">
        <v>1353</v>
      </c>
    </row>
    <row r="320" spans="1:9">
      <c r="A320" s="1" t="s">
        <v>1362</v>
      </c>
      <c r="B320" s="1" t="s">
        <v>1363</v>
      </c>
      <c r="C320" s="163" t="s">
        <v>1364</v>
      </c>
      <c r="D320" s="1" t="s">
        <v>1361</v>
      </c>
      <c r="E320" s="1" t="s">
        <v>1314</v>
      </c>
      <c r="F320" s="1" t="s">
        <v>1315</v>
      </c>
      <c r="G320" s="1">
        <v>14598</v>
      </c>
      <c r="H320" s="1" t="s">
        <v>923</v>
      </c>
      <c r="I320" s="1" t="s">
        <v>1353</v>
      </c>
    </row>
    <row r="321" spans="1:9">
      <c r="A321" s="1" t="s">
        <v>1365</v>
      </c>
      <c r="B321" s="1" t="s">
        <v>1366</v>
      </c>
      <c r="C321" s="163" t="s">
        <v>1367</v>
      </c>
      <c r="D321" s="1" t="s">
        <v>1361</v>
      </c>
      <c r="E321" s="1" t="s">
        <v>1314</v>
      </c>
      <c r="F321" s="1" t="s">
        <v>1315</v>
      </c>
      <c r="G321" s="1">
        <v>14913</v>
      </c>
      <c r="H321" s="1" t="s">
        <v>923</v>
      </c>
      <c r="I321" s="1" t="s">
        <v>1353</v>
      </c>
    </row>
    <row r="322" spans="1:9">
      <c r="A322" s="1" t="s">
        <v>1368</v>
      </c>
      <c r="B322" s="1" t="s">
        <v>1369</v>
      </c>
      <c r="C322" s="163" t="s">
        <v>1370</v>
      </c>
      <c r="D322" s="1" t="s">
        <v>1361</v>
      </c>
      <c r="E322" s="1" t="s">
        <v>1314</v>
      </c>
      <c r="F322" s="1" t="s">
        <v>1315</v>
      </c>
      <c r="G322" s="1">
        <v>14916</v>
      </c>
      <c r="H322" s="1" t="s">
        <v>923</v>
      </c>
      <c r="I322" s="1" t="s">
        <v>1353</v>
      </c>
    </row>
    <row r="323" spans="1:9">
      <c r="A323" s="1" t="s">
        <v>1371</v>
      </c>
      <c r="B323" s="1" t="s">
        <v>1372</v>
      </c>
      <c r="C323" s="163" t="s">
        <v>1373</v>
      </c>
      <c r="D323" s="1" t="s">
        <v>1361</v>
      </c>
      <c r="E323" s="1" t="s">
        <v>1314</v>
      </c>
      <c r="F323" s="1" t="s">
        <v>1315</v>
      </c>
      <c r="G323" s="1">
        <v>14917</v>
      </c>
      <c r="H323" s="1" t="s">
        <v>923</v>
      </c>
      <c r="I323" s="1" t="s">
        <v>1353</v>
      </c>
    </row>
    <row r="324" spans="1:9">
      <c r="A324" s="1" t="s">
        <v>1374</v>
      </c>
      <c r="B324" s="164" t="s">
        <v>1375</v>
      </c>
      <c r="C324" s="163" t="s">
        <v>1376</v>
      </c>
      <c r="D324" s="1" t="s">
        <v>1361</v>
      </c>
      <c r="E324" s="1" t="s">
        <v>1314</v>
      </c>
      <c r="F324" s="1" t="s">
        <v>1315</v>
      </c>
      <c r="G324" s="1">
        <v>25414</v>
      </c>
      <c r="H324" s="1" t="s">
        <v>923</v>
      </c>
      <c r="I324" s="1" t="s">
        <v>1353</v>
      </c>
    </row>
    <row r="325" spans="1:9">
      <c r="A325" s="1" t="s">
        <v>1377</v>
      </c>
      <c r="B325" s="164" t="s">
        <v>1378</v>
      </c>
      <c r="C325" s="163" t="s">
        <v>1379</v>
      </c>
      <c r="D325" s="1" t="s">
        <v>1361</v>
      </c>
      <c r="E325" s="1" t="s">
        <v>1314</v>
      </c>
      <c r="F325" s="1" t="s">
        <v>1315</v>
      </c>
      <c r="G325" s="1">
        <v>14896</v>
      </c>
      <c r="H325" s="1" t="s">
        <v>923</v>
      </c>
      <c r="I325" s="1" t="s">
        <v>1353</v>
      </c>
    </row>
    <row r="326" spans="1:9">
      <c r="A326" s="1" t="s">
        <v>1380</v>
      </c>
      <c r="B326" s="164" t="s">
        <v>1381</v>
      </c>
      <c r="C326" s="163" t="s">
        <v>1382</v>
      </c>
      <c r="D326" s="1" t="s">
        <v>1361</v>
      </c>
      <c r="E326" s="1" t="s">
        <v>1314</v>
      </c>
      <c r="F326" s="1" t="s">
        <v>1315</v>
      </c>
      <c r="G326" s="1">
        <v>14899</v>
      </c>
      <c r="H326" s="1" t="s">
        <v>923</v>
      </c>
      <c r="I326" s="1" t="s">
        <v>1353</v>
      </c>
    </row>
    <row r="327" spans="1:9">
      <c r="A327" s="1" t="s">
        <v>1383</v>
      </c>
      <c r="B327" s="1" t="s">
        <v>1384</v>
      </c>
      <c r="C327" s="163" t="s">
        <v>1385</v>
      </c>
      <c r="D327" s="1" t="s">
        <v>1361</v>
      </c>
      <c r="E327" s="1" t="s">
        <v>1314</v>
      </c>
      <c r="F327" s="1" t="s">
        <v>1315</v>
      </c>
      <c r="G327" s="1">
        <v>25385</v>
      </c>
      <c r="H327" s="1" t="s">
        <v>923</v>
      </c>
      <c r="I327" s="1" t="s">
        <v>1353</v>
      </c>
    </row>
    <row r="328" spans="1:9">
      <c r="A328" s="1" t="s">
        <v>246</v>
      </c>
      <c r="B328" s="164" t="s">
        <v>1386</v>
      </c>
      <c r="C328" s="163" t="s">
        <v>1387</v>
      </c>
      <c r="D328" s="1" t="s">
        <v>1388</v>
      </c>
      <c r="E328" s="1" t="s">
        <v>1314</v>
      </c>
      <c r="F328" s="1" t="s">
        <v>1315</v>
      </c>
      <c r="G328" s="1">
        <v>154710</v>
      </c>
      <c r="H328" s="1" t="s">
        <v>923</v>
      </c>
      <c r="I328" s="1" t="s">
        <v>1316</v>
      </c>
    </row>
    <row r="329" spans="1:9">
      <c r="A329" s="1" t="s">
        <v>1389</v>
      </c>
      <c r="B329" s="1" t="s">
        <v>1390</v>
      </c>
      <c r="C329" s="163" t="s">
        <v>1391</v>
      </c>
      <c r="D329" s="1" t="s">
        <v>1392</v>
      </c>
      <c r="E329" s="1" t="s">
        <v>1314</v>
      </c>
      <c r="F329" s="1" t="s">
        <v>1315</v>
      </c>
      <c r="G329" s="1">
        <v>26799</v>
      </c>
      <c r="H329" s="1" t="s">
        <v>923</v>
      </c>
      <c r="I329" s="1" t="s">
        <v>1316</v>
      </c>
    </row>
    <row r="330" spans="1:9">
      <c r="A330" s="1" t="s">
        <v>1393</v>
      </c>
      <c r="B330" s="1" t="s">
        <v>1394</v>
      </c>
      <c r="C330" s="163" t="s">
        <v>1395</v>
      </c>
      <c r="D330" s="1" t="s">
        <v>1392</v>
      </c>
      <c r="E330" s="1" t="s">
        <v>1314</v>
      </c>
      <c r="F330" s="1" t="s">
        <v>1315</v>
      </c>
      <c r="G330" s="1">
        <v>83696</v>
      </c>
      <c r="H330" s="1" t="s">
        <v>923</v>
      </c>
      <c r="I330" s="1" t="s">
        <v>1316</v>
      </c>
    </row>
    <row r="331" spans="1:9">
      <c r="A331" s="1" t="s">
        <v>1396</v>
      </c>
      <c r="B331" s="1" t="s">
        <v>1397</v>
      </c>
      <c r="C331" s="163" t="s">
        <v>1398</v>
      </c>
      <c r="D331" s="1" t="s">
        <v>1392</v>
      </c>
      <c r="E331" s="1" t="s">
        <v>1314</v>
      </c>
      <c r="F331" s="1" t="s">
        <v>1315</v>
      </c>
      <c r="G331" s="1">
        <v>162926</v>
      </c>
      <c r="H331" s="1" t="s">
        <v>923</v>
      </c>
      <c r="I331" s="1" t="s">
        <v>1316</v>
      </c>
    </row>
    <row r="332" spans="1:9">
      <c r="A332" s="1" t="s">
        <v>1399</v>
      </c>
      <c r="B332" s="1" t="s">
        <v>1400</v>
      </c>
      <c r="C332" s="163" t="s">
        <v>1401</v>
      </c>
      <c r="D332" s="1" t="s">
        <v>1392</v>
      </c>
      <c r="E332" s="1" t="s">
        <v>1314</v>
      </c>
      <c r="F332" s="1" t="s">
        <v>1315</v>
      </c>
      <c r="G332" s="1">
        <v>162924</v>
      </c>
      <c r="H332" s="1" t="s">
        <v>923</v>
      </c>
      <c r="I332" s="1" t="s">
        <v>1316</v>
      </c>
    </row>
    <row r="333" spans="1:9">
      <c r="A333" s="1" t="s">
        <v>1402</v>
      </c>
      <c r="B333" s="164" t="s">
        <v>1403</v>
      </c>
      <c r="C333" s="163" t="s">
        <v>1404</v>
      </c>
      <c r="D333" s="1" t="s">
        <v>1405</v>
      </c>
      <c r="E333" s="1" t="s">
        <v>1314</v>
      </c>
      <c r="F333" s="1" t="s">
        <v>1315</v>
      </c>
      <c r="G333" s="1">
        <v>14932</v>
      </c>
      <c r="H333" s="1" t="s">
        <v>923</v>
      </c>
      <c r="I333" s="1" t="s">
        <v>1353</v>
      </c>
    </row>
    <row r="334" spans="1:9">
      <c r="A334" s="1" t="s">
        <v>1406</v>
      </c>
      <c r="B334" s="164" t="s">
        <v>1407</v>
      </c>
      <c r="C334" s="163" t="s">
        <v>1408</v>
      </c>
      <c r="D334" s="1" t="s">
        <v>1405</v>
      </c>
      <c r="E334" s="1" t="s">
        <v>1314</v>
      </c>
      <c r="F334" s="1" t="s">
        <v>1315</v>
      </c>
      <c r="G334" s="1">
        <v>14948</v>
      </c>
      <c r="H334" s="1" t="s">
        <v>923</v>
      </c>
      <c r="I334" s="1" t="s">
        <v>1353</v>
      </c>
    </row>
    <row r="335" spans="1:9">
      <c r="A335" s="1" t="s">
        <v>246</v>
      </c>
      <c r="B335" s="164" t="s">
        <v>1409</v>
      </c>
      <c r="C335" s="163" t="s">
        <v>1410</v>
      </c>
      <c r="D335" s="1" t="s">
        <v>1411</v>
      </c>
      <c r="E335" s="1" t="s">
        <v>1314</v>
      </c>
      <c r="F335" s="1" t="s">
        <v>1315</v>
      </c>
      <c r="G335" s="1">
        <v>154709</v>
      </c>
      <c r="H335" s="1" t="s">
        <v>923</v>
      </c>
      <c r="I335" s="1" t="s">
        <v>1316</v>
      </c>
    </row>
    <row r="336" spans="1:9">
      <c r="A336" s="1" t="s">
        <v>246</v>
      </c>
      <c r="B336" s="1" t="s">
        <v>1412</v>
      </c>
      <c r="C336" s="163" t="s">
        <v>1413</v>
      </c>
      <c r="D336" s="1" t="s">
        <v>1414</v>
      </c>
      <c r="E336" s="1" t="s">
        <v>1415</v>
      </c>
      <c r="F336" s="1" t="s">
        <v>1416</v>
      </c>
      <c r="G336" s="1">
        <v>154515</v>
      </c>
      <c r="H336" s="1" t="s">
        <v>923</v>
      </c>
      <c r="I336" s="1" t="s">
        <v>1417</v>
      </c>
    </row>
    <row r="337" spans="1:9">
      <c r="A337" s="1" t="s">
        <v>1418</v>
      </c>
      <c r="B337" s="1" t="s">
        <v>1412</v>
      </c>
      <c r="C337" s="163" t="s">
        <v>1419</v>
      </c>
      <c r="D337" s="1" t="s">
        <v>1414</v>
      </c>
      <c r="E337" s="1" t="s">
        <v>1415</v>
      </c>
      <c r="F337" s="1" t="s">
        <v>1416</v>
      </c>
      <c r="G337" s="1">
        <v>83844</v>
      </c>
      <c r="H337" s="1" t="s">
        <v>923</v>
      </c>
      <c r="I337" s="1" t="s">
        <v>1417</v>
      </c>
    </row>
    <row r="338" spans="1:9">
      <c r="A338" s="1" t="s">
        <v>246</v>
      </c>
      <c r="B338" s="1" t="s">
        <v>1420</v>
      </c>
      <c r="C338" s="163" t="s">
        <v>1421</v>
      </c>
      <c r="D338" s="1" t="s">
        <v>1422</v>
      </c>
      <c r="E338" s="1" t="s">
        <v>1423</v>
      </c>
      <c r="F338" s="1" t="s">
        <v>1424</v>
      </c>
      <c r="G338" s="1">
        <v>124767</v>
      </c>
      <c r="H338" s="1" t="s">
        <v>923</v>
      </c>
      <c r="I338" s="1" t="s">
        <v>1425</v>
      </c>
    </row>
    <row r="339" spans="1:9">
      <c r="A339" s="1" t="s">
        <v>246</v>
      </c>
      <c r="B339" s="1" t="s">
        <v>1426</v>
      </c>
      <c r="C339" s="163" t="s">
        <v>1427</v>
      </c>
      <c r="D339" s="1" t="s">
        <v>1422</v>
      </c>
      <c r="E339" s="1" t="s">
        <v>1423</v>
      </c>
      <c r="F339" s="1" t="s">
        <v>1424</v>
      </c>
      <c r="G339" s="1">
        <v>114935</v>
      </c>
      <c r="H339" s="1" t="s">
        <v>923</v>
      </c>
      <c r="I339" s="1" t="s">
        <v>1425</v>
      </c>
    </row>
    <row r="340" spans="1:9">
      <c r="A340" s="1" t="s">
        <v>1428</v>
      </c>
      <c r="B340" s="1" t="s">
        <v>1429</v>
      </c>
      <c r="C340" s="163" t="s">
        <v>1430</v>
      </c>
      <c r="D340" s="1" t="s">
        <v>1422</v>
      </c>
      <c r="E340" s="1" t="s">
        <v>1423</v>
      </c>
      <c r="F340" s="1" t="s">
        <v>1424</v>
      </c>
      <c r="G340" s="1">
        <v>113205</v>
      </c>
      <c r="H340" s="1" t="s">
        <v>923</v>
      </c>
      <c r="I340" s="1" t="s">
        <v>1425</v>
      </c>
    </row>
    <row r="341" spans="1:9">
      <c r="A341" s="1" t="s">
        <v>1431</v>
      </c>
      <c r="B341" s="1" t="s">
        <v>1429</v>
      </c>
      <c r="C341" s="163" t="s">
        <v>1432</v>
      </c>
      <c r="D341" s="1" t="s">
        <v>1422</v>
      </c>
      <c r="E341" s="1" t="s">
        <v>1423</v>
      </c>
      <c r="F341" s="1" t="s">
        <v>1424</v>
      </c>
      <c r="G341" s="1">
        <v>121002</v>
      </c>
      <c r="H341" s="1" t="s">
        <v>923</v>
      </c>
      <c r="I341" s="1" t="s">
        <v>1425</v>
      </c>
    </row>
    <row r="342" spans="1:9">
      <c r="A342" s="1" t="s">
        <v>1433</v>
      </c>
      <c r="B342" s="1" t="s">
        <v>1434</v>
      </c>
      <c r="C342" s="163" t="s">
        <v>1435</v>
      </c>
      <c r="D342" s="1" t="s">
        <v>1436</v>
      </c>
      <c r="E342" s="1" t="s">
        <v>1437</v>
      </c>
      <c r="F342" s="1" t="s">
        <v>1438</v>
      </c>
      <c r="G342" s="165" t="s">
        <v>246</v>
      </c>
      <c r="H342" s="1" t="s">
        <v>923</v>
      </c>
      <c r="I342" s="1" t="s">
        <v>1439</v>
      </c>
    </row>
    <row r="343" spans="1:9">
      <c r="A343" s="1" t="s">
        <v>1440</v>
      </c>
      <c r="B343" s="1" t="s">
        <v>1434</v>
      </c>
      <c r="C343" s="163" t="s">
        <v>1441</v>
      </c>
      <c r="D343" s="1" t="s">
        <v>1436</v>
      </c>
      <c r="E343" s="1" t="s">
        <v>1437</v>
      </c>
      <c r="F343" s="1" t="s">
        <v>1438</v>
      </c>
      <c r="G343" s="1">
        <v>154280</v>
      </c>
      <c r="H343" s="1" t="s">
        <v>923</v>
      </c>
      <c r="I343" s="1" t="s">
        <v>1439</v>
      </c>
    </row>
  </sheetData>
  <autoFilter ref="A1:I343" xr:uid="{27E676A3-E07F-8E49-8DA1-75E2ACDEFE1E}">
    <sortState ref="A2:I343">
      <sortCondition ref="F2:F343"/>
      <sortCondition ref="E2:E343"/>
      <sortCondition ref="D2:D343"/>
      <sortCondition ref="C2:C343"/>
    </sortState>
  </autoFilter>
  <hyperlinks>
    <hyperlink ref="C9" r:id="rId1" display="https://www.fishbase.de/summary/SpeciesSummary.php?id=972" xr:uid="{080E0256-F29C-8F44-84DA-04E7A2A84BEF}"/>
    <hyperlink ref="C156" r:id="rId2" display="https://www.fishbase.de/summary/SpeciesSummary.php?id=57960" xr:uid="{0C16FB8B-BA42-9444-9DAD-D10C35861A26}"/>
    <hyperlink ref="C141" r:id="rId3" display="https://www.fishbase.de/summary/SpeciesSummary.php?id=89" xr:uid="{D6F3B4A3-DF0F-E348-B63A-7F048B8044B7}"/>
    <hyperlink ref="C265" r:id="rId4" display="https://www.fishbase.de/summary/SpeciesSummary.php?id=1250" xr:uid="{FB628C92-BA9A-EE41-B93A-AE161A2AA22D}"/>
    <hyperlink ref="C259" r:id="rId5" display="https://www.fishbase.de/summary/SpeciesSummary.php?id=2535" xr:uid="{032930D7-9F83-AD48-A220-0F8B6D71A29D}"/>
    <hyperlink ref="C157" r:id="rId6" display="https://www.fishbase.de/summary/SpeciesSummary.php?id=8726" xr:uid="{A9202691-9D2F-7D44-8C7F-E68A0812026E}"/>
    <hyperlink ref="C158" r:id="rId7" display="https://www.fishbase.de/summary/SpeciesSummary.php?id=8727" xr:uid="{227F0C26-C141-1745-8350-9196D2615D81}"/>
    <hyperlink ref="C210" r:id="rId8" display="https://www.fishbase.de/summary/SpeciesSummary.php?id=4274" xr:uid="{9F79575B-A864-A74A-B0B6-AAAA5109769B}"/>
    <hyperlink ref="C21" r:id="rId9" display="https://www.fishbase.de/summary/SpeciesSummary.php?id=1163" xr:uid="{724924E2-63A3-284D-A387-7B0D5D48B8C7}"/>
    <hyperlink ref="C187" r:id="rId10" display="https://www.fishbase.de/summary/SpeciesSummary.php?id=8225" xr:uid="{A3F93B06-F4A3-5046-A75C-03400311899A}"/>
    <hyperlink ref="C77" r:id="rId11" display="https://www.fishbase.de/summary/SpeciesSummary.php?id=8253" xr:uid="{D972CEA4-EDC1-9641-BB08-6278B16EE03D}"/>
    <hyperlink ref="C78" r:id="rId12" display="https://www.fishbase.de/summary/SpeciesSummary.php?id=8255" xr:uid="{50276433-611C-024D-A544-50363F9E7C71}"/>
    <hyperlink ref="C8" r:id="rId13" display="https://www.fishbase.de/summary/SpeciesSummary.php?id=50015" xr:uid="{E1875425-7318-6944-BC01-087D3DE16E48}"/>
    <hyperlink ref="C36" r:id="rId14" display="https://www.fishbase.de/summary/SpeciesSummary.php?id=12909" xr:uid="{8870C0AD-5904-DC4B-8D59-E843C8CDCC71}"/>
    <hyperlink ref="C248" r:id="rId15" display="https://www.fishbase.de/summary/SpeciesSummary.php?id=776" xr:uid="{A4200F9A-8B69-8646-91BF-EED09D4EA9A1}"/>
    <hyperlink ref="C35" r:id="rId16" display="https://www.fishbase.de/summary/SpeciesSummary.php?id=13469" xr:uid="{9A9D09AF-130A-674F-8275-954152679AD3}"/>
    <hyperlink ref="C182" r:id="rId17" display="https://www.fishbase.de/summary/SpeciesSummary.php?id=14261" xr:uid="{FFD7900A-7E85-A74A-910E-9DEB93202DE5}"/>
    <hyperlink ref="C97" r:id="rId18" display="https://www.fishbase.de/summary/SpeciesSummary.php?id=12910" xr:uid="{0CC84169-F850-604D-A18B-9DFBB7242B08}"/>
    <hyperlink ref="C142" r:id="rId19" display="https://www.fishbase.de/summary/SpeciesSummary.php?id=93" xr:uid="{D40979DD-21B2-B24D-BD88-6E5FD9E5DD0E}"/>
    <hyperlink ref="C143" r:id="rId20" display="https://www.fishbase.de/summary/SpeciesSummary.php?id=94" xr:uid="{EEDB797E-3771-794A-8073-037502E23C1E}"/>
    <hyperlink ref="C203" r:id="rId21" display="https://www.fishbase.de/summary/SpeciesSummary.php?id=3056" xr:uid="{4B92E679-3A7F-EC41-9C98-2FAC18EBD696}"/>
    <hyperlink ref="C204" r:id="rId22" display="https://www.fishbase.de/summary/SpeciesSummary.php?id=13481" xr:uid="{D39879E9-E827-0740-94CC-B307AFAE2EFE}"/>
    <hyperlink ref="C207" r:id="rId23" display="https://www.fishbase.de/summary/SpeciesSummary.php?id=4276" xr:uid="{ED6D1CA1-4C61-174D-AEEE-0357084E4AFC}"/>
    <hyperlink ref="C94" r:id="rId24" display="https://www.fishbase.de/summary/SpeciesSummary.php?id=8270" xr:uid="{FF346657-81B8-F94D-966E-6AA350E4422D}"/>
    <hyperlink ref="C185" r:id="rId25" display="https://www.fishbase.de/summary/SpeciesSummary.php?id=8274" xr:uid="{038313DD-352C-5F42-8755-268C24ADD43A}"/>
    <hyperlink ref="C38" r:id="rId26" display="https://www.fishbase.de/summary/SpeciesSummary.php?id=54793" xr:uid="{2AA735B7-DFD7-A744-916D-7948B4F95CFE}"/>
    <hyperlink ref="C31" r:id="rId27" display="https://www.fishbase.de/summary/SpeciesSummary.php?id=8275" xr:uid="{73A9A000-DA6D-F144-9017-99397AE5F004}"/>
    <hyperlink ref="C32" r:id="rId28" display="https://www.fishbase.de/summary/SpeciesSummary.php?id=46086" xr:uid="{7410EE6E-8ECE-314E-B326-56BCE3B97514}"/>
    <hyperlink ref="C249" r:id="rId29" display="https://www.fishbase.de/summary/SpeciesSummary.php?id=817" xr:uid="{F3C9208C-565A-5646-BA3D-CA29F248970A}"/>
    <hyperlink ref="C175" r:id="rId30" display="https://www.fishbase.de/summary/SpeciesSummary.php?id=3573" xr:uid="{989FC989-D2D8-0848-99B3-EFCA6FAE8385}"/>
    <hyperlink ref="C304" r:id="rId31" display="https://www.fishbase.de/summary/SpeciesSummary.php?id=8399" xr:uid="{B7B351E9-6FD2-E846-85A3-266EEA4CDB61}"/>
    <hyperlink ref="C39" r:id="rId32" display="https://www.fishbase.de/summary/SpeciesSummary.php?id=1900" xr:uid="{841A3F2D-B6CC-4240-950B-C1BD5627DE5A}"/>
    <hyperlink ref="C40" r:id="rId33" display="https://www.fishbase.de/summary/SpeciesSummary.php?id=1901" xr:uid="{2E11A835-D274-6041-AD28-7085B289AF91}"/>
    <hyperlink ref="C41" r:id="rId34" display="https://www.fishbase.de/summary/SpeciesSummary.php?id=71" xr:uid="{1F224341-ACE1-634F-B3E0-FE9B1DE06D4D}"/>
    <hyperlink ref="C240" r:id="rId35" display="https://www.fishbase.de/summary/SpeciesSummary.php?id=864" xr:uid="{17802A5C-1287-4843-8BE2-2A52A45BFBD2}"/>
    <hyperlink ref="C241" r:id="rId36" display="https://www.fishbase.de/summary/SpeciesSummary.php?id=873" xr:uid="{876C5DB8-B01A-4346-843A-E45C5037F191}"/>
    <hyperlink ref="C242" r:id="rId37" display="https://www.fishbase.de/summary/SpeciesSummary.php?id=874" xr:uid="{AE27F3E3-7B2D-044D-A1EF-3B7E8EF19E42}"/>
    <hyperlink ref="C243" r:id="rId38" display="https://www.fishbase.de/summary/SpeciesSummary.php?id=881" xr:uid="{D5716F67-C004-9741-8171-85362C2FE9EB}"/>
    <hyperlink ref="C104" r:id="rId39" display="https://www.fishbase.de/summary/SpeciesSummary.php?id=3539" xr:uid="{2A4D66CF-D3B8-D54F-8D93-6E221B5F34DA}"/>
    <hyperlink ref="C61" r:id="rId40" display="https://www.fishbase.de/summary/SpeciesSummary.php?id=6428" xr:uid="{9DA663D4-E11A-934C-A4BB-E8DDAE5F84B8}"/>
    <hyperlink ref="C62" r:id="rId41" display="https://www.fishbase.de/summary/SpeciesSummary.php?id=10978" xr:uid="{D9C99B69-3D76-454A-AA8A-5C80C9493553}"/>
    <hyperlink ref="C63" r:id="rId42" display="https://www.fishbase.de/summary/SpeciesSummary.php?id=10981" xr:uid="{4C4684AA-246D-B94C-AA89-79D7A982BD2D}"/>
    <hyperlink ref="C22" r:id="rId43" display="https://www.fishbase.de/summary/SpeciesSummary.php?id=548" xr:uid="{39EA8DB2-9D80-1440-BFCE-380250689DA1}"/>
    <hyperlink ref="C69" r:id="rId44" display="https://www.fishbase.de/summary/SpeciesSummary.php?id=3599" xr:uid="{F0581505-B2C2-8745-88D8-40A9401FD0A7}"/>
    <hyperlink ref="C64" r:id="rId45" display="https://www.fishbase.de/summary/SpeciesSummary.php?id=8278" xr:uid="{17F2006B-BAE4-0244-95C2-A4C4C930ED3F}"/>
    <hyperlink ref="C65" r:id="rId46" display="https://www.fishbase.de/summary/SpeciesSummary.php?id=461" xr:uid="{06D1C665-A275-BD41-B348-1E2B5FA246AD}"/>
    <hyperlink ref="C12" r:id="rId47" display="https://www.fishbase.de/summary/SpeciesSummary.php?id=1029" xr:uid="{EE40A611-042D-4145-B93E-CC5A82276D96}"/>
    <hyperlink ref="C119" r:id="rId48" display="https://www.fishbase.de/summary/SpeciesSummary.php?id=52915" xr:uid="{D4EAF7BD-F079-5342-A24F-A9278E595C14}"/>
    <hyperlink ref="C42" r:id="rId49" display="https://www.fishbase.de/summary/SpeciesSummary.php?id=1937" xr:uid="{CE5E1AC3-0188-5E40-AB45-CAEC2503CE47}"/>
    <hyperlink ref="C113" r:id="rId50" display="https://www.fishbase.de/summary/SpeciesSummary.php?id=11859" xr:uid="{3F7EB0B1-6456-034F-86CB-DE8C6B42BE9D}"/>
    <hyperlink ref="C114" r:id="rId51" display="https://www.fishbase.de/summary/SpeciesSummary.php?id=11865" xr:uid="{9225D5CC-D65B-CB46-A658-53D2331AE614}"/>
    <hyperlink ref="C120" r:id="rId52" display="https://www.fishbase.de/summary/SpeciesSummary.php?id=26675" xr:uid="{3DFE3179-F3F0-204B-8506-A87B6BC5918B}"/>
    <hyperlink ref="C188" r:id="rId53" display="https://www.fishbase.de/summary/SpeciesSummary.php?id=13942" xr:uid="{E26F0085-7E65-4C43-8AD3-8D5194876357}"/>
    <hyperlink ref="C79" r:id="rId54" display="https://www.fishbase.de/summary/SpeciesSummary.php?id=13705" xr:uid="{A290E7A5-8473-8044-B2EE-D843EF615F8E}"/>
    <hyperlink ref="C80" r:id="rId55" display="https://www.fishbase.de/summary/SpeciesSummary.php?id=13706" xr:uid="{F339BA28-C296-484C-A194-36BE1E0E6BF7}"/>
    <hyperlink ref="C66" r:id="rId56" display="https://www.fishbase.de/summary/SpeciesSummary.php?id=6" xr:uid="{3165A640-BBFE-E74D-9CD9-8DDF5D1DF27D}"/>
    <hyperlink ref="C159" r:id="rId57" display="https://www.fishbase.de/summary/SpeciesSummary.php?id=17265" xr:uid="{E7399C26-E67E-ED42-8752-3E190687DD1F}"/>
    <hyperlink ref="C121" r:id="rId58" display="https://www.fishbase.de/summary/SpeciesSummary.php?id=14105" xr:uid="{14D62CA2-C502-CD40-9D8F-8B3919EF9258}"/>
    <hyperlink ref="C107" r:id="rId59" display="https://www.fishbase.de/summary/SpeciesSummary.php?id=5049" xr:uid="{7192D127-EB87-1045-B78E-4ED814DBCD7A}"/>
    <hyperlink ref="C189" r:id="rId60" display="https://www.fishbase.de/summary/SpeciesSummary.php?id=13954" xr:uid="{3F5BA5D0-2BFF-8D45-A6A6-DCA282810C52}"/>
    <hyperlink ref="C2" r:id="rId61" display="https://www.fishbase.de/summary/SpeciesSummary.php?id=13777" xr:uid="{D4271066-A06A-954D-B2D0-F113D43157C6}"/>
    <hyperlink ref="C122" r:id="rId62" display="https://www.fishbase.de/summary/SpeciesSummary.php?id=403" xr:uid="{ECC41F9B-77D0-6C4C-A716-28C79063EA68}"/>
    <hyperlink ref="C123" r:id="rId63" display="https://www.fishbase.de/summary/SpeciesSummary.php?id=11001" xr:uid="{97119F47-996D-EF43-8E90-4AEBB96C1DCE}"/>
    <hyperlink ref="C124" r:id="rId64" display="https://www.fishbase.de/summary/SpeciesSummary.php?id=11002" xr:uid="{EC15463F-D6DE-FF41-B4D4-D54788594284}"/>
    <hyperlink ref="C262" r:id="rId65" display="https://www.fishbase.de/summary/SpeciesSummary.php?id=7381" xr:uid="{5B172543-C223-0E4A-A457-42C3991D7F0A}"/>
    <hyperlink ref="C43" r:id="rId66" display="https://www.fishbase.de/summary/SpeciesSummary.php?id=1938" xr:uid="{CE2EAA5C-D75F-A649-A224-3E30CB68AA5A}"/>
    <hyperlink ref="C73" r:id="rId67" display="https://www.fishbase.de/summary/SpeciesSummary.php?id=10430" xr:uid="{A321D044-D749-BC40-A8D8-CF0AC0978E00}"/>
    <hyperlink ref="C160" r:id="rId68" display="https://www.fishbase.de/summary/SpeciesSummary.php?id=50016" xr:uid="{60423EC0-6BB4-DD47-966B-8F7DC4D8C251}"/>
    <hyperlink ref="C161" r:id="rId69" display="https://www.fishbase.de/summary/SpeciesSummary.php?id=14248" xr:uid="{A3DCF438-3947-4348-B007-CCC2381A2CB9}"/>
    <hyperlink ref="C108" r:id="rId70" display="https://www.fishbase.de/summary/SpeciesSummary.php?id=467" xr:uid="{D0C93961-D98C-F248-A66D-E64B8FDBC649}"/>
    <hyperlink ref="C68" r:id="rId71" display="https://www.fishbase.de/summary/SpeciesSummary.php?id=3826" xr:uid="{EAEA93BB-6E07-0542-88FC-19CCFF97AF11}"/>
    <hyperlink ref="C281" r:id="rId72" display="https://www.fishbase.de/summary/SpeciesSummary.php?id=642" xr:uid="{72B46E2E-9776-FE46-8056-E017464B1EF6}"/>
    <hyperlink ref="C125" r:id="rId73" display="https://www.fishbase.de/summary/SpeciesSummary.php?id=14023" xr:uid="{4F14F793-8E9E-2C43-A928-E9D08AF63590}"/>
    <hyperlink ref="C24" r:id="rId74" display="https://www.fishbase.de/summary/SpeciesSummary.php?id=2601" xr:uid="{9B8C1A4A-5F50-2549-8BED-789A39134D82}"/>
    <hyperlink ref="C23" r:id="rId75" display="https://www.fishbase.de/summary/SpeciesSummary.php?id=4" xr:uid="{341E89C5-E999-C74E-9B59-14EC9ADA493A}"/>
    <hyperlink ref="C162" r:id="rId76" display="https://www.fishbase.de/summary/SpeciesSummary.php?id=16" xr:uid="{1162FEAB-791C-D441-B4FA-E71F0632AE04}"/>
    <hyperlink ref="C163" r:id="rId77" display="https://www.fishbase.de/summary/SpeciesSummary.php?id=8196" xr:uid="{1A4C7C27-C150-6D45-9BA6-1CF1757A0EC4}"/>
    <hyperlink ref="C17" r:id="rId78" display="https://www.fishbase.de/summary/SpeciesSummary.php?id=1593" xr:uid="{2B289639-8DE8-4145-B708-29C31BF8CE98}"/>
    <hyperlink ref="C190" r:id="rId79" display="https://www.fishbase.de/summary/SpeciesSummary.php?id=13956" xr:uid="{0D2F49BD-D39A-FE4F-A971-38ED09DA7D82}"/>
    <hyperlink ref="C20" r:id="rId80" display="https://www.fishbase.de/summary/SpeciesSummary.php?id=1455" xr:uid="{28D33694-760A-3244-A290-DBEF288DBD5B}"/>
    <hyperlink ref="C74" r:id="rId81" display="https://www.fishbase.de/summary/SpeciesSummary.php?id=1049" xr:uid="{C53D8671-848B-854B-8B46-556AE47DAE3F}"/>
    <hyperlink ref="C75" r:id="rId82" display="https://www.fishbase.de/summary/SpeciesSummary.php?id=13728" xr:uid="{B94A0AF0-F1A9-F445-8F86-CAE7A8AB603D}"/>
    <hyperlink ref="C144" r:id="rId83" display="https://www.fishbase.de/summary/SpeciesSummary.php?id=97" xr:uid="{12FCD43D-E151-504E-8CF8-4812B25A1DD7}"/>
    <hyperlink ref="C145" r:id="rId84" display="https://www.fishbase.de/summary/SpeciesSummary.php?id=98" xr:uid="{F366227A-9AE8-F84C-88F1-87927E29A02C}"/>
    <hyperlink ref="C205" r:id="rId85" display="https://www.fishbase.de/summary/SpeciesSummary.php?id=8289" xr:uid="{BFDFADEE-CF5D-A24E-A8B0-65D2C32C3292}"/>
    <hyperlink ref="C13" r:id="rId86" display="https://www.fishbase.de/summary/SpeciesSummary.php?id=13727" xr:uid="{E397EA81-B683-0F49-9505-967C3A58C235}"/>
    <hyperlink ref="C244" r:id="rId87" display="https://www.fishbase.de/summary/SpeciesSummary.php?id=886" xr:uid="{86BAC863-1BC2-2D4B-A3DD-A2D0702E3D05}"/>
    <hyperlink ref="C252" r:id="rId88" display="https://www.fishbase.de/summary/SpeciesSummary.php?id=4642" xr:uid="{55EF72AA-DBD1-3D4E-BE9A-74F6CC91286C}"/>
    <hyperlink ref="C146" r:id="rId89" display="https://www.fishbase.de/summary/SpeciesSummary.php?id=100" xr:uid="{D78D6964-9DAE-6441-BE42-5C9D10F3C08F}"/>
    <hyperlink ref="C33" r:id="rId90" display="https://www.fishbase.de/summary/SpeciesSummary.php?id=484" xr:uid="{40F32A9F-9FD3-F547-BBB1-BBD62BD36656}"/>
    <hyperlink ref="C76" r:id="rId91" display="https://www.fishbase.de/summary/SpeciesSummary.php?id=1054" xr:uid="{CBD06433-74DD-5748-9344-549473DE5036}"/>
    <hyperlink ref="C90" r:id="rId92" display="https://www.fishbase.de/summary/SpeciesSummary.php?id=57959" xr:uid="{EBF51150-88A5-6B44-A90C-CD7403B5F9A9}"/>
    <hyperlink ref="C91" r:id="rId93" display="https://www.fishbase.de/summary/SpeciesSummary.php?id=57673" xr:uid="{38DA90A1-4FE0-154E-865F-AD84EA3651B9}"/>
    <hyperlink ref="C3" r:id="rId94" display="https://www.fishbase.de/summary/SpeciesSummary.php?id=27501" xr:uid="{2E13010F-55C9-D24F-8237-7414E74DA605}"/>
    <hyperlink ref="C264" r:id="rId95" display="https://www.fishbase.de/summary/SpeciesSummary.php?id=2578" xr:uid="{1A6D912C-2868-814C-AF7C-B4070F689446}"/>
    <hyperlink ref="C81" r:id="rId96" display="https://www.fishbase.de/summary/SpeciesSummary.php?id=1142" xr:uid="{84D08E7E-ABB5-A745-BBD2-B66D126A5A62}"/>
    <hyperlink ref="C82" r:id="rId97" display="https://www.fishbase.de/summary/SpeciesSummary.php?id=13720" xr:uid="{7A53352D-777D-DF4E-AEA3-0E317467F547}"/>
    <hyperlink ref="C95" r:id="rId98" display="https://www.fishbase.de/summary/SpeciesSummary.php?id=8208" xr:uid="{847565F6-95C4-B54C-9FA2-A010ECE4D595}"/>
    <hyperlink ref="C164" r:id="rId99" display="https://www.fishbase.de/summary/SpeciesSummary.php?id=3326" xr:uid="{A6979AF5-0A72-4142-A216-9E9A5CFD2FC0}"/>
    <hyperlink ref="C44" r:id="rId100" display="https://www.fishbase.de/summary/SpeciesSummary.php?id=1944" xr:uid="{6606D680-B30F-5A40-9F96-5E64D225A01D}"/>
    <hyperlink ref="C165" r:id="rId101" display="https://www.fishbase.de/summary/SpeciesSummary.php?id=58279" xr:uid="{B9C40C23-B1E6-D146-AABD-4149AB0A7E0A}"/>
    <hyperlink ref="C15" r:id="rId102" display="https://www.fishbase.de/summary/SpeciesSummary.php?id=3157" xr:uid="{DDD9FF63-1D1F-6D41-B987-F111294A2515}"/>
    <hyperlink ref="C257" r:id="rId103" display="https://www.fishbase.de/summary/SpeciesSummary.php?id=744" xr:uid="{7D918C03-7580-3B45-9AC4-251F2E54611D}"/>
    <hyperlink ref="C206" r:id="rId104" display="https://www.fishbase.de/summary/SpeciesSummary.php?id=3284" xr:uid="{1A5A2590-CC43-AD49-9D2B-9E850BB4D39F}"/>
    <hyperlink ref="C191" r:id="rId105" display="https://www.fishbase.de/summary/SpeciesSummary.php?id=13965" xr:uid="{BAA22349-7718-7543-B119-18403C7B3163}"/>
    <hyperlink ref="C192" r:id="rId106" display="https://www.fishbase.de/summary/SpeciesSummary.php?id=13966" xr:uid="{113534CB-13E8-5541-B449-2325BF469B74}"/>
    <hyperlink ref="C193" r:id="rId107" display="https://www.fishbase.de/summary/SpeciesSummary.php?id=13967" xr:uid="{B73E01CD-8407-BB40-9AF9-AF52EB61F40D}"/>
    <hyperlink ref="C14" r:id="rId108" display="https://www.fishbase.de/summary/SpeciesSummary.php?id=1035" xr:uid="{EF27CADB-8814-A843-A06E-0A2FFD9D3A7C}"/>
    <hyperlink ref="C305" r:id="rId109" display="https://www.fishbase.de/summary/SpeciesSummary.php?id=55060" xr:uid="{4A62C6F1-7408-F343-AEF4-BD35E7F1C52F}"/>
    <hyperlink ref="C263" r:id="rId110" display="https://www.fishbase.de/summary/SpeciesSummary.php?id=13178" xr:uid="{98EEC5A8-03B4-314F-B3E2-AE7161CC6B2A}"/>
    <hyperlink ref="C166" r:id="rId111" display="https://www.fishbase.de/summary/SpeciesSummary.php?id=9205" xr:uid="{647DEA66-FAE0-EE4A-993D-A944EF70E780}"/>
    <hyperlink ref="C167" r:id="rId112" display="https://www.fishbase.de/summary/SpeciesSummary.php?id=9594" xr:uid="{32218998-4B63-634A-9FDF-D1874E7251A0}"/>
    <hyperlink ref="C83" r:id="rId113" display="https://www.fishbase.de/summary/SpeciesSummary.php?id=397" xr:uid="{15EC4FD4-F5BF-0D46-90B9-A59B4866830E}"/>
    <hyperlink ref="C126" r:id="rId114" display="https://www.fishbase.de/summary/SpeciesSummary.php?id=14018" xr:uid="{E6C263CA-3864-D548-A7CF-D1A83E03F8FD}"/>
    <hyperlink ref="C87" r:id="rId115" display="https://www.fishbase.de/summary/SpeciesSummary.php?id=217" xr:uid="{324224F5-1964-124D-BE05-053CDC0E5B2F}"/>
    <hyperlink ref="C88" r:id="rId116" display="https://www.fishbase.de/summary/SpeciesSummary.php?id=77" xr:uid="{4C500ECE-AFBB-AF40-9156-5296BCA2EA27}"/>
    <hyperlink ref="C260" r:id="rId117" display="https://www.fishbase.de/summary/SpeciesSummary.php?id=752" xr:uid="{1DB1CD6D-A6C0-AB49-A798-D07E31A3F436}"/>
    <hyperlink ref="C89" r:id="rId118" display="https://www.fishbase.de/summary/SpeciesSummary.php?id=223" xr:uid="{CC05DD4C-F0F5-114A-A38A-0549D4AF3771}"/>
    <hyperlink ref="C147" r:id="rId119" display="https://www.fishbase.de/summary/SpeciesSummary.php?id=107" xr:uid="{E5D59178-C65A-DC44-BDB1-9E1DBC0C1E61}"/>
    <hyperlink ref="C92" r:id="rId120" display="https://www.fishbase.de/summary/SpeciesSummary.php?id=3598" xr:uid="{5073FFD0-DC85-A04F-8F24-2B6A99180526}"/>
    <hyperlink ref="C98" r:id="rId121" display="https://www.fishbase.de/summary/SpeciesSummary.php?id=55259" xr:uid="{F647F219-E6AD-A047-A860-DCB5B50C3179}"/>
    <hyperlink ref="C261" r:id="rId122" display="https://www.fishbase.de/summary/SpeciesSummary.php?id=88" xr:uid="{0EE8FE5F-22A3-7547-9860-BB218F06ADB5}"/>
    <hyperlink ref="C27" r:id="rId123" display="https://www.fishbase.de/summary/SpeciesSummary.php?id=1072" xr:uid="{B97780DC-E557-5A44-A202-A0C13C9A458D}"/>
    <hyperlink ref="C127" r:id="rId124" display="https://www.fishbase.de/summary/SpeciesSummary.php?id=14009" xr:uid="{81C4C944-661F-C74B-BA8C-9452C94D14CF}"/>
    <hyperlink ref="C71" r:id="rId125" display="https://www.fishbase.de/summary/SpeciesSummary.php?id=1042" xr:uid="{824BC7FA-FFE7-524E-BE7D-5181D8574178}"/>
    <hyperlink ref="C180" r:id="rId126" display="https://www.fishbase.de/summary/SpeciesSummary.php?id=645" xr:uid="{9C56A2A5-CE90-344F-9758-847FF53B4030}"/>
    <hyperlink ref="C34" r:id="rId127" display="https://www.fishbase.de/summary/SpeciesSummary.php?id=13931" xr:uid="{C05941F3-DA5B-B549-87AB-9BAE5E6F6A77}"/>
    <hyperlink ref="C99" r:id="rId128" display="https://www.fishbase.de/summary/SpeciesSummary.php?id=60984" xr:uid="{7BC029A7-CFF5-514B-BF8A-5CA97B3FD129}"/>
    <hyperlink ref="C28" r:id="rId129" display="https://www.fishbase.de/summary/SpeciesSummary.php?id=13776" xr:uid="{050113D9-571C-994D-A012-A3DC1B27D0EC}"/>
    <hyperlink ref="C100" r:id="rId130" display="https://www.fishbase.de/summary/SpeciesSummary.php?id=152" xr:uid="{D64227AD-C271-394D-ABB7-C5347A155389}"/>
    <hyperlink ref="C101" r:id="rId131" display="https://www.fishbase.de/summary/SpeciesSummary.php?id=170" xr:uid="{6DB8DCA6-5FF8-894C-8AB1-7BA290307064}"/>
    <hyperlink ref="C102" r:id="rId132" display="https://www.fishbase.de/summary/SpeciesSummary.php?id=1725" xr:uid="{5B8366A6-6ADF-7D46-93D9-38A7BF48BEE2}"/>
    <hyperlink ref="C93" r:id="rId133" display="https://www.fishbase.de/summary/SpeciesSummary.php?id=59440" xr:uid="{173D0959-629D-A846-9282-BF28DF9D295E}"/>
    <hyperlink ref="C128" r:id="rId134" display="https://www.fishbase.de/summary/SpeciesSummary.php?id=14004" xr:uid="{CB6395ED-C555-C842-BD6C-7162B2403816}"/>
    <hyperlink ref="C129" r:id="rId135" display="https://www.fishbase.de/summary/SpeciesSummary.php?id=12968" xr:uid="{5ADE07E2-7D83-CA43-9CA7-A8D6C20B58CC}"/>
    <hyperlink ref="C130" r:id="rId136" display="https://www.fishbase.de/summary/SpeciesSummary.php?id=14002" xr:uid="{36636A2B-B458-1241-84B1-9FDA808AAB21}"/>
    <hyperlink ref="C25" r:id="rId137" display="https://www.fishbase.de/summary/SpeciesSummary.php?id=14693" xr:uid="{E85BE018-C7FF-3849-B849-00CE801B6F7F}"/>
    <hyperlink ref="C84" r:id="rId138" display="https://www.fishbase.de/summary/SpeciesSummary.php?id=13722" xr:uid="{F10E6E39-12E6-0F45-9A95-CF9BE1F823A5}"/>
    <hyperlink ref="C131" r:id="rId139" display="https://www.fishbase.de/summary/SpeciesSummary.php?id=13998" xr:uid="{D52353FB-FE68-3A49-B3D6-9913D457875B}"/>
    <hyperlink ref="C266" r:id="rId140" display="https://www.fishbase.de/summary/SpeciesSummary.php?id=2061" xr:uid="{8B550A86-96E5-3341-A731-D91BF3955589}"/>
    <hyperlink ref="C267" r:id="rId141" display="https://www.fishbase.de/summary/SpeciesSummary.php?id=2587" xr:uid="{86F3FEA6-83C0-9040-B231-D810D9475741}"/>
    <hyperlink ref="C268" r:id="rId142" display="https://www.fishbase.de/summary/SpeciesSummary.php?id=13191" xr:uid="{95297D12-BC01-464F-A2D7-3F13F1FF5A87}"/>
    <hyperlink ref="C269" r:id="rId143" display="https://www.fishbase.de/summary/SpeciesSummary.php?id=13194" xr:uid="{CD612A6A-F60F-B745-9679-FE8F94174E5A}"/>
    <hyperlink ref="C270" r:id="rId144" display="https://www.fishbase.de/summary/SpeciesSummary.php?id=2588" xr:uid="{5E1E9E51-984F-3542-8064-065568B909A5}"/>
    <hyperlink ref="C209" r:id="rId145" display="https://www.fishbase.de/summary/SpeciesSummary.php?id=1732" xr:uid="{9871441E-6AC2-D248-B1E8-E2C55E3EF5C4}"/>
    <hyperlink ref="C29" r:id="rId146" display="https://www.fishbase.de/summary/SpeciesSummary.php?id=785" xr:uid="{40C79936-0638-D44A-A911-E4F175DAAE69}"/>
    <hyperlink ref="C30" r:id="rId147" display="https://www.fishbase.de/summary/SpeciesSummary.php?id=1086" xr:uid="{FE63881C-3EF3-044A-9248-88D87798F024}"/>
    <hyperlink ref="C4" r:id="rId148" display="https://www.fishbase.de/summary/SpeciesSummary.php?id=13790" xr:uid="{BBF693BF-5C97-C143-945B-E74489C53663}"/>
    <hyperlink ref="C253" r:id="rId149" display="https://www.fishbase.de/summary/SpeciesSummary.php?id=5940" xr:uid="{A1EFD117-BE43-0245-8492-57192D3593F0}"/>
    <hyperlink ref="C254" r:id="rId150" display="https://www.fishbase.de/summary/SpeciesSummary.php?id=5934" xr:uid="{08301B80-75B8-8B46-81DD-9EF49655BB82}"/>
    <hyperlink ref="C255" r:id="rId151" display="https://www.fishbase.de/summary/SpeciesSummary.php?id=5939" xr:uid="{09DEE163-5D64-384E-876A-10B646E8025E}"/>
    <hyperlink ref="C168" r:id="rId152" display="https://www.fishbase.de/summary/SpeciesSummary.php?id=3334" xr:uid="{C357972F-9C55-484A-8099-E68970EFD006}"/>
    <hyperlink ref="C271" r:id="rId153" display="https://www.fishbase.de/summary/SpeciesSummary.php?id=8216" xr:uid="{28C24794-7625-DD4A-A24C-28F9D76ED230}"/>
    <hyperlink ref="C272" r:id="rId154" display="https://www.fishbase.de/summary/SpeciesSummary.php?id=54617" xr:uid="{CB7E7B38-0B25-CE4E-807C-F98B0C1CF305}"/>
    <hyperlink ref="C284" r:id="rId155" display="https://www.fishbase.de/summary/SpeciesSummary.php?id=8215" xr:uid="{F0183A87-0836-DF41-A724-52C46531522E}"/>
    <hyperlink ref="C245" r:id="rId156" display="https://www.fishbase.de/summary/SpeciesSummary.php?id=895" xr:uid="{04C4703F-C250-9F43-AB92-368FA2D5F378}"/>
    <hyperlink ref="C132" r:id="rId157" display="https://www.fishbase.de/summary/SpeciesSummary.php?id=13995" xr:uid="{10924B25-17A5-774C-8695-13A052266108}"/>
    <hyperlink ref="C106" r:id="rId158" display="https://www.fishbase.de/summary/SpeciesSummary.php?id=3550" xr:uid="{3F216B8C-CC58-FC4B-8072-D9D3C264665B}"/>
    <hyperlink ref="C115" r:id="rId159" display="https://www.fishbase.de/summary/SpeciesSummary.php?id=12466" xr:uid="{9E2D6DA6-D838-F641-B208-E68EEAA86FB9}"/>
    <hyperlink ref="C117" r:id="rId160" display="https://www.fishbase.de/summary/SpeciesSummary.php?id=13980" xr:uid="{0D186CBA-18F3-B346-996F-C167A24E0BE1}"/>
    <hyperlink ref="C196" r:id="rId161" display="https://www.fishbase.de/summary/SpeciesSummary.php?id=4313" xr:uid="{70D3CA84-4502-6A4A-B877-E203D61429AB}"/>
    <hyperlink ref="C258" r:id="rId162" display="https://www.fishbase.de/summary/SpeciesSummary.php?id=2531" xr:uid="{104BEC87-ECA4-3742-9E17-1995B2182F0E}"/>
    <hyperlink ref="C6" r:id="rId163" display="https://www.fishbase.de/summary/SpeciesSummary.php?id=8172" xr:uid="{FADB042B-7ADD-C14A-AF08-860F79B8BC1D}"/>
    <hyperlink ref="C45" r:id="rId164" display="https://www.fishbase.de/summary/SpeciesSummary.php?id=1945" xr:uid="{DAB7BB3A-8E20-F543-A3F7-66DC924C0B0A}"/>
    <hyperlink ref="C46" r:id="rId165" display="https://www.fishbase.de/summary/SpeciesSummary.php?id=1946" xr:uid="{71D750AD-AD51-F343-9441-DDC63B58911C}"/>
    <hyperlink ref="C47" r:id="rId166" display="https://www.fishbase.de/summary/SpeciesSummary.php?id=1001" xr:uid="{0DFBAC0D-3510-0B43-9317-D7555DF1E24C}"/>
    <hyperlink ref="C5" r:id="rId167" display="https://www.fishbase.de/summary/SpeciesSummary.php?id=50708" xr:uid="{E89FD6C5-C7E9-6341-A9D2-F1D322759D58}"/>
    <hyperlink ref="C133" r:id="rId168" display="https://www.fishbase.de/summary/SpeciesSummary.php?id=13990" xr:uid="{76887061-FAE0-F94F-B237-BFAC72722E0B}"/>
    <hyperlink ref="C18" r:id="rId169" display="https://www.fishbase.de/summary/SpeciesSummary.php?id=1484" xr:uid="{D6D59A8B-A947-5D41-9E50-1BABC605C90A}"/>
    <hyperlink ref="C109" r:id="rId170" display="https://www.fishbase.de/summary/SpeciesSummary.php?id=8200" xr:uid="{E7FBABFE-B9F2-7E4F-B6E4-1F169D538EBE}"/>
    <hyperlink ref="C85" r:id="rId171" display="https://www.fishbase.de/summary/SpeciesSummary.php?id=13723" xr:uid="{BE741BDE-DDAD-5B4E-B9BC-8B5346159990}"/>
    <hyperlink ref="C169" r:id="rId172" display="https://www.fishbase.de/summary/SpeciesSummary.php?id=50020" xr:uid="{BBA1347F-1E34-E645-B1FB-CF09B354B74C}"/>
    <hyperlink ref="C170" r:id="rId173" display="https://www.fishbase.de/summary/SpeciesSummary.php?id=352" xr:uid="{B33537DC-4D17-8641-A90B-2112A8D15B6F}"/>
    <hyperlink ref="C194" r:id="rId174" display="https://www.fishbase.de/summary/SpeciesSummary.php?id=10573" xr:uid="{E6FA2A57-43F7-1D40-A6AB-F5B0E5357EE8}"/>
    <hyperlink ref="C195" r:id="rId175" display="https://www.fishbase.de/summary/SpeciesSummary.php?id=13971" xr:uid="{3E715764-C931-9847-9ED0-25A9A19E9164}"/>
    <hyperlink ref="C134" r:id="rId176" display="https://www.fishbase.de/summary/SpeciesSummary.php?id=424" xr:uid="{BCF7986F-2541-584E-949C-9EE255C273E0}"/>
    <hyperlink ref="C171" r:id="rId177" display="https://www.fishbase.de/summary/SpeciesSummary.php?id=8325" xr:uid="{D73765B3-593F-9240-9280-35ED68DA38F4}"/>
    <hyperlink ref="C70" r:id="rId178" display="https://www.fishbase.de/summary/SpeciesSummary.php?id=8326" xr:uid="{338B3A7C-19B6-204A-B165-8B1DC8FF88E9}"/>
    <hyperlink ref="C135" r:id="rId179" display="https://www.fishbase.de/summary/SpeciesSummary.php?id=14074" xr:uid="{B9C1D8CA-8C68-3742-98DB-3F9C907746CC}"/>
    <hyperlink ref="C177" r:id="rId180" display="https://www.fishbase.de/summary/SpeciesSummary.php?id=14139" xr:uid="{E53617C0-76D5-E14C-AEB4-6F18BABA9E8F}"/>
    <hyperlink ref="C178" r:id="rId181" display="https://www.fishbase.de/summary/SpeciesSummary.php?id=14146" xr:uid="{2B081CCE-2034-A54C-AEA9-7DFEAC90CB51}"/>
    <hyperlink ref="C197" r:id="rId182" display="https://www.fishbase.de/summary/SpeciesSummary.php?id=50090" xr:uid="{AA386E6F-F058-E743-9BB0-A3933CDF6FC3}"/>
    <hyperlink ref="C110" r:id="rId183" display="https://www.fishbase.de/summary/SpeciesSummary.php?id=12942" xr:uid="{465A0561-7D22-8B42-A780-695FE63F84AF}"/>
    <hyperlink ref="C112" r:id="rId184" display="https://www.fishbase.de/summary/SpeciesSummary.php?id=3680" xr:uid="{055039F0-D414-EF4F-B22B-BF4668455E5D}"/>
    <hyperlink ref="C198" r:id="rId185" display="https://www.fishbase.de/summary/SpeciesSummary.php?id=14205" xr:uid="{A92675C0-8D4C-EE4C-ABEB-96BDA4C8FD3E}"/>
    <hyperlink ref="C246" r:id="rId186" display="https://www.fishbase.de/summary/SpeciesSummary.php?id=898" xr:uid="{EF2BB78F-24FC-4D46-99FD-50106CDC8CBF}"/>
    <hyperlink ref="C202" r:id="rId187" display="https://www.fishbase.de/summary/SpeciesSummary.php?id=4029" xr:uid="{4E5FB1CB-5FC1-224B-A366-F1035E94BFBB}"/>
    <hyperlink ref="C116" r:id="rId188" display="https://www.fishbase.de/summary/SpeciesSummary.php?id=3519" xr:uid="{0CF6A537-8E51-7848-9753-13D7183B5FA5}"/>
    <hyperlink ref="C111" r:id="rId189" display="https://www.fishbase.de/summary/SpeciesSummary.php?id=12917" xr:uid="{318749F6-5625-E745-B4D8-7082AF0225E5}"/>
    <hyperlink ref="C172" r:id="rId190" display="https://www.fishbase.de/summary/SpeciesSummary.php?id=3312" xr:uid="{0D3A9D17-ACE9-E049-85F7-630883AFD0AC}"/>
    <hyperlink ref="C279" r:id="rId191" display="https://www.fishbase.de/summary/SpeciesSummary.php?id=149" xr:uid="{72AE2530-6A97-5A43-8EC1-A6500F25EE88}"/>
    <hyperlink ref="C105" r:id="rId192" display="https://www.fishbase.de/summary/SpeciesSummary.php?id=3592" xr:uid="{F6DCE107-317B-7546-8C9B-33E86CCEA99C}"/>
    <hyperlink ref="C278" r:id="rId193" display="https://www.fishbase.de/summary/SpeciesSummary.php?id=13215" xr:uid="{43719E49-AD11-5D46-AD61-5C6D69D74FF0}"/>
    <hyperlink ref="C67" r:id="rId194" display="https://www.fishbase.de/summary/SpeciesSummary.php?id=1751" xr:uid="{A86870F2-D3D7-9D45-BF4B-117AAC06CF38}"/>
    <hyperlink ref="C276" r:id="rId195" display="https://www.fishbase.de/summary/SpeciesSummary.php?id=2081" xr:uid="{7B0CAFC6-4788-3F4A-8E8A-B8ED04CA87CA}"/>
    <hyperlink ref="C273" r:id="rId196" display="https://www.fishbase.de/summary/SpeciesSummary.php?id=13271" xr:uid="{32896293-10D5-3243-AB53-39080CCB1A01}"/>
    <hyperlink ref="C247" r:id="rId197" display="https://www.fishbase.de/summary/SpeciesSummary.php?id=901" xr:uid="{FAF13102-1C28-BD43-AE15-AF263E561581}"/>
    <hyperlink ref="C72" r:id="rId198" display="https://www.fishbase.de/summary/SpeciesSummary.php?id=1044" xr:uid="{17233918-71A7-BC4F-8842-435674064363}"/>
    <hyperlink ref="C148" r:id="rId199" display="https://www.fishbase.de/summary/SpeciesSummary.php?id=113" xr:uid="{2A35765E-F783-8842-8C75-250A6E74F21D}"/>
    <hyperlink ref="C149" r:id="rId200" display="https://www.fishbase.de/summary/SpeciesSummary.php?id=114" xr:uid="{597FFA57-8D89-8543-ADD1-818674A8BBF0}"/>
    <hyperlink ref="C19" r:id="rId201" display="https://www.fishbase.de/summary/SpeciesSummary.php?id=1477" xr:uid="{CF450170-5399-8C46-A74D-DEB2265E599B}"/>
    <hyperlink ref="C37" r:id="rId202" display="https://www.fishbase.de/summary/SpeciesSummary.php?id=13554" xr:uid="{FBDA62A6-B0EC-ED4F-8158-834A44CA0AD6}"/>
    <hyperlink ref="C118" r:id="rId203" display="https://www.fishbase.de/summary/SpeciesSummary.php?id=8392" xr:uid="{C449F220-7FCC-6547-8067-D0A5491AA046}"/>
    <hyperlink ref="C59" r:id="rId204" display="https://www.fishbase.de/summary/SpeciesSummary.php?id=57957" xr:uid="{ACEE301F-55AE-DA43-B4AD-531EB4DD1624}"/>
    <hyperlink ref="C250" r:id="rId205" display="https://www.fishbase.de/summary/SpeciesSummary.php?id=839" xr:uid="{31399252-79FE-BB42-B643-AE743555D48E}"/>
    <hyperlink ref="C136" r:id="rId206" display="https://www.fishbase.de/summary/SpeciesSummary.php?id=53708" xr:uid="{0A464A78-6615-2C4B-B77C-2B4587E031D7}"/>
    <hyperlink ref="C137" r:id="rId207" display="https://www.fishbase.de/summary/SpeciesSummary.php?id=61341" xr:uid="{1EC37401-5441-D54B-896F-1CED26C84BEA}"/>
    <hyperlink ref="C150" r:id="rId208" display="https://www.fishbase.de/summary/SpeciesSummary.php?id=117" xr:uid="{C234DC64-ED4E-E948-B3DB-FB1B34564348}"/>
    <hyperlink ref="C16" r:id="rId209" display="https://www.fishbase.de/summary/SpeciesSummary.php?id=9027" xr:uid="{DA9F4F9C-95DA-B84D-9E8B-A4B4F6D98E3B}"/>
    <hyperlink ref="C151" r:id="rId210" display="https://www.fishbase.de/summary/SpeciesSummary.php?id=136" xr:uid="{08005945-A485-A54B-829F-9AE2F0FDC6F3}"/>
    <hyperlink ref="C199" r:id="rId211" display="https://www.fishbase.de/summary/SpeciesSummary.php?id=8332" xr:uid="{CA6D1308-22D7-644A-88A7-398A7F62FF0B}"/>
    <hyperlink ref="C200" r:id="rId212" display="https://www.fishbase.de/summary/SpeciesSummary.php?id=8333" xr:uid="{0AF21969-5240-154D-B26C-7F5172CE16CB}"/>
    <hyperlink ref="C201" r:id="rId213" display="https://www.fishbase.de/summary/SpeciesSummary.php?id=506" xr:uid="{8EF0631F-9539-5E40-BE37-B8AA7219913D}"/>
    <hyperlink ref="C48" r:id="rId214" display="https://www.fishbase.de/summary/SpeciesSummary.php?id=387" xr:uid="{FACF1FC0-4007-4E4F-AA18-26A86178E452}"/>
    <hyperlink ref="C49" r:id="rId215" display="https://www.fishbase.de/summary/SpeciesSummary.php?id=1956" xr:uid="{E1D28FA3-6B9F-A54B-93FA-FBCD1851AB25}"/>
    <hyperlink ref="C50" r:id="rId216" display="https://www.fishbase.de/summary/SpeciesSummary.php?id=1957" xr:uid="{E14A6504-4A6E-7746-9F36-EF734DA4E851}"/>
    <hyperlink ref="C51" r:id="rId217" display="https://www.fishbase.de/summary/SpeciesSummary.php?id=1958" xr:uid="{579030E5-FC3D-5B46-BC7F-9F5E070C0C7D}"/>
    <hyperlink ref="C96" r:id="rId218" display="https://www.fishbase.de/summary/SpeciesSummary.php?id=12859" xr:uid="{9413D890-5204-8146-AE14-527CC0BF6507}"/>
    <hyperlink ref="C52" r:id="rId219" display="https://www.fishbase.de/summary/SpeciesSummary.php?id=382" xr:uid="{1B5B5383-D9AF-214B-A0F0-9850BBD81826}"/>
    <hyperlink ref="C53" r:id="rId220" display="https://www.fishbase.de/summary/SpeciesSummary.php?id=1961" xr:uid="{D578500C-A1CF-224E-B12E-2B436E6FB3EE}"/>
    <hyperlink ref="C54" r:id="rId221" display="https://www.fishbase.de/summary/SpeciesSummary.php?id=1007" xr:uid="{B87E930A-CE4B-C440-ACC7-7DA2C3B4D037}"/>
    <hyperlink ref="C60" r:id="rId222" display="https://www.fishbase.de/summary/SpeciesSummary.php?id=13020" xr:uid="{208E4A86-FDF3-744A-B566-9DE562F26592}"/>
    <hyperlink ref="C173" r:id="rId223" display="https://www.fishbase.de/summary/SpeciesSummary.php?id=50096" xr:uid="{9343483E-57A3-B44A-9067-9F48EE10B77B}"/>
    <hyperlink ref="C174" r:id="rId224" display="https://www.fishbase.de/summary/SpeciesSummary.php?id=14298" xr:uid="{3EF0B3E5-BD5E-8A45-A6B7-3FB44934652A}"/>
    <hyperlink ref="C26" r:id="rId225" display="https://www.fishbase.de/summary/SpeciesSummary.php?id=54507" xr:uid="{0B1A20FE-CD16-6943-B38D-E035754218DF}"/>
    <hyperlink ref="C282" r:id="rId226" display="https://www.fishbase.de/summary/SpeciesSummary.php?id=2544" xr:uid="{B6C9C953-4E77-9645-B144-3FF223E0BCFB}"/>
    <hyperlink ref="C211" r:id="rId227" display="https://www.fishbase.de/summary/SpeciesSummary.php?id=14173" xr:uid="{B5F6B595-9AF9-3142-B031-4C3E44EFB154}"/>
    <hyperlink ref="C176" r:id="rId228" display="https://www.fishbase.de/summary/SpeciesSummary.php?id=6405" xr:uid="{B3FF8BB7-10E7-BB4D-88F7-ABB4E7650C4F}"/>
    <hyperlink ref="C251" r:id="rId229" display="https://www.fishbase.de/summary/SpeciesSummary.php?id=917" xr:uid="{83456048-9E31-8342-8295-416F722DF27D}"/>
    <hyperlink ref="C283" r:id="rId230" display="https://www.fishbase.de/summary/SpeciesSummary.php?id=729" xr:uid="{7DDAB85D-18C2-7244-BC57-CCD9006C22E5}"/>
    <hyperlink ref="C138" r:id="rId231" display="https://www.fishbase.de/summary/SpeciesSummary.php?id=14087" xr:uid="{822A7439-4D16-E047-BC8D-F8CDEEE63AFB}"/>
    <hyperlink ref="C139" r:id="rId232" display="https://www.fishbase.de/summary/SpeciesSummary.php?id=14089" xr:uid="{08BA8C5A-7555-B142-B0FC-D7F825843001}"/>
    <hyperlink ref="C179" r:id="rId233" display="https://www.fishbase.de/summary/SpeciesSummary.php?id=26365" xr:uid="{FAF866A1-5F82-694B-B921-AD2869F6BC6D}"/>
    <hyperlink ref="C10" r:id="rId234" display="https://www.fishbase.de/summary/SpeciesSummary.php?id=3162" xr:uid="{7BCB46D8-529E-4243-85B2-9E38AA1C004D}"/>
    <hyperlink ref="C11" r:id="rId235" display="https://www.fishbase.de/summary/SpeciesSummary.php?id=13553" xr:uid="{9ED9A2ED-A617-854F-BED2-490E2437A4A2}"/>
    <hyperlink ref="C208" r:id="rId236" display="https://www.fishbase.de/summary/SpeciesSummary.php?id=13533" xr:uid="{55D1F5D4-E895-A745-A48A-B895A93520E6}"/>
    <hyperlink ref="C186" r:id="rId237" display="https://www.fishbase.de/summary/SpeciesSummary.php?id=13637" xr:uid="{BA7DD535-4417-7F48-87B9-0A8878EA70C8}"/>
    <hyperlink ref="C277" r:id="rId238" display="https://www.fishbase.de/summary/SpeciesSummary.php?id=54034" xr:uid="{5B07BEA0-2988-8C49-BEE2-CBA598E00A05}"/>
    <hyperlink ref="C7" r:id="rId239" display="https://www.fishbase.de/summary/SpeciesSummary.php?id=14155" xr:uid="{A95E0D61-157E-064D-A494-60FBEC30E1AC}"/>
    <hyperlink ref="C285" r:id="rId240" display="https://www.fishbase.de/summary/SpeciesSummary.php?id=13273" xr:uid="{F0848423-3FBE-E24D-92EC-FA44F275136F}"/>
    <hyperlink ref="C152" r:id="rId241" display="https://www.fishbase.de/summary/SpeciesSummary.php?id=142" xr:uid="{7C2A5FFB-F30A-1C4F-869D-98FDAB5984D6}"/>
    <hyperlink ref="C153" r:id="rId242" display="https://www.fishbase.de/summary/SpeciesSummary.php?id=143" xr:uid="{E7D847F5-9BFC-1A43-B82C-2A31996B7652}"/>
    <hyperlink ref="C154" r:id="rId243" display="https://www.fishbase.de/summary/SpeciesSummary.php?id=146" xr:uid="{86B9DD41-B7DA-E743-A5A4-669B12C7E950}"/>
    <hyperlink ref="C155" r:id="rId244" display="https://www.fishbase.de/summary/SpeciesSummary.php?id=14290" xr:uid="{735C81D4-4259-E94A-97CF-C1E7A737F933}"/>
    <hyperlink ref="C55" r:id="rId245" display="https://www.fishbase.de/summary/SpeciesSummary.php?id=1969" xr:uid="{A65E2DBB-B410-0847-BC5D-B353735BF01E}"/>
    <hyperlink ref="C56" r:id="rId246" display="https://www.fishbase.de/summary/SpeciesSummary.php?id=1972" xr:uid="{5D8BFE45-82D6-2744-8ADD-C3C4B2772A07}"/>
    <hyperlink ref="C57" r:id="rId247" display="https://www.fishbase.de/summary/SpeciesSummary.php?id=1973" xr:uid="{C1CB1238-EB45-5E4F-B73B-B516910A7C64}"/>
    <hyperlink ref="C58" r:id="rId248" display="https://www.fishbase.de/summary/SpeciesSummary.php?id=367" xr:uid="{2501E2FB-044B-DF4C-9958-B6E9FACB6474}"/>
    <hyperlink ref="C256" r:id="rId249" display="https://www.fishbase.de/summary/SpeciesSummary.php?id=5947" xr:uid="{CA8AE826-C5B2-424F-AD4E-BF8FAB7BDE45}"/>
    <hyperlink ref="C181" r:id="rId250" display="https://www.fishbase.de/summary/SpeciesSummary.php?id=1288" xr:uid="{5A8D9199-0782-FA4A-ADB2-5E16ABA2B114}"/>
    <hyperlink ref="C184" r:id="rId251" display="https://www.fishbase.de/summary/SpeciesSummary.php?id=13437" xr:uid="{E19F722A-535D-BC48-A8F6-011715B3B1B5}"/>
    <hyperlink ref="C140" r:id="rId252" display="https://www.fishbase.de/summary/SpeciesSummary.php?id=14098" xr:uid="{4DE55834-15AF-F947-A290-5F2FEDFE99CC}"/>
    <hyperlink ref="C274" r:id="rId253" display="https://www.fishbase.de/summary/SpeciesSummary.php?id=57392" xr:uid="{0D54749F-DF76-A440-920F-F5BF3749EB06}"/>
    <hyperlink ref="C275" r:id="rId254" display="https://www.fishbase.de/summary/SpeciesSummary.php?id=61155" xr:uid="{C2BAD24B-B938-0543-AE58-192D2FE256A4}"/>
    <hyperlink ref="C86" r:id="rId255" display="https://www.fishbase.de/summary/SpeciesSummary.php?id=8334" xr:uid="{55C7F523-78F4-3B4D-A3BF-69B517876726}"/>
    <hyperlink ref="C183" r:id="rId256" display="https://www.fishbase.de/summary/SpeciesSummary.php?id=226" xr:uid="{8C1B17C7-8DF4-A440-ADC3-EC44087498FF}"/>
    <hyperlink ref="C280" r:id="rId257" display="https://www.fishbase.de/summary/SpeciesSummary.php?id=2550" xr:uid="{F2BCE4E0-46F7-F74B-9732-18CA9F83070C}"/>
    <hyperlink ref="C214" r:id="rId258" display="https://www.sealifebase.ca/summary/SpeciesSummary.php?id=47322" xr:uid="{6D1F16ED-1FD3-4448-B831-06375DEDE8F6}"/>
    <hyperlink ref="C288" r:id="rId259" display="https://www.sealifebase.ca/summary/SpeciesSummary.php?id=8436" xr:uid="{3B7C13CB-4DA6-0B4E-B7DE-B1B4F7AA4E8A}"/>
    <hyperlink ref="C221" r:id="rId260" display="https://www.sealifebase.ca/summary/SpeciesSummary.php?id=83691" xr:uid="{7AC93A04-63F7-7140-94B7-87D2FD5D09B0}"/>
    <hyperlink ref="C223" r:id="rId261" display="https://www.sealifebase.ca/summary/SpeciesSummary.php?id=165312" xr:uid="{4432A9BD-1B66-4243-A72B-378290D0144A}"/>
    <hyperlink ref="C216" r:id="rId262" display="https://www.sealifebase.ca/summary/SpeciesSummary.php?id=83694" xr:uid="{A8ADB5A2-1D73-064E-BD9D-C482206453AE}"/>
    <hyperlink ref="C308" r:id="rId263" display="https://www.sealifebase.ca/summary/SpeciesSummary.php?id=162910" xr:uid="{47A25E7D-8295-1F42-8D36-56A03824F99B}"/>
    <hyperlink ref="C329" r:id="rId264" display="https://www.sealifebase.ca/summary/SpeciesSummary.php?id=26799" xr:uid="{139E873A-7657-6D4D-984C-7E4D7BAC2DCA}"/>
    <hyperlink ref="C330" r:id="rId265" display="https://www.sealifebase.ca/summary/SpeciesSummary.php?id=83696" xr:uid="{C3DEADBC-D06F-FE4E-A595-24E503FE3634}"/>
    <hyperlink ref="C310" r:id="rId266" display="https://www.sealifebase.ca/summary/SpeciesSummary.php?id=153509" xr:uid="{E8BC62F1-8E0C-3C44-8792-CC60194035F4}"/>
    <hyperlink ref="C231" r:id="rId267" display="https://www.sealifebase.ca/summary/SpeciesSummary.php?id=48886" xr:uid="{B43EF41E-74C3-644E-B2A4-0BD02266FC36}"/>
    <hyperlink ref="C343" r:id="rId268" display="https://www.sealifebase.ca/summary/SpeciesSummary.php?id=154280" xr:uid="{700735E0-A98C-DE41-B544-538F26977046}"/>
    <hyperlink ref="C286" r:id="rId269" display="https://www.sealifebase.ca/summary/SpeciesSummary.php?id=125373" xr:uid="{35FBCCBE-1171-7A46-8214-58A12458E1CB}"/>
    <hyperlink ref="C217" r:id="rId270" display="https://www.sealifebase.ca/summary/SpeciesSummary.php?id=83713" xr:uid="{96C64119-C839-B14D-A6BA-06AB862CB8D1}"/>
    <hyperlink ref="C292" r:id="rId271" display="https://www.sealifebase.ca/summary/SpeciesSummary.php?id=83714" xr:uid="{3409614F-A0BB-7047-B74A-83F0C541A0F8}"/>
    <hyperlink ref="C289" r:id="rId272" display="https://www.sealifebase.ca/summary/SpeciesSummary.php?id=6346" xr:uid="{C3A3F8A7-A612-234A-B8DA-063AA5416357}"/>
    <hyperlink ref="C219" r:id="rId273" display="https://www.sealifebase.ca/summary/SpeciesSummary.php?id=48098" xr:uid="{C624CACC-4514-774C-A45E-20A76949391E}"/>
    <hyperlink ref="C299" r:id="rId274" display="https://www.sealifebase.ca/summary/SpeciesSummary.php?id=148246" xr:uid="{60D957DA-E8B2-0A40-9C3B-377311AFBA82}"/>
    <hyperlink ref="C298" r:id="rId275" display="https://www.sealifebase.ca/summary/SpeciesSummary.php?id=4989" xr:uid="{F89CF478-7952-DE49-B293-A4477BD12791}"/>
    <hyperlink ref="C317" r:id="rId276" display="https://www.sealifebase.ca/summary/SpeciesSummary.php?id=24568" xr:uid="{A2C6E15B-E700-F54F-A07D-55AD7BB20072}"/>
    <hyperlink ref="C301" r:id="rId277" display="https://www.sealifebase.ca/summary/SpeciesSummary.php?id=4896" xr:uid="{EE5B7F0F-5EDB-C94A-9565-1D2D16E17FDC}"/>
    <hyperlink ref="C226" r:id="rId278" display="https://www.sealifebase.ca/summary/SpeciesSummary.php?id=154514" xr:uid="{42840521-FAE4-D744-AA08-687BB5C51BFF}"/>
    <hyperlink ref="C235" r:id="rId279" display="https://www.sealifebase.ca/summary/SpeciesSummary.php?id=57947" xr:uid="{8E45D744-8480-224B-BB4C-0649D20AD4EB}"/>
    <hyperlink ref="C238" r:id="rId280" display="https://www.sealifebase.ca/summary/SpeciesSummary.php?id=58134" xr:uid="{2FCA8444-3214-974A-B00E-FE134DF1C999}"/>
    <hyperlink ref="C312" r:id="rId281" display="https://www.sealifebase.ca/summary/SpeciesSummary.php?id=26669" xr:uid="{4DCE31F2-8520-B14B-B5CA-558473639344}"/>
    <hyperlink ref="C228" r:id="rId282" display="https://www.sealifebase.ca/summary/SpeciesSummary.php?id=130701" xr:uid="{CF96616E-C32B-A349-97FF-9633E83A3991}"/>
    <hyperlink ref="C331" r:id="rId283" display="https://www.sealifebase.ca/summary/SpeciesSummary.php?id=162926" xr:uid="{E2BFB707-606E-9644-A724-FB715932C6D7}"/>
    <hyperlink ref="C319" r:id="rId284" display="https://www.sealifebase.ca/summary/SpeciesSummary.php?id=14597" xr:uid="{70A21D53-E6BF-6341-96B0-C005CC9890E4}"/>
    <hyperlink ref="C320" r:id="rId285" display="https://www.sealifebase.ca/summary/SpeciesSummary.php?id=14598" xr:uid="{9FC37EF5-A863-884F-B342-5585E544EAEF}"/>
    <hyperlink ref="C303" r:id="rId286" display="https://www.sealifebase.ca/summary/SpeciesSummary.php?id=153506" xr:uid="{D68FE213-00CA-7A41-BBC4-D13B252F27C0}"/>
    <hyperlink ref="C290" r:id="rId287" display="https://www.sealifebase.ca/summary/SpeciesSummary.php?id=148204" xr:uid="{CEB3DD66-0825-CE46-8616-01AB0B0BD32E}"/>
    <hyperlink ref="C229" r:id="rId288" display="https://www.sealifebase.ca/summary/SpeciesSummary.php?id=139977" xr:uid="{29C834A0-C2E6-F84C-B735-7266799F2DA3}"/>
    <hyperlink ref="C215" r:id="rId289" display="https://www.sealifebase.ca/summary/SpeciesSummary.php?id=165295" xr:uid="{25545BBE-C78D-CF40-AFD8-A6F20038C5BC}"/>
    <hyperlink ref="C287" r:id="rId290" display="https://www.sealifebase.ca/summary/SpeciesSummary.php?id=126078" xr:uid="{1FB3557D-3A69-F74D-9298-0F15D8F5AF95}"/>
    <hyperlink ref="C293" r:id="rId291" display="https://www.sealifebase.ca/summary/SpeciesSummary.php?id=154547" xr:uid="{099A3699-2B2D-AD42-B87F-7AFC7969C2DD}"/>
    <hyperlink ref="C294" r:id="rId292" display="https://www.sealifebase.ca/summary/SpeciesSummary.php?id=165165" xr:uid="{7679522C-65BB-4D46-AB58-262CADF3FD62}"/>
    <hyperlink ref="C306" r:id="rId293" display="https://www.sealifebase.ca/summary/SpeciesSummary.php?id=85121" xr:uid="{75F39CC5-240A-FE46-87E8-949F61F4F211}"/>
    <hyperlink ref="C307" r:id="rId294" display="https://www.sealifebase.ca/summary/SpeciesSummary.php?id=49462" xr:uid="{660998C0-8093-7B48-8D5A-8D77FB461929}"/>
    <hyperlink ref="C338" r:id="rId295" display="https://www.sealifebase.ca/summary/SpeciesSummary.php?id=124767" xr:uid="{74B41EB9-533C-CB4B-B9AD-66C16AD838E9}"/>
    <hyperlink ref="C339" r:id="rId296" display="https://www.sealifebase.ca/summary/SpeciesSummary.php?id=114935" xr:uid="{6199AB62-4838-CB4C-9A3F-1CECCC3A64AE}"/>
    <hyperlink ref="C232" r:id="rId297" display="https://www.sealifebase.ca/summary/SpeciesSummary.php?id=48841" xr:uid="{FB59ED66-DFF0-8444-810B-7337CD2A2398}"/>
    <hyperlink ref="C321" r:id="rId298" display="https://www.sealifebase.ca/summary/SpeciesSummary.php?id=14913" xr:uid="{C19EBD3A-8753-B745-BCE3-08E6F14717B8}"/>
    <hyperlink ref="C322" r:id="rId299" display="https://www.sealifebase.ca/summary/SpeciesSummary.php?id=14916" xr:uid="{4B73794F-1EB1-5C4A-A17A-343CF2DFF15E}"/>
    <hyperlink ref="C323" r:id="rId300" display="https://www.sealifebase.ca/summary/SpeciesSummary.php?id=14917" xr:uid="{ACF369C1-1964-3742-AB1E-02DE941CD494}"/>
    <hyperlink ref="C236" r:id="rId301" display="https://www.sealifebase.ca/summary/SpeciesSummary.php?id=57130" xr:uid="{3E6233B8-9E60-E346-AAFC-E0C6398A8E14}"/>
    <hyperlink ref="C237" r:id="rId302" display="https://www.sealifebase.ca/summary/SpeciesSummary.php?id=57413" xr:uid="{22F462E8-A616-2C4C-AA02-E21D11359559}"/>
    <hyperlink ref="C239" r:id="rId303" display="https://www.sealifebase.ca/summary/SpeciesSummary.php?id=106221" xr:uid="{815DA75A-F739-DD40-8043-CAC3D5AB1554}"/>
    <hyperlink ref="C340" r:id="rId304" display="https://www.sealifebase.ca/summary/SpeciesSummary.php?id=113205" xr:uid="{1D6848E8-4CC3-1D41-81F9-959B01577345}"/>
    <hyperlink ref="C341" r:id="rId305" display="https://www.sealifebase.ca/summary/SpeciesSummary.php?id=121002" xr:uid="{0DCE75D5-8EEB-914B-873C-505485CFBF99}"/>
    <hyperlink ref="C314" r:id="rId306" display="https://www.sealifebase.ca/summary/SpeciesSummary.php?id=162929" xr:uid="{512D65E6-6DFF-AC4A-821D-F2FBF0D24285}"/>
    <hyperlink ref="C302" r:id="rId307" display="https://www.sealifebase.ca/summary/SpeciesSummary.php?id=165216" xr:uid="{D0687137-0A20-D14A-84EC-42BFBFD7A334}"/>
    <hyperlink ref="C291" r:id="rId308" display="https://www.sealifebase.ca/summary/SpeciesSummary.php?id=165207" xr:uid="{E31D5B3C-5D2A-334F-8053-B921DBDB9590}"/>
    <hyperlink ref="C315" r:id="rId309" display="https://www.sealifebase.ca/summary/SpeciesSummary.php?id=162922" xr:uid="{DA3C971B-8A2D-0E46-96D6-1397D3634E1D}"/>
    <hyperlink ref="C227" r:id="rId310" display="https://www.sealifebase.ca/summary/SpeciesSummary.php?id=83778" xr:uid="{C72693B9-4B99-E14F-B470-BD1A3F795347}"/>
    <hyperlink ref="C218" r:id="rId311" display="https://www.sealifebase.ca/summary/SpeciesSummary.php?id=47664" xr:uid="{3C60CB1D-AC5E-7345-ABD7-0F18E1C0A6A9}"/>
    <hyperlink ref="C316" r:id="rId312" display="https://www.sealifebase.ca/summary/SpeciesSummary.php?id=14781" xr:uid="{65EDC7AC-3A49-6948-9250-1FCEB695DB5B}"/>
    <hyperlink ref="C234" r:id="rId313" display="https://www.sealifebase.ca/summary/SpeciesSummary.php?id=57247" xr:uid="{A7EC7570-D366-7C40-9363-33BD1967749E}"/>
    <hyperlink ref="C297" r:id="rId314" display="https://www.sealifebase.ca/summary/SpeciesSummary.php?id=154534" xr:uid="{DD75AE82-DD63-4642-B23E-395B637331B7}"/>
    <hyperlink ref="C220" r:id="rId315" display="https://www.sealifebase.ca/summary/SpeciesSummary.php?id=83793" xr:uid="{5C64E0A6-8A0B-594A-9FDD-F4414DD48B06}"/>
    <hyperlink ref="C318" r:id="rId316" display="https://www.sealifebase.ca/summary/SpeciesSummary.php?id=15030" xr:uid="{E8D9E468-CDDF-F746-8866-2A68B38EAEFE}"/>
    <hyperlink ref="C313" r:id="rId317" display="https://www.sealifebase.ca/summary/SpeciesSummary.php?id=21050" xr:uid="{17389C13-07BE-584E-B412-994FD9BF53D8}"/>
    <hyperlink ref="C309" r:id="rId318" display="https://www.sealifebase.ca/summary/SpeciesSummary.php?id=20094" xr:uid="{06D48EB9-FBB8-C344-A80E-58C41F8CE80D}"/>
    <hyperlink ref="C328" r:id="rId319" display="https://www.sealifebase.ca/summary/SpeciesSummary.php?id=154710" xr:uid="{1F5B4FFA-DBFE-E349-A36A-5220208B5061}"/>
    <hyperlink ref="C311" r:id="rId320" display="https://www.sealifebase.ca/summary/SpeciesSummary.php?id=83843" xr:uid="{1FEDCF2D-3CE3-E147-AC2D-E93D52C4B149}"/>
    <hyperlink ref="C336" r:id="rId321" display="https://www.sealifebase.ca/summary/SpeciesSummary.php?id=154515" xr:uid="{C01C0B96-5F31-C94E-9C42-81651D0A2539}"/>
    <hyperlink ref="C337" r:id="rId322" display="https://www.sealifebase.ca/summary/SpeciesSummary.php?id=83844" xr:uid="{1590FFB1-4A51-ED4F-A3BF-DE5B0F6735DF}"/>
    <hyperlink ref="C332" r:id="rId323" display="https://www.sealifebase.ca/summary/SpeciesSummary.php?id=162924" xr:uid="{3D37C966-3AE3-2541-BE55-8F920DBB5D20}"/>
    <hyperlink ref="C324" r:id="rId324" display="https://www.sealifebase.ca/summary/SpeciesSummary.php?id=25414" xr:uid="{2C213A29-969C-F74C-BB68-73FCE3163F8E}"/>
    <hyperlink ref="C335" r:id="rId325" display="https://www.sealifebase.ca/summary/SpeciesSummary.php?id=154709" xr:uid="{55F02A83-2EEC-4346-B8FC-D009EB3AA3B6}"/>
    <hyperlink ref="C224" r:id="rId326" display="https://www.sealifebase.ca/summary/SpeciesSummary.php?id=47118" xr:uid="{265619F4-04B2-C446-BAC6-77B6FFF0BBB7}"/>
    <hyperlink ref="C212" r:id="rId327" display="https://www.sealifebase.ca/summary/SpeciesSummary.php?id=55282" xr:uid="{B53A8066-6211-4844-9FD6-BB193DF26F04}"/>
    <hyperlink ref="C325" r:id="rId328" display="https://www.sealifebase.ca/summary/SpeciesSummary.php?id=14896" xr:uid="{75E69CA6-FD4A-434E-B4C7-2639ABE2579A}"/>
    <hyperlink ref="C326" r:id="rId329" display="https://www.sealifebase.ca/summary/SpeciesSummary.php?id=14899" xr:uid="{811CCC62-7C5D-E54E-B9D7-EB0A4EB0F6A9}"/>
    <hyperlink ref="C333" r:id="rId330" display="https://www.sealifebase.ca/summary/SpeciesSummary.php?id=14932" xr:uid="{1AA5EE43-CC91-BF4E-B3AE-02C072D8E35F}"/>
    <hyperlink ref="C334" r:id="rId331" display="https://www.sealifebase.ca/summary/SpeciesSummary.php?id=14948" xr:uid="{DF7E8542-D101-194A-BE7C-8291B04D7AB0}"/>
    <hyperlink ref="C300" r:id="rId332" display="https://www.sealifebase.ca/summary/SpeciesSummary.php?id=154546" xr:uid="{6D4BCBE7-4373-414F-AA93-F7415452D3AC}"/>
    <hyperlink ref="C222" r:id="rId333" display="https://www.sealifebase.ca/summary/SpeciesSummary.php?id=165316" xr:uid="{0F7D3C61-916C-7E48-B8A5-7C491D8475D3}"/>
    <hyperlink ref="C213" r:id="rId334" display="https://www.sealifebase.ca/summary/SpeciesSummary.php?id=154545" xr:uid="{1A84D5B1-E8CE-F843-92FC-542F4E78F9A1}"/>
    <hyperlink ref="C295" r:id="rId335" display="https://www.sealifebase.ca/summary/SpeciesSummary.php?id=2415" xr:uid="{3321448E-A729-0B41-92BD-65A927C3A70D}"/>
    <hyperlink ref="C230" r:id="rId336" display="https://www.sealifebase.ca/summary/SpeciesSummary.php?id=130459" xr:uid="{5581188B-B2DC-B24C-8815-1BE85EE2209B}"/>
    <hyperlink ref="C296" r:id="rId337" display="https://www.sealifebase.ca/summary/SpeciesSummary.php?id=83866" xr:uid="{AF40B744-C3E6-9047-A471-32EB29602E89}"/>
    <hyperlink ref="C225" r:id="rId338" display="https://www.sealifebase.ca/summary/SpeciesSummary.php?id=154516" xr:uid="{BB1A1C1C-D595-9B49-AAE3-A84E721DE65B}"/>
    <hyperlink ref="C233" r:id="rId339" display="https://www.sealifebase.ca/summary/SpeciesSummary.php?id=154555" xr:uid="{FE3746ED-278A-4F41-AF83-4EA791AA7C9C}"/>
    <hyperlink ref="C327" r:id="rId340" display="https://www.sealifebase.ca/summary/SpeciesSummary.php?id=25385" xr:uid="{4099BBD3-8219-C14E-9AAF-6F0B9514521A}"/>
    <hyperlink ref="C103" r:id="rId341" xr:uid="{ADBB7F1C-5BEF-0B4E-AF6E-ACFE69FE74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17BE-A6CF-3D45-AEEB-217B65586B48}">
  <dimension ref="A1:E8"/>
  <sheetViews>
    <sheetView showGridLines="0" workbookViewId="0">
      <selection activeCell="H7" sqref="H7"/>
    </sheetView>
  </sheetViews>
  <sheetFormatPr baseColWidth="10" defaultColWidth="26.5" defaultRowHeight="16"/>
  <cols>
    <col min="1" max="1" width="5.1640625" bestFit="1" customWidth="1"/>
    <col min="2" max="2" width="21" customWidth="1"/>
    <col min="3" max="3" width="25.83203125" bestFit="1" customWidth="1"/>
    <col min="4" max="4" width="22.83203125" bestFit="1" customWidth="1"/>
    <col min="5" max="5" width="16.83203125" bestFit="1" customWidth="1"/>
  </cols>
  <sheetData>
    <row r="1" spans="1:5" ht="51">
      <c r="A1" s="93" t="s">
        <v>82</v>
      </c>
      <c r="B1" s="94" t="s">
        <v>166</v>
      </c>
      <c r="C1" s="93" t="s">
        <v>167</v>
      </c>
      <c r="D1" s="94" t="s">
        <v>164</v>
      </c>
      <c r="E1" s="93" t="s">
        <v>165</v>
      </c>
    </row>
    <row r="2" spans="1:5">
      <c r="A2" s="95">
        <v>2010</v>
      </c>
      <c r="B2" s="96">
        <v>4317.1686125664664</v>
      </c>
      <c r="C2" s="97">
        <v>3330.413</v>
      </c>
      <c r="D2" s="96">
        <v>882.72497957625694</v>
      </c>
      <c r="E2" s="97">
        <v>104.03063299021156</v>
      </c>
    </row>
    <row r="3" spans="1:5">
      <c r="A3" s="95">
        <v>2011</v>
      </c>
      <c r="B3" s="96">
        <v>8316.8927622387</v>
      </c>
      <c r="C3" s="97">
        <v>7002.2513159999999</v>
      </c>
      <c r="D3" s="96">
        <v>1202.1080807451719</v>
      </c>
      <c r="E3" s="97">
        <v>112.53336549352824</v>
      </c>
    </row>
    <row r="4" spans="1:5">
      <c r="A4" s="95">
        <v>2012</v>
      </c>
      <c r="B4" s="96">
        <v>4998.3466892355391</v>
      </c>
      <c r="C4" s="97">
        <v>3696.277</v>
      </c>
      <c r="D4" s="96">
        <v>1171.2027290412723</v>
      </c>
      <c r="E4" s="97">
        <v>130.86696019426819</v>
      </c>
    </row>
    <row r="5" spans="1:5">
      <c r="A5" s="95">
        <v>2013</v>
      </c>
      <c r="B5" s="96">
        <v>6074.750654607923</v>
      </c>
      <c r="C5" s="97">
        <v>4765.6928900000003</v>
      </c>
      <c r="D5" s="96">
        <v>1174.759725097063</v>
      </c>
      <c r="E5" s="97">
        <v>134.29803951086234</v>
      </c>
    </row>
    <row r="6" spans="1:5">
      <c r="A6" s="95">
        <v>2014</v>
      </c>
      <c r="B6" s="96">
        <v>3677.8019589989913</v>
      </c>
      <c r="C6" s="97">
        <v>2265.89246</v>
      </c>
      <c r="D6" s="96">
        <v>1259.3285953382908</v>
      </c>
      <c r="E6" s="97">
        <v>152.58090366069891</v>
      </c>
    </row>
    <row r="7" spans="1:5">
      <c r="A7" s="95">
        <v>2015</v>
      </c>
      <c r="B7" s="96">
        <v>4990.6682683559393</v>
      </c>
      <c r="C7" s="97">
        <v>3690.2511399999985</v>
      </c>
      <c r="D7" s="96">
        <v>1162.9220997171872</v>
      </c>
      <c r="E7" s="97">
        <v>137.49502863875216</v>
      </c>
    </row>
    <row r="8" spans="1:5">
      <c r="A8" s="100">
        <v>2016</v>
      </c>
      <c r="B8" s="99">
        <v>3908.7325775712038</v>
      </c>
      <c r="C8" s="98">
        <v>2786.6490010000002</v>
      </c>
      <c r="D8" s="99">
        <v>1024.6614764055632</v>
      </c>
      <c r="E8" s="98">
        <v>97.422100165642135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DA7F-58CC-E740-AC91-3243B0FAFD3E}">
  <dimension ref="A1:K13"/>
  <sheetViews>
    <sheetView tabSelected="1" workbookViewId="0">
      <selection activeCell="A21" sqref="A21"/>
    </sheetView>
  </sheetViews>
  <sheetFormatPr baseColWidth="10" defaultColWidth="46.33203125" defaultRowHeight="16"/>
  <cols>
    <col min="1" max="1" width="46.1640625" style="23" bestFit="1" customWidth="1"/>
    <col min="2" max="4" width="7" style="23" bestFit="1" customWidth="1"/>
    <col min="5" max="6" width="8.1640625" style="23" bestFit="1" customWidth="1"/>
    <col min="7" max="8" width="7" style="23" bestFit="1" customWidth="1"/>
    <col min="9" max="9" width="8.1640625" style="23" bestFit="1" customWidth="1"/>
    <col min="10" max="10" width="9.33203125" style="23" bestFit="1" customWidth="1"/>
    <col min="11" max="11" width="7" style="23" bestFit="1" customWidth="1"/>
    <col min="12" max="16384" width="46.33203125" style="23"/>
  </cols>
  <sheetData>
    <row r="1" spans="1:11">
      <c r="A1" s="37" t="s">
        <v>14</v>
      </c>
      <c r="B1" s="21">
        <v>2010</v>
      </c>
      <c r="C1" s="20">
        <v>2011</v>
      </c>
      <c r="D1" s="20">
        <v>2012</v>
      </c>
      <c r="E1" s="20">
        <v>2013</v>
      </c>
      <c r="F1" s="20">
        <v>2014</v>
      </c>
      <c r="G1" s="20">
        <v>2015</v>
      </c>
      <c r="H1" s="18">
        <v>2016</v>
      </c>
      <c r="I1" s="20" t="s">
        <v>0</v>
      </c>
      <c r="J1" s="36" t="s">
        <v>13</v>
      </c>
      <c r="K1" s="38" t="s">
        <v>12</v>
      </c>
    </row>
    <row r="2" spans="1:11">
      <c r="A2" s="35" t="s">
        <v>1463</v>
      </c>
      <c r="B2" s="33">
        <v>14250</v>
      </c>
      <c r="C2" s="34">
        <v>19962</v>
      </c>
      <c r="D2" s="34">
        <v>24762</v>
      </c>
      <c r="E2" s="34">
        <v>34992</v>
      </c>
      <c r="F2" s="34">
        <v>32923</v>
      </c>
      <c r="G2" s="34">
        <v>40946</v>
      </c>
      <c r="H2" s="32">
        <v>52245</v>
      </c>
      <c r="I2" s="34">
        <f t="shared" ref="I2:I13" si="0">SUM(B2:H2)</f>
        <v>220080</v>
      </c>
      <c r="J2" s="33">
        <f t="shared" ref="J2:J13" si="1">AVERAGE(B2:H2)</f>
        <v>31440</v>
      </c>
      <c r="K2" s="32">
        <f t="shared" ref="K2:K13" si="2">STDEV(B2:H2)</f>
        <v>12973.462156777325</v>
      </c>
    </row>
    <row r="3" spans="1:11">
      <c r="A3" s="35" t="s">
        <v>1464</v>
      </c>
      <c r="B3" s="33">
        <v>2013</v>
      </c>
      <c r="C3" s="34">
        <v>2423</v>
      </c>
      <c r="D3" s="34">
        <v>3174</v>
      </c>
      <c r="E3" s="34">
        <v>3840</v>
      </c>
      <c r="F3" s="34">
        <v>4610</v>
      </c>
      <c r="G3" s="34">
        <v>3250</v>
      </c>
      <c r="H3" s="32">
        <v>2950</v>
      </c>
      <c r="I3" s="34">
        <f t="shared" si="0"/>
        <v>22260</v>
      </c>
      <c r="J3" s="33">
        <f t="shared" si="1"/>
        <v>3180</v>
      </c>
      <c r="K3" s="32">
        <f t="shared" si="2"/>
        <v>863.44986343543223</v>
      </c>
    </row>
    <row r="4" spans="1:11">
      <c r="A4" s="35" t="s">
        <v>1465</v>
      </c>
      <c r="B4" s="33">
        <v>784</v>
      </c>
      <c r="C4" s="34">
        <v>665</v>
      </c>
      <c r="D4" s="34">
        <v>769</v>
      </c>
      <c r="E4" s="34">
        <v>989</v>
      </c>
      <c r="F4" s="34">
        <v>966</v>
      </c>
      <c r="G4" s="34">
        <v>1343</v>
      </c>
      <c r="H4" s="32">
        <v>3265</v>
      </c>
      <c r="I4" s="34">
        <f t="shared" si="0"/>
        <v>8781</v>
      </c>
      <c r="J4" s="33">
        <f t="shared" si="1"/>
        <v>1254.4285714285713</v>
      </c>
      <c r="K4" s="32">
        <f t="shared" si="2"/>
        <v>913.62425849705073</v>
      </c>
    </row>
    <row r="5" spans="1:11">
      <c r="A5" s="35" t="s">
        <v>1466</v>
      </c>
      <c r="B5" s="33">
        <v>48</v>
      </c>
      <c r="C5" s="34">
        <v>422</v>
      </c>
      <c r="D5" s="34">
        <v>637</v>
      </c>
      <c r="E5" s="34">
        <v>94</v>
      </c>
      <c r="F5" s="34">
        <v>55</v>
      </c>
      <c r="G5" s="34">
        <v>135</v>
      </c>
      <c r="H5" s="32">
        <v>142</v>
      </c>
      <c r="I5" s="34">
        <f t="shared" si="0"/>
        <v>1533</v>
      </c>
      <c r="J5" s="33">
        <f t="shared" si="1"/>
        <v>219</v>
      </c>
      <c r="K5" s="32">
        <f t="shared" si="2"/>
        <v>223.86007534469681</v>
      </c>
    </row>
    <row r="6" spans="1:11">
      <c r="A6" s="35" t="s">
        <v>18</v>
      </c>
      <c r="B6" s="33">
        <v>225</v>
      </c>
      <c r="C6" s="34">
        <v>137</v>
      </c>
      <c r="D6" s="34">
        <v>221</v>
      </c>
      <c r="E6" s="34">
        <v>153</v>
      </c>
      <c r="F6" s="34">
        <v>129</v>
      </c>
      <c r="G6" s="34">
        <v>83</v>
      </c>
      <c r="H6" s="32">
        <v>170</v>
      </c>
      <c r="I6" s="34">
        <f t="shared" si="0"/>
        <v>1118</v>
      </c>
      <c r="J6" s="33">
        <f t="shared" si="1"/>
        <v>159.71428571428572</v>
      </c>
      <c r="K6" s="32">
        <f t="shared" si="2"/>
        <v>50.848514516861059</v>
      </c>
    </row>
    <row r="7" spans="1:11">
      <c r="A7" s="31" t="s">
        <v>17</v>
      </c>
      <c r="B7" s="29">
        <v>17320</v>
      </c>
      <c r="C7" s="30">
        <v>23609</v>
      </c>
      <c r="D7" s="30">
        <v>29564</v>
      </c>
      <c r="E7" s="30">
        <v>40068</v>
      </c>
      <c r="F7" s="30">
        <v>38683</v>
      </c>
      <c r="G7" s="30">
        <v>45758</v>
      </c>
      <c r="H7" s="28">
        <v>58771</v>
      </c>
      <c r="I7" s="30">
        <f t="shared" si="0"/>
        <v>253773</v>
      </c>
      <c r="J7" s="29">
        <f t="shared" si="1"/>
        <v>36253.285714285717</v>
      </c>
      <c r="K7" s="28">
        <f t="shared" si="2"/>
        <v>14029.35267827524</v>
      </c>
    </row>
    <row r="8" spans="1:11">
      <c r="A8" s="35" t="s">
        <v>1467</v>
      </c>
      <c r="B8" s="33">
        <v>58101</v>
      </c>
      <c r="C8" s="34">
        <v>52213</v>
      </c>
      <c r="D8" s="34">
        <v>24782</v>
      </c>
      <c r="E8" s="34">
        <v>67694</v>
      </c>
      <c r="F8" s="34">
        <v>55096</v>
      </c>
      <c r="G8" s="34">
        <v>23029</v>
      </c>
      <c r="H8" s="32">
        <v>19474</v>
      </c>
      <c r="I8" s="34">
        <f t="shared" si="0"/>
        <v>300389</v>
      </c>
      <c r="J8" s="33">
        <f t="shared" si="1"/>
        <v>42912.714285714283</v>
      </c>
      <c r="K8" s="32">
        <f t="shared" si="2"/>
        <v>19803.964802654089</v>
      </c>
    </row>
    <row r="9" spans="1:11">
      <c r="A9" s="35" t="s">
        <v>1468</v>
      </c>
      <c r="B9" s="33">
        <v>13598</v>
      </c>
      <c r="C9" s="34">
        <v>16379</v>
      </c>
      <c r="D9" s="34">
        <v>17801</v>
      </c>
      <c r="E9" s="34">
        <v>17883</v>
      </c>
      <c r="F9" s="34">
        <v>21484</v>
      </c>
      <c r="G9" s="34">
        <v>22183</v>
      </c>
      <c r="H9" s="32">
        <v>20441</v>
      </c>
      <c r="I9" s="34">
        <f t="shared" si="0"/>
        <v>129769</v>
      </c>
      <c r="J9" s="33">
        <f t="shared" si="1"/>
        <v>18538.428571428572</v>
      </c>
      <c r="K9" s="32">
        <f t="shared" si="2"/>
        <v>3044.7611760280383</v>
      </c>
    </row>
    <row r="10" spans="1:11">
      <c r="A10" s="35" t="s">
        <v>1469</v>
      </c>
      <c r="B10" s="33">
        <v>0</v>
      </c>
      <c r="C10" s="34">
        <v>0</v>
      </c>
      <c r="D10" s="34">
        <v>1</v>
      </c>
      <c r="E10" s="34">
        <v>3</v>
      </c>
      <c r="F10" s="34">
        <v>3</v>
      </c>
      <c r="G10" s="34">
        <v>4</v>
      </c>
      <c r="H10" s="32">
        <v>3</v>
      </c>
      <c r="I10" s="34">
        <f t="shared" si="0"/>
        <v>14</v>
      </c>
      <c r="J10" s="33">
        <f t="shared" si="1"/>
        <v>2</v>
      </c>
      <c r="K10" s="32">
        <f t="shared" si="2"/>
        <v>1.6329931618554521</v>
      </c>
    </row>
    <row r="11" spans="1:11">
      <c r="A11" s="35" t="s">
        <v>1470</v>
      </c>
      <c r="B11" s="33">
        <v>0</v>
      </c>
      <c r="C11" s="34">
        <v>0</v>
      </c>
      <c r="D11" s="34">
        <v>146</v>
      </c>
      <c r="E11" s="34">
        <v>44</v>
      </c>
      <c r="F11" s="34">
        <v>3</v>
      </c>
      <c r="G11" s="34">
        <v>2</v>
      </c>
      <c r="H11" s="32">
        <v>1</v>
      </c>
      <c r="I11" s="34">
        <f t="shared" si="0"/>
        <v>196</v>
      </c>
      <c r="J11" s="33">
        <f t="shared" si="1"/>
        <v>28</v>
      </c>
      <c r="K11" s="32">
        <f t="shared" si="2"/>
        <v>54.433445601027316</v>
      </c>
    </row>
    <row r="12" spans="1:11">
      <c r="A12" s="31" t="s">
        <v>16</v>
      </c>
      <c r="B12" s="29">
        <v>71699</v>
      </c>
      <c r="C12" s="30">
        <v>68592</v>
      </c>
      <c r="D12" s="30">
        <v>42730</v>
      </c>
      <c r="E12" s="30">
        <v>85625</v>
      </c>
      <c r="F12" s="30">
        <v>76586</v>
      </c>
      <c r="G12" s="30">
        <v>45218</v>
      </c>
      <c r="H12" s="28">
        <v>39919</v>
      </c>
      <c r="I12" s="30">
        <f t="shared" si="0"/>
        <v>430369</v>
      </c>
      <c r="J12" s="29">
        <f t="shared" si="1"/>
        <v>61481.285714285717</v>
      </c>
      <c r="K12" s="28">
        <f t="shared" si="2"/>
        <v>18471.025144933392</v>
      </c>
    </row>
    <row r="13" spans="1:11">
      <c r="A13" s="27" t="s">
        <v>15</v>
      </c>
      <c r="B13" s="25">
        <v>89019</v>
      </c>
      <c r="C13" s="26">
        <v>92201</v>
      </c>
      <c r="D13" s="26">
        <v>72293</v>
      </c>
      <c r="E13" s="26">
        <v>125693</v>
      </c>
      <c r="F13" s="26">
        <v>115269</v>
      </c>
      <c r="G13" s="26">
        <v>90976</v>
      </c>
      <c r="H13" s="24">
        <v>98691</v>
      </c>
      <c r="I13" s="26">
        <f t="shared" si="0"/>
        <v>684142</v>
      </c>
      <c r="J13" s="25">
        <f t="shared" si="1"/>
        <v>97734.571428571435</v>
      </c>
      <c r="K13" s="24">
        <f t="shared" si="2"/>
        <v>17746.258346077193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979B-2420-1249-B601-E340219E628A}">
  <dimension ref="A1:K51"/>
  <sheetViews>
    <sheetView workbookViewId="0"/>
  </sheetViews>
  <sheetFormatPr baseColWidth="10" defaultColWidth="46.33203125" defaultRowHeight="16"/>
  <cols>
    <col min="1" max="1" width="46.1640625" style="1" bestFit="1" customWidth="1"/>
    <col min="2" max="8" width="8.1640625" style="1" bestFit="1" customWidth="1"/>
    <col min="9" max="10" width="9.33203125" style="1" bestFit="1" customWidth="1"/>
    <col min="11" max="11" width="7" style="1" bestFit="1" customWidth="1"/>
    <col min="12" max="16384" width="46.33203125" style="1"/>
  </cols>
  <sheetData>
    <row r="1" spans="1:11">
      <c r="A1" s="22" t="s">
        <v>14</v>
      </c>
      <c r="B1" s="57">
        <v>2010</v>
      </c>
      <c r="C1" s="55">
        <v>2011</v>
      </c>
      <c r="D1" s="55">
        <v>2012</v>
      </c>
      <c r="E1" s="55">
        <v>2013</v>
      </c>
      <c r="F1" s="55">
        <v>2014</v>
      </c>
      <c r="G1" s="55">
        <v>2015</v>
      </c>
      <c r="H1" s="56">
        <v>2016</v>
      </c>
      <c r="I1" s="56" t="s">
        <v>0</v>
      </c>
      <c r="J1" s="55" t="s">
        <v>13</v>
      </c>
      <c r="K1" s="54" t="s">
        <v>12</v>
      </c>
    </row>
    <row r="2" spans="1:11">
      <c r="A2" s="53" t="s">
        <v>10</v>
      </c>
      <c r="B2" s="52">
        <v>166723</v>
      </c>
      <c r="C2" s="50">
        <v>209301</v>
      </c>
      <c r="D2" s="50">
        <v>241749</v>
      </c>
      <c r="E2" s="50">
        <v>239088</v>
      </c>
      <c r="F2" s="50">
        <v>276529</v>
      </c>
      <c r="G2" s="50">
        <v>232961</v>
      </c>
      <c r="H2" s="51">
        <v>148332</v>
      </c>
      <c r="I2" s="51">
        <f t="shared" ref="I2:I13" si="0">SUM(B2:H2)</f>
        <v>1514683</v>
      </c>
      <c r="J2" s="50">
        <f t="shared" ref="J2:J13" si="1">AVERAGE(B2:H2)</f>
        <v>216383.28571428571</v>
      </c>
      <c r="K2" s="49">
        <f t="shared" ref="K2:K13" si="2">STDEV(B2:H2)</f>
        <v>45089.783220866841</v>
      </c>
    </row>
    <row r="3" spans="1:11">
      <c r="A3" s="15" t="s">
        <v>9</v>
      </c>
      <c r="B3" s="48">
        <v>281.97335999999996</v>
      </c>
      <c r="C3" s="46">
        <v>83977</v>
      </c>
      <c r="D3" s="46">
        <v>59802.410800000005</v>
      </c>
      <c r="E3" s="46">
        <v>16575</v>
      </c>
      <c r="F3" s="46">
        <v>12119.276360500004</v>
      </c>
      <c r="G3" s="46">
        <v>727.6373000000001</v>
      </c>
      <c r="H3" s="47">
        <v>924.02470000000005</v>
      </c>
      <c r="I3" s="47">
        <f t="shared" si="0"/>
        <v>174407.32252050002</v>
      </c>
      <c r="J3" s="46">
        <f t="shared" si="1"/>
        <v>24915.331788642859</v>
      </c>
      <c r="K3" s="45">
        <f t="shared" si="2"/>
        <v>33431.818254195459</v>
      </c>
    </row>
    <row r="4" spans="1:11">
      <c r="A4" s="15" t="s">
        <v>22</v>
      </c>
      <c r="B4" s="48">
        <v>10630</v>
      </c>
      <c r="C4" s="46">
        <v>5636</v>
      </c>
      <c r="D4" s="46">
        <v>17045</v>
      </c>
      <c r="E4" s="46">
        <v>12279.170999999993</v>
      </c>
      <c r="F4" s="46">
        <v>15810.489999999985</v>
      </c>
      <c r="G4" s="46">
        <v>30376.700996</v>
      </c>
      <c r="H4" s="47">
        <v>17662.064799999986</v>
      </c>
      <c r="I4" s="47">
        <f t="shared" si="0"/>
        <v>109439.42679599996</v>
      </c>
      <c r="J4" s="46">
        <f t="shared" si="1"/>
        <v>15634.203827999994</v>
      </c>
      <c r="K4" s="45">
        <f t="shared" si="2"/>
        <v>7743.1393992680014</v>
      </c>
    </row>
    <row r="5" spans="1:11">
      <c r="A5" s="15" t="s">
        <v>8</v>
      </c>
      <c r="B5" s="48">
        <v>160.50146882596133</v>
      </c>
      <c r="C5" s="46">
        <v>14805</v>
      </c>
      <c r="D5" s="46">
        <v>3119</v>
      </c>
      <c r="E5" s="46">
        <v>12427</v>
      </c>
      <c r="F5" s="46">
        <v>18500</v>
      </c>
      <c r="G5" s="46">
        <v>1474</v>
      </c>
      <c r="H5" s="47">
        <v>56686</v>
      </c>
      <c r="I5" s="47">
        <f t="shared" si="0"/>
        <v>107171.50146882597</v>
      </c>
      <c r="J5" s="46">
        <f t="shared" si="1"/>
        <v>15310.214495546566</v>
      </c>
      <c r="K5" s="45">
        <f t="shared" si="2"/>
        <v>19580.08713133484</v>
      </c>
    </row>
    <row r="6" spans="1:11">
      <c r="A6" s="15" t="s">
        <v>7</v>
      </c>
      <c r="B6" s="48">
        <v>8710.9524199999996</v>
      </c>
      <c r="C6" s="46">
        <v>10404.159029999993</v>
      </c>
      <c r="D6" s="46">
        <v>11753.115301199177</v>
      </c>
      <c r="E6" s="46">
        <v>12299.178800000007</v>
      </c>
      <c r="F6" s="46">
        <v>14781.480000000007</v>
      </c>
      <c r="G6" s="46">
        <v>14726.190000000002</v>
      </c>
      <c r="H6" s="47">
        <v>11962.160477524712</v>
      </c>
      <c r="I6" s="47">
        <f t="shared" si="0"/>
        <v>84637.236028723899</v>
      </c>
      <c r="J6" s="46">
        <f t="shared" si="1"/>
        <v>12091.033718389128</v>
      </c>
      <c r="K6" s="45">
        <f t="shared" si="2"/>
        <v>2184.3064179383778</v>
      </c>
    </row>
    <row r="7" spans="1:11">
      <c r="A7" s="15" t="s">
        <v>6</v>
      </c>
      <c r="B7" s="48">
        <v>8972</v>
      </c>
      <c r="C7" s="46">
        <v>9559</v>
      </c>
      <c r="D7" s="46">
        <v>8554</v>
      </c>
      <c r="E7" s="46">
        <v>15790</v>
      </c>
      <c r="F7" s="46">
        <v>13048</v>
      </c>
      <c r="G7" s="46">
        <v>10529</v>
      </c>
      <c r="H7" s="47">
        <v>9734</v>
      </c>
      <c r="I7" s="47">
        <f t="shared" si="0"/>
        <v>76186</v>
      </c>
      <c r="J7" s="46">
        <f t="shared" si="1"/>
        <v>10883.714285714286</v>
      </c>
      <c r="K7" s="45">
        <f t="shared" si="2"/>
        <v>2615.3561079571127</v>
      </c>
    </row>
    <row r="8" spans="1:11">
      <c r="A8" s="15" t="s">
        <v>2</v>
      </c>
      <c r="B8" s="48">
        <v>10320</v>
      </c>
      <c r="C8" s="46">
        <v>6164</v>
      </c>
      <c r="D8" s="46">
        <v>7669</v>
      </c>
      <c r="E8" s="46">
        <v>12543</v>
      </c>
      <c r="F8" s="46">
        <v>8340</v>
      </c>
      <c r="G8" s="46">
        <v>5530</v>
      </c>
      <c r="H8" s="47">
        <v>2765</v>
      </c>
      <c r="I8" s="47">
        <f t="shared" si="0"/>
        <v>53331</v>
      </c>
      <c r="J8" s="46">
        <f t="shared" si="1"/>
        <v>7618.7142857142853</v>
      </c>
      <c r="K8" s="45">
        <f t="shared" si="2"/>
        <v>3217.2912889720187</v>
      </c>
    </row>
    <row r="9" spans="1:11">
      <c r="A9" s="15" t="s">
        <v>21</v>
      </c>
      <c r="B9" s="48">
        <v>1228</v>
      </c>
      <c r="C9" s="46">
        <v>238</v>
      </c>
      <c r="D9" s="46">
        <v>10730</v>
      </c>
      <c r="E9" s="46">
        <v>9258</v>
      </c>
      <c r="F9" s="46">
        <v>5421</v>
      </c>
      <c r="G9" s="46">
        <v>12799</v>
      </c>
      <c r="H9" s="47">
        <v>2898</v>
      </c>
      <c r="I9" s="47">
        <f t="shared" si="0"/>
        <v>42572</v>
      </c>
      <c r="J9" s="46">
        <f t="shared" si="1"/>
        <v>6081.7142857142853</v>
      </c>
      <c r="K9" s="45">
        <f t="shared" si="2"/>
        <v>4917.6111651317624</v>
      </c>
    </row>
    <row r="10" spans="1:11">
      <c r="A10" s="15" t="s">
        <v>11</v>
      </c>
      <c r="B10" s="48">
        <v>5597.2564999999986</v>
      </c>
      <c r="C10" s="46">
        <v>7254.972700000003</v>
      </c>
      <c r="D10" s="46">
        <v>4152.3967859921013</v>
      </c>
      <c r="E10" s="46">
        <v>2961.4274095036099</v>
      </c>
      <c r="F10" s="46">
        <v>1913.5599999999995</v>
      </c>
      <c r="G10" s="46">
        <v>3462.1699999999996</v>
      </c>
      <c r="H10" s="47">
        <v>2287.962647116135</v>
      </c>
      <c r="I10" s="47">
        <f t="shared" si="0"/>
        <v>27629.746042611845</v>
      </c>
      <c r="J10" s="46">
        <f t="shared" si="1"/>
        <v>3947.1065775159777</v>
      </c>
      <c r="K10" s="45">
        <f t="shared" si="2"/>
        <v>1906.2141490322183</v>
      </c>
    </row>
    <row r="11" spans="1:11">
      <c r="A11" s="15" t="s">
        <v>20</v>
      </c>
      <c r="B11" s="48">
        <v>3428.5749999999998</v>
      </c>
      <c r="C11" s="46">
        <v>1965.125</v>
      </c>
      <c r="D11" s="46">
        <v>1742.827</v>
      </c>
      <c r="E11" s="46">
        <v>2136.8969999999999</v>
      </c>
      <c r="F11" s="46">
        <v>3361.011</v>
      </c>
      <c r="G11" s="46">
        <v>2907.989</v>
      </c>
      <c r="H11" s="47">
        <v>3682.7419999999997</v>
      </c>
      <c r="I11" s="47">
        <f t="shared" si="0"/>
        <v>19225.165999999997</v>
      </c>
      <c r="J11" s="46">
        <f t="shared" si="1"/>
        <v>2746.4522857142852</v>
      </c>
      <c r="K11" s="45">
        <f t="shared" si="2"/>
        <v>788.98669588038047</v>
      </c>
    </row>
    <row r="12" spans="1:11">
      <c r="A12" s="10" t="s">
        <v>1</v>
      </c>
      <c r="B12" s="67">
        <v>6030.5980702390962</v>
      </c>
      <c r="C12" s="68">
        <v>7908.3321269900653</v>
      </c>
      <c r="D12" s="68">
        <v>6403.3432761748227</v>
      </c>
      <c r="E12" s="68">
        <v>7172.8146720648192</v>
      </c>
      <c r="F12" s="68">
        <v>9904.8129355675355</v>
      </c>
      <c r="G12" s="68">
        <v>15975.948395063664</v>
      </c>
      <c r="H12" s="69">
        <v>14018.578429903482</v>
      </c>
      <c r="I12" s="69">
        <f t="shared" si="0"/>
        <v>67414.42790600349</v>
      </c>
      <c r="J12" s="68">
        <f t="shared" si="1"/>
        <v>9630.6325580004977</v>
      </c>
      <c r="K12" s="70">
        <f t="shared" si="2"/>
        <v>3915.2502875086689</v>
      </c>
    </row>
    <row r="13" spans="1:11">
      <c r="A13" s="44" t="s">
        <v>0</v>
      </c>
      <c r="B13" s="43">
        <f t="shared" ref="B13:H13" si="3">SUM(B2:B12)</f>
        <v>222082.85681906505</v>
      </c>
      <c r="C13" s="41">
        <f t="shared" si="3"/>
        <v>357212.58885699004</v>
      </c>
      <c r="D13" s="41">
        <f t="shared" si="3"/>
        <v>372720.09316336608</v>
      </c>
      <c r="E13" s="41">
        <f t="shared" si="3"/>
        <v>342530.48888156837</v>
      </c>
      <c r="F13" s="41">
        <f t="shared" si="3"/>
        <v>379728.63029606751</v>
      </c>
      <c r="G13" s="41">
        <f t="shared" si="3"/>
        <v>331469.63569106371</v>
      </c>
      <c r="H13" s="42">
        <f t="shared" si="3"/>
        <v>270952.5330545443</v>
      </c>
      <c r="I13" s="42">
        <f t="shared" si="0"/>
        <v>2276696.8267626651</v>
      </c>
      <c r="J13" s="41">
        <f t="shared" si="1"/>
        <v>325242.40382323787</v>
      </c>
      <c r="K13" s="40">
        <f t="shared" si="2"/>
        <v>57982.628288315696</v>
      </c>
    </row>
    <row r="14" spans="1:11">
      <c r="B14" s="39"/>
      <c r="C14" s="39"/>
      <c r="D14" s="39"/>
      <c r="E14" s="39"/>
      <c r="F14" s="39"/>
      <c r="G14" s="39"/>
      <c r="H14" s="39"/>
      <c r="I14" s="39"/>
    </row>
    <row r="15" spans="1:11">
      <c r="B15" s="58"/>
      <c r="C15" s="58"/>
      <c r="D15" s="58"/>
      <c r="E15" s="58"/>
      <c r="F15" s="58"/>
      <c r="G15" s="58"/>
      <c r="H15" s="58"/>
      <c r="I15" s="39"/>
    </row>
    <row r="16" spans="1:11">
      <c r="B16" s="58"/>
      <c r="C16" s="58"/>
      <c r="D16" s="58"/>
      <c r="E16" s="58"/>
      <c r="F16" s="58"/>
      <c r="G16" s="58"/>
      <c r="H16" s="58"/>
      <c r="I16" s="39"/>
    </row>
    <row r="17" spans="2:9">
      <c r="B17" s="58"/>
      <c r="C17" s="58"/>
      <c r="D17" s="58"/>
      <c r="E17" s="58"/>
      <c r="F17" s="58"/>
      <c r="G17" s="58"/>
      <c r="H17" s="58"/>
      <c r="I17" s="39"/>
    </row>
    <row r="18" spans="2:9">
      <c r="B18" s="58"/>
      <c r="C18" s="58"/>
      <c r="D18" s="58"/>
      <c r="E18" s="58"/>
      <c r="F18" s="58"/>
      <c r="G18" s="58"/>
      <c r="H18" s="58"/>
      <c r="I18" s="39"/>
    </row>
    <row r="19" spans="2:9">
      <c r="B19" s="58"/>
      <c r="C19" s="58"/>
      <c r="D19" s="58"/>
      <c r="E19" s="58"/>
      <c r="F19" s="58"/>
      <c r="G19" s="58"/>
      <c r="H19" s="58"/>
      <c r="I19" s="39"/>
    </row>
    <row r="20" spans="2:9">
      <c r="B20" s="58"/>
      <c r="C20" s="58"/>
      <c r="D20" s="58"/>
      <c r="E20" s="58"/>
      <c r="F20" s="58"/>
      <c r="G20" s="58"/>
      <c r="H20" s="58"/>
      <c r="I20" s="39"/>
    </row>
    <row r="21" spans="2:9">
      <c r="B21" s="58"/>
      <c r="C21" s="58"/>
      <c r="D21" s="58"/>
      <c r="E21" s="58"/>
      <c r="F21" s="58"/>
      <c r="G21" s="58"/>
      <c r="H21" s="58"/>
      <c r="I21" s="39"/>
    </row>
    <row r="22" spans="2:9">
      <c r="B22" s="58"/>
      <c r="C22" s="58"/>
      <c r="D22" s="58"/>
      <c r="E22" s="58"/>
      <c r="F22" s="58"/>
      <c r="G22" s="58"/>
      <c r="H22" s="58"/>
      <c r="I22" s="39"/>
    </row>
    <row r="23" spans="2:9">
      <c r="B23" s="58"/>
      <c r="C23" s="58"/>
      <c r="D23" s="58"/>
      <c r="E23" s="58"/>
      <c r="F23" s="58"/>
      <c r="G23" s="58"/>
      <c r="H23" s="58"/>
      <c r="I23" s="39"/>
    </row>
    <row r="24" spans="2:9">
      <c r="B24" s="58"/>
      <c r="C24" s="58"/>
      <c r="D24" s="58"/>
      <c r="E24" s="58"/>
      <c r="F24" s="58"/>
      <c r="G24" s="58"/>
      <c r="H24" s="58"/>
      <c r="I24" s="39"/>
    </row>
    <row r="25" spans="2:9">
      <c r="B25" s="39"/>
      <c r="C25" s="39"/>
      <c r="D25" s="39"/>
      <c r="E25" s="39"/>
      <c r="F25" s="39"/>
      <c r="G25" s="39"/>
      <c r="H25" s="39"/>
      <c r="I25" s="39"/>
    </row>
    <row r="26" spans="2:9">
      <c r="B26" s="39"/>
      <c r="C26" s="39"/>
      <c r="D26" s="39"/>
      <c r="E26" s="39"/>
      <c r="F26" s="39"/>
      <c r="G26" s="39"/>
      <c r="H26" s="39"/>
      <c r="I26" s="39"/>
    </row>
    <row r="27" spans="2:9">
      <c r="B27" s="39"/>
      <c r="C27" s="39"/>
      <c r="D27" s="39"/>
      <c r="E27" s="39"/>
      <c r="F27" s="39"/>
      <c r="G27" s="39"/>
      <c r="H27" s="39"/>
      <c r="I27" s="39"/>
    </row>
    <row r="28" spans="2:9">
      <c r="B28" s="39"/>
      <c r="C28" s="39"/>
      <c r="D28" s="39"/>
      <c r="E28" s="39"/>
      <c r="F28" s="39"/>
      <c r="G28" s="39"/>
      <c r="H28" s="39"/>
      <c r="I28" s="39"/>
    </row>
    <row r="29" spans="2:9">
      <c r="B29" s="39"/>
      <c r="C29" s="39"/>
      <c r="D29" s="39"/>
      <c r="E29" s="39"/>
      <c r="F29" s="39"/>
      <c r="G29" s="39"/>
      <c r="H29" s="39"/>
      <c r="I29" s="39"/>
    </row>
    <row r="30" spans="2:9">
      <c r="B30" s="39"/>
      <c r="C30" s="39"/>
      <c r="D30" s="39"/>
      <c r="E30" s="39"/>
      <c r="F30" s="39"/>
      <c r="G30" s="39"/>
      <c r="H30" s="39"/>
      <c r="I30" s="39"/>
    </row>
    <row r="31" spans="2:9">
      <c r="B31" s="39"/>
      <c r="C31" s="39"/>
      <c r="D31" s="39"/>
      <c r="E31" s="39"/>
      <c r="F31" s="39"/>
      <c r="G31" s="39"/>
      <c r="H31" s="39"/>
      <c r="I31" s="39"/>
    </row>
    <row r="32" spans="2:9">
      <c r="B32" s="39"/>
      <c r="C32" s="39"/>
      <c r="D32" s="39"/>
      <c r="E32" s="39"/>
      <c r="F32" s="39"/>
      <c r="G32" s="39"/>
      <c r="H32" s="39"/>
      <c r="I32" s="39"/>
    </row>
    <row r="33" spans="2:9">
      <c r="B33" s="39"/>
      <c r="C33" s="39"/>
      <c r="D33" s="39"/>
      <c r="E33" s="39"/>
      <c r="F33" s="39"/>
      <c r="G33" s="39"/>
      <c r="H33" s="39"/>
      <c r="I33" s="39"/>
    </row>
    <row r="34" spans="2:9">
      <c r="B34" s="39"/>
      <c r="C34" s="39"/>
      <c r="D34" s="39"/>
      <c r="E34" s="39"/>
      <c r="F34" s="39"/>
      <c r="G34" s="39"/>
      <c r="H34" s="39"/>
      <c r="I34" s="39"/>
    </row>
    <row r="35" spans="2:9">
      <c r="B35" s="39"/>
      <c r="C35" s="39"/>
      <c r="D35" s="39"/>
      <c r="E35" s="39"/>
      <c r="F35" s="39"/>
      <c r="G35" s="39"/>
      <c r="H35" s="39"/>
      <c r="I35" s="39"/>
    </row>
    <row r="36" spans="2:9">
      <c r="B36" s="39"/>
      <c r="C36" s="39"/>
      <c r="D36" s="39"/>
      <c r="E36" s="39"/>
      <c r="F36" s="39"/>
      <c r="G36" s="39"/>
      <c r="H36" s="39"/>
      <c r="I36" s="39"/>
    </row>
    <row r="37" spans="2:9">
      <c r="B37" s="39"/>
      <c r="C37" s="39"/>
      <c r="D37" s="39"/>
      <c r="E37" s="39"/>
      <c r="F37" s="39"/>
      <c r="G37" s="39"/>
      <c r="H37" s="39"/>
      <c r="I37" s="39"/>
    </row>
    <row r="38" spans="2:9">
      <c r="B38" s="39"/>
      <c r="C38" s="39"/>
      <c r="D38" s="39"/>
      <c r="E38" s="39"/>
      <c r="F38" s="39"/>
      <c r="G38" s="39"/>
      <c r="H38" s="39"/>
      <c r="I38" s="39"/>
    </row>
    <row r="39" spans="2:9">
      <c r="B39" s="39"/>
      <c r="C39" s="39"/>
      <c r="D39" s="39"/>
      <c r="E39" s="39"/>
      <c r="F39" s="39"/>
      <c r="G39" s="39"/>
      <c r="H39" s="39"/>
      <c r="I39" s="39"/>
    </row>
    <row r="40" spans="2:9">
      <c r="B40" s="39"/>
      <c r="C40" s="39"/>
      <c r="D40" s="39"/>
      <c r="E40" s="39"/>
      <c r="F40" s="39"/>
      <c r="G40" s="39"/>
      <c r="H40" s="39"/>
      <c r="I40" s="39"/>
    </row>
    <row r="41" spans="2:9">
      <c r="B41" s="39"/>
      <c r="C41" s="39"/>
      <c r="D41" s="39"/>
      <c r="E41" s="39"/>
      <c r="F41" s="39"/>
      <c r="G41" s="39"/>
      <c r="H41" s="39"/>
      <c r="I41" s="39"/>
    </row>
    <row r="42" spans="2:9">
      <c r="B42" s="39"/>
      <c r="C42" s="39"/>
      <c r="D42" s="39"/>
      <c r="E42" s="39"/>
      <c r="F42" s="39"/>
      <c r="G42" s="39"/>
      <c r="H42" s="39"/>
      <c r="I42" s="39"/>
    </row>
    <row r="43" spans="2:9">
      <c r="B43" s="39"/>
      <c r="C43" s="39"/>
      <c r="D43" s="39"/>
      <c r="E43" s="39"/>
      <c r="F43" s="39"/>
      <c r="G43" s="39"/>
      <c r="H43" s="39"/>
      <c r="I43" s="39"/>
    </row>
    <row r="44" spans="2:9">
      <c r="B44" s="39"/>
      <c r="C44" s="39"/>
      <c r="D44" s="39"/>
      <c r="E44" s="39"/>
      <c r="F44" s="39"/>
      <c r="G44" s="39"/>
      <c r="H44" s="39"/>
      <c r="I44" s="39"/>
    </row>
    <row r="45" spans="2:9">
      <c r="B45" s="39"/>
      <c r="C45" s="39"/>
      <c r="D45" s="39"/>
      <c r="E45" s="39"/>
      <c r="F45" s="39"/>
      <c r="G45" s="39"/>
      <c r="H45" s="39"/>
      <c r="I45" s="39"/>
    </row>
    <row r="46" spans="2:9">
      <c r="B46" s="39"/>
      <c r="C46" s="39"/>
      <c r="D46" s="39"/>
      <c r="E46" s="39"/>
      <c r="F46" s="39"/>
      <c r="G46" s="39"/>
      <c r="H46" s="39"/>
      <c r="I46" s="39"/>
    </row>
    <row r="47" spans="2:9">
      <c r="B47" s="39"/>
      <c r="C47" s="39"/>
      <c r="D47" s="39"/>
      <c r="E47" s="39"/>
      <c r="F47" s="39"/>
      <c r="G47" s="39"/>
      <c r="H47" s="39"/>
      <c r="I47" s="39"/>
    </row>
    <row r="48" spans="2:9">
      <c r="B48" s="39"/>
      <c r="C48" s="39"/>
      <c r="D48" s="39"/>
      <c r="E48" s="39"/>
      <c r="F48" s="39"/>
      <c r="G48" s="39"/>
      <c r="H48" s="39"/>
      <c r="I48" s="39"/>
    </row>
    <row r="49" spans="2:9">
      <c r="B49" s="39"/>
      <c r="C49" s="39"/>
      <c r="D49" s="39"/>
      <c r="E49" s="39"/>
      <c r="F49" s="39"/>
      <c r="G49" s="39"/>
      <c r="H49" s="39"/>
      <c r="I49" s="39"/>
    </row>
    <row r="50" spans="2:9">
      <c r="B50" s="39"/>
      <c r="C50" s="39"/>
      <c r="D50" s="39"/>
      <c r="E50" s="39"/>
      <c r="F50" s="39"/>
      <c r="G50" s="39"/>
      <c r="H50" s="39"/>
      <c r="I50" s="39"/>
    </row>
    <row r="51" spans="2:9">
      <c r="B51" s="39"/>
      <c r="C51" s="39"/>
      <c r="D51" s="39"/>
      <c r="E51" s="39"/>
      <c r="F51" s="39"/>
      <c r="G51" s="39"/>
      <c r="H51" s="39"/>
      <c r="I51" s="39"/>
    </row>
  </sheetData>
  <pageMargins left="0.7" right="0.7" top="0.75" bottom="0.75" header="0.3" footer="0.3"/>
  <ignoredErrors>
    <ignoredError sqref="B13:H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1DE5-9FF0-0E41-8C46-15944F22AD10}">
  <dimension ref="A1:K13"/>
  <sheetViews>
    <sheetView workbookViewId="0"/>
  </sheetViews>
  <sheetFormatPr baseColWidth="10" defaultColWidth="11.5" defaultRowHeight="16"/>
  <cols>
    <col min="1" max="1" width="43" bestFit="1" customWidth="1"/>
    <col min="2" max="8" width="8.1640625" bestFit="1" customWidth="1"/>
    <col min="9" max="10" width="9.33203125" bestFit="1" customWidth="1"/>
    <col min="11" max="11" width="7" bestFit="1" customWidth="1"/>
  </cols>
  <sheetData>
    <row r="1" spans="1:11">
      <c r="A1" s="22" t="s">
        <v>14</v>
      </c>
      <c r="B1" s="57">
        <v>2010</v>
      </c>
      <c r="C1" s="55">
        <v>2011</v>
      </c>
      <c r="D1" s="55">
        <v>2012</v>
      </c>
      <c r="E1" s="55">
        <v>2013</v>
      </c>
      <c r="F1" s="55">
        <v>2014</v>
      </c>
      <c r="G1" s="55">
        <v>2015</v>
      </c>
      <c r="H1" s="56">
        <v>2016</v>
      </c>
      <c r="I1" s="56" t="s">
        <v>0</v>
      </c>
      <c r="J1" s="55" t="s">
        <v>13</v>
      </c>
      <c r="K1" s="54" t="s">
        <v>12</v>
      </c>
    </row>
    <row r="2" spans="1:11">
      <c r="A2" s="53" t="s">
        <v>10</v>
      </c>
      <c r="B2" s="52">
        <v>29179.375500000009</v>
      </c>
      <c r="C2" s="50">
        <v>22990.208448599256</v>
      </c>
      <c r="D2" s="50">
        <v>29913.253117500011</v>
      </c>
      <c r="E2" s="50">
        <v>65635.523263349955</v>
      </c>
      <c r="F2" s="50">
        <v>31403.972961677257</v>
      </c>
      <c r="G2" s="50">
        <v>40037.653279375379</v>
      </c>
      <c r="H2" s="51">
        <v>41287.705120791004</v>
      </c>
      <c r="I2" s="51">
        <f t="shared" ref="I2:I13" si="0">SUM(B2:H2)</f>
        <v>260447.69169129289</v>
      </c>
      <c r="J2" s="50">
        <f t="shared" ref="J2:J13" si="1">AVERAGE(B2:H2)</f>
        <v>37206.813098756124</v>
      </c>
      <c r="K2" s="49">
        <f t="shared" ref="K2:K13" si="2">STDEV(B2:H2)</f>
        <v>14061.054195209168</v>
      </c>
    </row>
    <row r="3" spans="1:11">
      <c r="A3" s="15" t="s">
        <v>23</v>
      </c>
      <c r="B3" s="48">
        <v>8105.0910946686299</v>
      </c>
      <c r="C3" s="46">
        <v>7657.1054253848388</v>
      </c>
      <c r="D3" s="46">
        <v>14426.653026500002</v>
      </c>
      <c r="E3" s="46">
        <v>21026.418320675089</v>
      </c>
      <c r="F3" s="46">
        <v>23507.204445773441</v>
      </c>
      <c r="G3" s="46">
        <v>54913.53093949992</v>
      </c>
      <c r="H3" s="47">
        <v>47959.498290626019</v>
      </c>
      <c r="I3" s="47">
        <f t="shared" si="0"/>
        <v>177595.50154312793</v>
      </c>
      <c r="J3" s="46">
        <f t="shared" si="1"/>
        <v>25370.785934732561</v>
      </c>
      <c r="K3" s="45">
        <f t="shared" si="2"/>
        <v>18872.47958826369</v>
      </c>
    </row>
    <row r="4" spans="1:11">
      <c r="A4" s="15" t="s">
        <v>9</v>
      </c>
      <c r="B4" s="48">
        <v>5337.7308000000012</v>
      </c>
      <c r="C4" s="46">
        <v>37425.977116604976</v>
      </c>
      <c r="D4" s="46">
        <v>37413.090000000004</v>
      </c>
      <c r="E4" s="46">
        <v>27935.17902</v>
      </c>
      <c r="F4" s="46">
        <v>24416.493504291015</v>
      </c>
      <c r="G4" s="46">
        <v>9131.9322304103443</v>
      </c>
      <c r="H4" s="47">
        <v>6441.0062315363994</v>
      </c>
      <c r="I4" s="47">
        <f t="shared" si="0"/>
        <v>148101.40890284273</v>
      </c>
      <c r="J4" s="46">
        <f t="shared" si="1"/>
        <v>21157.344128977533</v>
      </c>
      <c r="K4" s="45">
        <f t="shared" si="2"/>
        <v>14123.975431219658</v>
      </c>
    </row>
    <row r="5" spans="1:11">
      <c r="A5" s="15" t="s">
        <v>7</v>
      </c>
      <c r="B5" s="48">
        <v>20502.736017748768</v>
      </c>
      <c r="C5" s="46">
        <v>12505.29134507723</v>
      </c>
      <c r="D5" s="46">
        <v>11093.391296591455</v>
      </c>
      <c r="E5" s="46">
        <v>20134.233371596481</v>
      </c>
      <c r="F5" s="46">
        <v>15262.394351765002</v>
      </c>
      <c r="G5" s="46">
        <v>17391.286137180457</v>
      </c>
      <c r="H5" s="47">
        <v>9879.5796840996791</v>
      </c>
      <c r="I5" s="47">
        <f t="shared" si="0"/>
        <v>106768.91220405907</v>
      </c>
      <c r="J5" s="46">
        <f t="shared" si="1"/>
        <v>15252.70174343701</v>
      </c>
      <c r="K5" s="45">
        <f t="shared" si="2"/>
        <v>4275.597736550606</v>
      </c>
    </row>
    <row r="6" spans="1:11">
      <c r="A6" s="15" t="s">
        <v>6</v>
      </c>
      <c r="B6" s="48">
        <v>7373.5264923988952</v>
      </c>
      <c r="C6" s="46">
        <v>4315.8191472387362</v>
      </c>
      <c r="D6" s="46">
        <v>5747.3219711999964</v>
      </c>
      <c r="E6" s="46">
        <v>11147.629805074659</v>
      </c>
      <c r="F6" s="46">
        <v>15241.323254169602</v>
      </c>
      <c r="G6" s="46">
        <v>14581.77653193032</v>
      </c>
      <c r="H6" s="47">
        <v>20431.440171071994</v>
      </c>
      <c r="I6" s="47">
        <f t="shared" si="0"/>
        <v>78838.837373084199</v>
      </c>
      <c r="J6" s="46">
        <f t="shared" si="1"/>
        <v>11262.691053297744</v>
      </c>
      <c r="K6" s="45">
        <f t="shared" si="2"/>
        <v>5841.3606926884777</v>
      </c>
    </row>
    <row r="7" spans="1:11">
      <c r="A7" s="15" t="s">
        <v>8</v>
      </c>
      <c r="B7" s="48">
        <v>3827.7268479999984</v>
      </c>
      <c r="C7" s="46">
        <v>3296.5258598155456</v>
      </c>
      <c r="D7" s="46">
        <v>5330.5632000000069</v>
      </c>
      <c r="E7" s="46">
        <v>6172.652908089729</v>
      </c>
      <c r="F7" s="46">
        <v>7395.3938522624021</v>
      </c>
      <c r="G7" s="46">
        <v>12292.479488000001</v>
      </c>
      <c r="H7" s="47">
        <v>15693.168716031996</v>
      </c>
      <c r="I7" s="47">
        <f t="shared" si="0"/>
        <v>54008.51087219968</v>
      </c>
      <c r="J7" s="46">
        <f t="shared" si="1"/>
        <v>7715.5015531713825</v>
      </c>
      <c r="K7" s="45">
        <f t="shared" si="2"/>
        <v>4608.0512971712888</v>
      </c>
    </row>
    <row r="8" spans="1:11">
      <c r="A8" s="15" t="s">
        <v>4</v>
      </c>
      <c r="B8" s="48">
        <v>6111.1001055608731</v>
      </c>
      <c r="C8" s="46">
        <v>6221.021773815427</v>
      </c>
      <c r="D8" s="46">
        <v>5927.4643889999988</v>
      </c>
      <c r="E8" s="46">
        <v>4011.1488700535024</v>
      </c>
      <c r="F8" s="46">
        <v>6118.068091099999</v>
      </c>
      <c r="G8" s="46">
        <v>8866.0433210649971</v>
      </c>
      <c r="H8" s="47">
        <v>9135.5224817500002</v>
      </c>
      <c r="I8" s="47">
        <f t="shared" si="0"/>
        <v>46390.369032344795</v>
      </c>
      <c r="J8" s="46">
        <f t="shared" si="1"/>
        <v>6627.1955760492565</v>
      </c>
      <c r="K8" s="45">
        <f t="shared" si="2"/>
        <v>1794.8077743644978</v>
      </c>
    </row>
    <row r="9" spans="1:11">
      <c r="A9" s="15" t="s">
        <v>3</v>
      </c>
      <c r="B9" s="48">
        <v>4853.1814285714299</v>
      </c>
      <c r="C9" s="46">
        <v>6062.4037547505777</v>
      </c>
      <c r="D9" s="46">
        <v>8583.5797184545481</v>
      </c>
      <c r="E9" s="46">
        <v>6262.7233281336476</v>
      </c>
      <c r="F9" s="46">
        <v>6342.6614141600003</v>
      </c>
      <c r="G9" s="46">
        <v>6312.2549609300004</v>
      </c>
      <c r="H9" s="47">
        <v>7879.0345498711467</v>
      </c>
      <c r="I9" s="47">
        <f t="shared" si="0"/>
        <v>46295.839154871348</v>
      </c>
      <c r="J9" s="46">
        <f t="shared" si="1"/>
        <v>6613.6913078387643</v>
      </c>
      <c r="K9" s="45">
        <f t="shared" si="2"/>
        <v>1236.4173020537173</v>
      </c>
    </row>
    <row r="10" spans="1:11">
      <c r="A10" s="15" t="s">
        <v>24</v>
      </c>
      <c r="B10" s="48">
        <v>6753.5513396714705</v>
      </c>
      <c r="C10" s="46">
        <v>7591.347955648469</v>
      </c>
      <c r="D10" s="46">
        <v>5237.3426592000005</v>
      </c>
      <c r="E10" s="46">
        <v>2779.5756289818378</v>
      </c>
      <c r="F10" s="46">
        <v>5177.2995864076802</v>
      </c>
      <c r="G10" s="46">
        <v>2632.4948498313238</v>
      </c>
      <c r="H10" s="47">
        <v>4564.2392181657624</v>
      </c>
      <c r="I10" s="47">
        <f t="shared" si="0"/>
        <v>34735.851237906543</v>
      </c>
      <c r="J10" s="46">
        <f t="shared" si="1"/>
        <v>4962.2644625580779</v>
      </c>
      <c r="K10" s="45">
        <f t="shared" si="2"/>
        <v>1852.6142743113389</v>
      </c>
    </row>
    <row r="11" spans="1:11">
      <c r="A11" s="15" t="s">
        <v>25</v>
      </c>
      <c r="B11" s="48">
        <v>4770.72</v>
      </c>
      <c r="C11" s="46">
        <v>4343.04</v>
      </c>
      <c r="D11" s="46">
        <v>4330.08</v>
      </c>
      <c r="E11" s="46">
        <v>3706.8783754355954</v>
      </c>
      <c r="F11" s="46">
        <v>2744.5669149359983</v>
      </c>
      <c r="G11" s="46">
        <v>3610.8322567223977</v>
      </c>
      <c r="H11" s="47">
        <v>5675.5455203580423</v>
      </c>
      <c r="I11" s="47">
        <f t="shared" si="0"/>
        <v>29181.663067452031</v>
      </c>
      <c r="J11" s="46">
        <f t="shared" si="1"/>
        <v>4168.8090096360047</v>
      </c>
      <c r="K11" s="45">
        <f t="shared" si="2"/>
        <v>934.71029694769436</v>
      </c>
    </row>
    <row r="12" spans="1:11">
      <c r="A12" s="10" t="s">
        <v>1</v>
      </c>
      <c r="B12" s="67">
        <v>43167.807353224074</v>
      </c>
      <c r="C12" s="68">
        <v>40153.447404764622</v>
      </c>
      <c r="D12" s="68">
        <v>43460.59842430491</v>
      </c>
      <c r="E12" s="68">
        <v>43914.773675719342</v>
      </c>
      <c r="F12" s="68">
        <v>68698.692732701791</v>
      </c>
      <c r="G12" s="68">
        <v>38105.96471715744</v>
      </c>
      <c r="H12" s="69">
        <v>41059.321733847166</v>
      </c>
      <c r="I12" s="69">
        <f t="shared" si="0"/>
        <v>318560.60604171932</v>
      </c>
      <c r="J12" s="68">
        <f t="shared" si="1"/>
        <v>45508.6580059599</v>
      </c>
      <c r="K12" s="70">
        <f t="shared" si="2"/>
        <v>10434.454541626988</v>
      </c>
    </row>
    <row r="13" spans="1:11">
      <c r="A13" s="44" t="s">
        <v>0</v>
      </c>
      <c r="B13" s="43">
        <f t="shared" ref="B13:H13" si="3">SUM(B2:B12)</f>
        <v>139982.54697984416</v>
      </c>
      <c r="C13" s="41">
        <f t="shared" si="3"/>
        <v>152562.18823169969</v>
      </c>
      <c r="D13" s="41">
        <f t="shared" si="3"/>
        <v>171463.33780275093</v>
      </c>
      <c r="E13" s="41">
        <f t="shared" si="3"/>
        <v>212726.73656710979</v>
      </c>
      <c r="F13" s="41">
        <f t="shared" si="3"/>
        <v>206308.07110924419</v>
      </c>
      <c r="G13" s="41">
        <f t="shared" si="3"/>
        <v>207876.24871210262</v>
      </c>
      <c r="H13" s="42">
        <f t="shared" si="3"/>
        <v>210006.0617181492</v>
      </c>
      <c r="I13" s="42">
        <f t="shared" si="0"/>
        <v>1300925.1911209004</v>
      </c>
      <c r="J13" s="41">
        <f t="shared" si="1"/>
        <v>185846.45587441436</v>
      </c>
      <c r="K13" s="40">
        <f t="shared" si="2"/>
        <v>30627.98342528494</v>
      </c>
    </row>
  </sheetData>
  <pageMargins left="0.7" right="0.7" top="0.75" bottom="0.75" header="0.3" footer="0.3"/>
  <ignoredErrors>
    <ignoredError sqref="B13:H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EAF3-2734-D649-8933-70285960C77D}">
  <dimension ref="A1:K13"/>
  <sheetViews>
    <sheetView workbookViewId="0"/>
  </sheetViews>
  <sheetFormatPr baseColWidth="10" defaultRowHeight="16"/>
  <cols>
    <col min="1" max="1" width="43.83203125" bestFit="1" customWidth="1"/>
    <col min="2" max="2" width="7" bestFit="1" customWidth="1"/>
    <col min="3" max="3" width="8.1640625" bestFit="1" customWidth="1"/>
    <col min="4" max="8" width="7" bestFit="1" customWidth="1"/>
    <col min="9" max="9" width="8.1640625" bestFit="1" customWidth="1"/>
    <col min="10" max="10" width="9.33203125" bestFit="1" customWidth="1"/>
    <col min="11" max="11" width="7" bestFit="1" customWidth="1"/>
  </cols>
  <sheetData>
    <row r="1" spans="1:11">
      <c r="A1" s="22" t="s">
        <v>14</v>
      </c>
      <c r="B1" s="57">
        <v>2010</v>
      </c>
      <c r="C1" s="55">
        <v>2011</v>
      </c>
      <c r="D1" s="55">
        <v>2012</v>
      </c>
      <c r="E1" s="55">
        <v>2013</v>
      </c>
      <c r="F1" s="55">
        <v>2014</v>
      </c>
      <c r="G1" s="55">
        <v>2015</v>
      </c>
      <c r="H1" s="56">
        <v>2016</v>
      </c>
      <c r="I1" s="56" t="s">
        <v>0</v>
      </c>
      <c r="J1" s="55" t="s">
        <v>13</v>
      </c>
      <c r="K1" s="54" t="s">
        <v>12</v>
      </c>
    </row>
    <row r="2" spans="1:11">
      <c r="A2" s="53" t="s">
        <v>11</v>
      </c>
      <c r="B2" s="52">
        <v>54703</v>
      </c>
      <c r="C2" s="50">
        <v>53113</v>
      </c>
      <c r="D2" s="50">
        <v>35751</v>
      </c>
      <c r="E2" s="50">
        <v>41817.566658484822</v>
      </c>
      <c r="F2" s="50">
        <v>21626.035176470585</v>
      </c>
      <c r="G2" s="50">
        <v>28666.481860000018</v>
      </c>
      <c r="H2" s="51">
        <v>23106.622660000001</v>
      </c>
      <c r="I2" s="51">
        <f t="shared" ref="I2:I13" si="0">SUM(B2:H2)</f>
        <v>258783.70635495542</v>
      </c>
      <c r="J2" s="50">
        <f t="shared" ref="J2:J13" si="1">AVERAGE(B2:H2)</f>
        <v>36969.10090785077</v>
      </c>
      <c r="K2" s="49">
        <f t="shared" ref="K2:K13" si="2">STDEV(B2:H2)</f>
        <v>13519.242441350834</v>
      </c>
    </row>
    <row r="3" spans="1:11">
      <c r="A3" s="15" t="s">
        <v>9</v>
      </c>
      <c r="B3" s="48">
        <v>4022</v>
      </c>
      <c r="C3" s="46">
        <v>53322</v>
      </c>
      <c r="D3" s="46">
        <v>22882</v>
      </c>
      <c r="E3" s="46">
        <v>3344</v>
      </c>
      <c r="F3" s="46">
        <v>4900</v>
      </c>
      <c r="G3" s="46">
        <v>2130</v>
      </c>
      <c r="H3" s="47">
        <v>242</v>
      </c>
      <c r="I3" s="47">
        <f t="shared" si="0"/>
        <v>90842</v>
      </c>
      <c r="J3" s="46">
        <f t="shared" si="1"/>
        <v>12977.428571428571</v>
      </c>
      <c r="K3" s="45">
        <f t="shared" si="2"/>
        <v>19338.607006513706</v>
      </c>
    </row>
    <row r="4" spans="1:11">
      <c r="A4" s="15" t="s">
        <v>8</v>
      </c>
      <c r="B4" s="48">
        <v>5666</v>
      </c>
      <c r="C4" s="46">
        <v>9624</v>
      </c>
      <c r="D4" s="46">
        <v>3523</v>
      </c>
      <c r="E4" s="46">
        <v>10667</v>
      </c>
      <c r="F4" s="46">
        <v>18058</v>
      </c>
      <c r="G4" s="46">
        <v>10255</v>
      </c>
      <c r="H4" s="47">
        <v>26809</v>
      </c>
      <c r="I4" s="47">
        <f t="shared" si="0"/>
        <v>84602</v>
      </c>
      <c r="J4" s="46">
        <f t="shared" si="1"/>
        <v>12086</v>
      </c>
      <c r="K4" s="45">
        <f t="shared" si="2"/>
        <v>7941.4571291000075</v>
      </c>
    </row>
    <row r="5" spans="1:11">
      <c r="A5" s="15" t="s">
        <v>5</v>
      </c>
      <c r="B5" s="48">
        <v>7896</v>
      </c>
      <c r="C5" s="46">
        <v>5761</v>
      </c>
      <c r="D5" s="46">
        <v>1318</v>
      </c>
      <c r="E5" s="46">
        <v>6617</v>
      </c>
      <c r="F5" s="46">
        <v>4460</v>
      </c>
      <c r="G5" s="46">
        <v>8900</v>
      </c>
      <c r="H5" s="47">
        <v>8720</v>
      </c>
      <c r="I5" s="47">
        <f t="shared" si="0"/>
        <v>43672</v>
      </c>
      <c r="J5" s="46">
        <f t="shared" si="1"/>
        <v>6238.8571428571431</v>
      </c>
      <c r="K5" s="45">
        <f t="shared" si="2"/>
        <v>2699.8265640945306</v>
      </c>
    </row>
    <row r="6" spans="1:11">
      <c r="A6" s="15" t="s">
        <v>26</v>
      </c>
      <c r="B6" s="48">
        <v>610</v>
      </c>
      <c r="C6" s="46">
        <v>2064</v>
      </c>
      <c r="D6" s="46">
        <v>2284</v>
      </c>
      <c r="E6" s="46">
        <v>2670</v>
      </c>
      <c r="F6" s="46">
        <v>3107</v>
      </c>
      <c r="G6" s="46">
        <v>1903</v>
      </c>
      <c r="H6" s="47">
        <v>1235</v>
      </c>
      <c r="I6" s="47">
        <f t="shared" si="0"/>
        <v>13873</v>
      </c>
      <c r="J6" s="46">
        <f t="shared" si="1"/>
        <v>1981.8571428571429</v>
      </c>
      <c r="K6" s="45">
        <f t="shared" si="2"/>
        <v>844.93893834040443</v>
      </c>
    </row>
    <row r="7" spans="1:11">
      <c r="A7" s="15" t="s">
        <v>23</v>
      </c>
      <c r="B7" s="48">
        <v>38</v>
      </c>
      <c r="C7" s="46">
        <v>1151</v>
      </c>
      <c r="D7" s="46">
        <v>408</v>
      </c>
      <c r="E7" s="46">
        <v>1483</v>
      </c>
      <c r="F7" s="46">
        <v>1661</v>
      </c>
      <c r="G7" s="46">
        <v>2091</v>
      </c>
      <c r="H7" s="47">
        <v>1705</v>
      </c>
      <c r="I7" s="47">
        <f t="shared" si="0"/>
        <v>8537</v>
      </c>
      <c r="J7" s="46">
        <f t="shared" si="1"/>
        <v>1219.5714285714287</v>
      </c>
      <c r="K7" s="45">
        <f t="shared" si="2"/>
        <v>743.72303472526141</v>
      </c>
    </row>
    <row r="8" spans="1:11">
      <c r="A8" s="15" t="s">
        <v>27</v>
      </c>
      <c r="B8" s="48">
        <v>1661</v>
      </c>
      <c r="C8" s="46">
        <v>396</v>
      </c>
      <c r="D8" s="46">
        <v>508</v>
      </c>
      <c r="E8" s="46">
        <v>1098</v>
      </c>
      <c r="F8" s="46">
        <v>658</v>
      </c>
      <c r="G8" s="46">
        <v>1495</v>
      </c>
      <c r="H8" s="47">
        <v>991</v>
      </c>
      <c r="I8" s="47">
        <f t="shared" si="0"/>
        <v>6807</v>
      </c>
      <c r="J8" s="46">
        <f t="shared" si="1"/>
        <v>972.42857142857144</v>
      </c>
      <c r="K8" s="45">
        <f t="shared" si="2"/>
        <v>484.79440905152677</v>
      </c>
    </row>
    <row r="9" spans="1:11">
      <c r="A9" s="15" t="s">
        <v>28</v>
      </c>
      <c r="B9" s="48">
        <v>0</v>
      </c>
      <c r="C9" s="46">
        <v>41</v>
      </c>
      <c r="D9" s="46">
        <v>15</v>
      </c>
      <c r="E9" s="46">
        <v>3558.85110364103</v>
      </c>
      <c r="F9" s="46">
        <v>741</v>
      </c>
      <c r="G9" s="46">
        <v>417</v>
      </c>
      <c r="H9" s="47">
        <v>2</v>
      </c>
      <c r="I9" s="47">
        <f t="shared" si="0"/>
        <v>4774.85110364103</v>
      </c>
      <c r="J9" s="46">
        <f t="shared" si="1"/>
        <v>682.12158623443281</v>
      </c>
      <c r="K9" s="45">
        <f t="shared" si="2"/>
        <v>1299.5686572242682</v>
      </c>
    </row>
    <row r="10" spans="1:11">
      <c r="A10" s="15" t="s">
        <v>10</v>
      </c>
      <c r="B10" s="48">
        <v>1494.0307799999998</v>
      </c>
      <c r="C10" s="46">
        <v>384.77924999999999</v>
      </c>
      <c r="D10" s="46">
        <v>216.108</v>
      </c>
      <c r="E10" s="46">
        <v>371.05326000000008</v>
      </c>
      <c r="F10" s="46">
        <v>1373.6554222499999</v>
      </c>
      <c r="G10" s="46">
        <v>388.14300000000003</v>
      </c>
      <c r="H10" s="47">
        <v>221.37209999999999</v>
      </c>
      <c r="I10" s="47">
        <f t="shared" si="0"/>
        <v>4449.141812249999</v>
      </c>
      <c r="J10" s="46">
        <f t="shared" si="1"/>
        <v>635.59168746428554</v>
      </c>
      <c r="K10" s="45">
        <f t="shared" si="2"/>
        <v>551.25893707146179</v>
      </c>
    </row>
    <row r="11" spans="1:11">
      <c r="A11" s="15" t="s">
        <v>29</v>
      </c>
      <c r="B11" s="48">
        <v>432</v>
      </c>
      <c r="C11" s="46">
        <v>364</v>
      </c>
      <c r="D11" s="46">
        <v>530</v>
      </c>
      <c r="E11" s="46">
        <v>279</v>
      </c>
      <c r="F11" s="46">
        <v>182</v>
      </c>
      <c r="G11" s="46">
        <v>150</v>
      </c>
      <c r="H11" s="47">
        <v>92</v>
      </c>
      <c r="I11" s="47">
        <f t="shared" si="0"/>
        <v>2029</v>
      </c>
      <c r="J11" s="46">
        <f t="shared" si="1"/>
        <v>289.85714285714283</v>
      </c>
      <c r="K11" s="45">
        <f t="shared" si="2"/>
        <v>160.11915206227786</v>
      </c>
    </row>
    <row r="12" spans="1:11">
      <c r="A12" s="10" t="s">
        <v>1</v>
      </c>
      <c r="B12" s="67">
        <v>545.45964200000003</v>
      </c>
      <c r="C12" s="68">
        <v>80.66023632995271</v>
      </c>
      <c r="D12" s="68">
        <v>51.449920000000006</v>
      </c>
      <c r="E12" s="68">
        <v>195.90897270000002</v>
      </c>
      <c r="F12" s="68">
        <v>1555.7267353834516</v>
      </c>
      <c r="G12" s="68">
        <v>411.43353000000002</v>
      </c>
      <c r="H12" s="69">
        <v>310.02577000000002</v>
      </c>
      <c r="I12" s="69">
        <f t="shared" si="0"/>
        <v>3150.6648064134042</v>
      </c>
      <c r="J12" s="68">
        <f t="shared" si="1"/>
        <v>450.09497234477203</v>
      </c>
      <c r="K12" s="70">
        <f t="shared" si="2"/>
        <v>518.43362297354668</v>
      </c>
    </row>
    <row r="13" spans="1:11">
      <c r="A13" s="44" t="s">
        <v>0</v>
      </c>
      <c r="B13" s="43">
        <f t="shared" ref="B13:H13" si="3">SUM(B2:B12)</f>
        <v>77067.490422000003</v>
      </c>
      <c r="C13" s="41">
        <f t="shared" si="3"/>
        <v>126301.43948632995</v>
      </c>
      <c r="D13" s="41">
        <f t="shared" si="3"/>
        <v>67486.557919999992</v>
      </c>
      <c r="E13" s="41">
        <f t="shared" si="3"/>
        <v>72101.379994825853</v>
      </c>
      <c r="F13" s="41">
        <f t="shared" si="3"/>
        <v>58322.417334104037</v>
      </c>
      <c r="G13" s="41">
        <f t="shared" si="3"/>
        <v>56807.058390000013</v>
      </c>
      <c r="H13" s="42">
        <f t="shared" si="3"/>
        <v>63434.020530000002</v>
      </c>
      <c r="I13" s="42">
        <f t="shared" si="0"/>
        <v>521520.36407725984</v>
      </c>
      <c r="J13" s="41">
        <f t="shared" si="1"/>
        <v>74502.909153894259</v>
      </c>
      <c r="K13" s="40">
        <f t="shared" si="2"/>
        <v>23951.80262449538</v>
      </c>
    </row>
  </sheetData>
  <pageMargins left="0.7" right="0.7" top="0.75" bottom="0.75" header="0.3" footer="0.3"/>
  <ignoredErrors>
    <ignoredError sqref="C12:H13 B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10E8-E1CD-1240-BE4A-F255345EB0E7}">
  <dimension ref="A1:L28"/>
  <sheetViews>
    <sheetView workbookViewId="0"/>
  </sheetViews>
  <sheetFormatPr baseColWidth="10" defaultColWidth="9.6640625" defaultRowHeight="11"/>
  <cols>
    <col min="1" max="1" width="9.5" style="76" bestFit="1" customWidth="1"/>
    <col min="2" max="2" width="12.1640625" style="76" bestFit="1" customWidth="1"/>
    <col min="3" max="8" width="10" style="76" bestFit="1" customWidth="1"/>
    <col min="9" max="9" width="9.33203125" style="76" bestFit="1" customWidth="1"/>
    <col min="10" max="10" width="11.1640625" style="76" bestFit="1" customWidth="1"/>
    <col min="11" max="11" width="10" style="76" bestFit="1" customWidth="1"/>
    <col min="12" max="12" width="8.83203125" style="76" bestFit="1" customWidth="1"/>
    <col min="13" max="16384" width="9.6640625" style="76"/>
  </cols>
  <sheetData>
    <row r="1" spans="1:12" s="74" customFormat="1" ht="16">
      <c r="A1" s="71" t="s">
        <v>30</v>
      </c>
      <c r="B1" s="37" t="s">
        <v>31</v>
      </c>
      <c r="C1" s="72">
        <v>2010</v>
      </c>
      <c r="D1" s="72">
        <v>2011</v>
      </c>
      <c r="E1" s="72">
        <v>2012</v>
      </c>
      <c r="F1" s="72">
        <v>2013</v>
      </c>
      <c r="G1" s="72">
        <v>2014</v>
      </c>
      <c r="H1" s="72">
        <v>2015</v>
      </c>
      <c r="I1" s="72">
        <v>2016</v>
      </c>
      <c r="J1" s="73" t="s">
        <v>0</v>
      </c>
      <c r="K1" s="84" t="s">
        <v>13</v>
      </c>
      <c r="L1" s="73" t="s">
        <v>12</v>
      </c>
    </row>
    <row r="2" spans="1:12" ht="16">
      <c r="A2" s="191" t="s">
        <v>32</v>
      </c>
      <c r="B2" s="75" t="s">
        <v>33</v>
      </c>
      <c r="C2" s="46">
        <v>21330.095049000014</v>
      </c>
      <c r="D2" s="46">
        <v>42534.656548000057</v>
      </c>
      <c r="E2" s="46">
        <v>41142.86759699996</v>
      </c>
      <c r="F2" s="46">
        <v>34450.675548999949</v>
      </c>
      <c r="G2" s="46">
        <v>28398.811682999974</v>
      </c>
      <c r="H2" s="46">
        <v>23425.397490000043</v>
      </c>
      <c r="I2" s="46">
        <v>17382.375964000006</v>
      </c>
      <c r="J2" s="45">
        <f>SUM(C2:I2)</f>
        <v>208664.87987999999</v>
      </c>
      <c r="K2" s="46">
        <f>AVERAGE(C2:I2)</f>
        <v>29809.268554285714</v>
      </c>
      <c r="L2" s="45">
        <f>STDEV(C2:I2)</f>
        <v>9840.3579446801887</v>
      </c>
    </row>
    <row r="3" spans="1:12" ht="16">
      <c r="A3" s="192"/>
      <c r="B3" s="75" t="s">
        <v>34</v>
      </c>
      <c r="C3" s="46">
        <v>10964.92656200001</v>
      </c>
      <c r="D3" s="46">
        <v>13479.142463000009</v>
      </c>
      <c r="E3" s="46">
        <v>12260.316600999999</v>
      </c>
      <c r="F3" s="46">
        <v>17881.288057999995</v>
      </c>
      <c r="G3" s="46">
        <v>15492.022816000013</v>
      </c>
      <c r="H3" s="46">
        <v>21425.546241000036</v>
      </c>
      <c r="I3" s="46">
        <v>19466.785871000095</v>
      </c>
      <c r="J3" s="45">
        <f t="shared" ref="J3:J25" si="0">SUM(C3:I3)</f>
        <v>110970.02861200014</v>
      </c>
      <c r="K3" s="46">
        <f t="shared" ref="K3:K25" si="1">AVERAGE(C3:I3)</f>
        <v>15852.861230285735</v>
      </c>
      <c r="L3" s="45">
        <f t="shared" ref="L3:L25" si="2">STDEV(C3:I3)</f>
        <v>3890.0045483054282</v>
      </c>
    </row>
    <row r="4" spans="1:12" s="80" customFormat="1" ht="16">
      <c r="A4" s="193"/>
      <c r="B4" s="77" t="s">
        <v>35</v>
      </c>
      <c r="C4" s="78">
        <f>C2-C3</f>
        <v>10365.168487000004</v>
      </c>
      <c r="D4" s="78">
        <f t="shared" ref="D4:I4" si="3">D2-D3</f>
        <v>29055.514085000046</v>
      </c>
      <c r="E4" s="78">
        <f t="shared" si="3"/>
        <v>28882.550995999962</v>
      </c>
      <c r="F4" s="78">
        <f t="shared" si="3"/>
        <v>16569.387490999954</v>
      </c>
      <c r="G4" s="78">
        <f t="shared" si="3"/>
        <v>12906.788866999961</v>
      </c>
      <c r="H4" s="78">
        <f t="shared" si="3"/>
        <v>1999.8512490000066</v>
      </c>
      <c r="I4" s="78">
        <f t="shared" si="3"/>
        <v>-2084.4099070000884</v>
      </c>
      <c r="J4" s="79">
        <f t="shared" si="0"/>
        <v>97694.851267999853</v>
      </c>
      <c r="K4" s="78">
        <f t="shared" si="1"/>
        <v>13956.40732399998</v>
      </c>
      <c r="L4" s="79">
        <f t="shared" si="2"/>
        <v>12054.502624559129</v>
      </c>
    </row>
    <row r="5" spans="1:12" ht="16">
      <c r="A5" s="191" t="s">
        <v>36</v>
      </c>
      <c r="B5" s="81" t="s">
        <v>33</v>
      </c>
      <c r="C5" s="50">
        <v>2978.5933529999988</v>
      </c>
      <c r="D5" s="50">
        <v>3137.5697290000007</v>
      </c>
      <c r="E5" s="50">
        <v>6106.7044209999949</v>
      </c>
      <c r="F5" s="50">
        <v>4347.3732739999996</v>
      </c>
      <c r="G5" s="50">
        <v>2987.4314040000013</v>
      </c>
      <c r="H5" s="50">
        <v>4861.327851</v>
      </c>
      <c r="I5" s="50">
        <v>1450.4718649999998</v>
      </c>
      <c r="J5" s="49">
        <f t="shared" si="0"/>
        <v>25869.471896999996</v>
      </c>
      <c r="K5" s="50">
        <f t="shared" si="1"/>
        <v>3695.638842428571</v>
      </c>
      <c r="L5" s="49">
        <f t="shared" si="2"/>
        <v>1525.6011798537022</v>
      </c>
    </row>
    <row r="6" spans="1:12" ht="16">
      <c r="A6" s="192"/>
      <c r="B6" s="75" t="s">
        <v>34</v>
      </c>
      <c r="C6" s="46">
        <v>3255.5855810000007</v>
      </c>
      <c r="D6" s="46">
        <v>3144.0893889999984</v>
      </c>
      <c r="E6" s="46">
        <v>1851.5011859999993</v>
      </c>
      <c r="F6" s="46">
        <v>1637.1363099999999</v>
      </c>
      <c r="G6" s="46">
        <v>939.36887899999954</v>
      </c>
      <c r="H6" s="46">
        <v>1162.8971999999985</v>
      </c>
      <c r="I6" s="46">
        <v>263.45956099999995</v>
      </c>
      <c r="J6" s="45">
        <f t="shared" si="0"/>
        <v>12254.038105999996</v>
      </c>
      <c r="K6" s="46">
        <f t="shared" si="1"/>
        <v>1750.5768722857138</v>
      </c>
      <c r="L6" s="45">
        <f t="shared" si="2"/>
        <v>1113.9214910194341</v>
      </c>
    </row>
    <row r="7" spans="1:12" s="80" customFormat="1" ht="16">
      <c r="A7" s="193"/>
      <c r="B7" s="77" t="s">
        <v>35</v>
      </c>
      <c r="C7" s="78">
        <f>C5-C6</f>
        <v>-276.99222800000189</v>
      </c>
      <c r="D7" s="78">
        <f t="shared" ref="D7:I7" si="4">D5-D6</f>
        <v>-6.519659999997657</v>
      </c>
      <c r="E7" s="78">
        <f t="shared" si="4"/>
        <v>4255.2032349999954</v>
      </c>
      <c r="F7" s="78">
        <f t="shared" si="4"/>
        <v>2710.2369639999997</v>
      </c>
      <c r="G7" s="78">
        <f t="shared" si="4"/>
        <v>2048.0625250000016</v>
      </c>
      <c r="H7" s="78">
        <f t="shared" si="4"/>
        <v>3698.4306510000015</v>
      </c>
      <c r="I7" s="78">
        <f t="shared" si="4"/>
        <v>1187.0123039999999</v>
      </c>
      <c r="J7" s="79">
        <f t="shared" si="0"/>
        <v>13615.433790999999</v>
      </c>
      <c r="K7" s="78">
        <f t="shared" si="1"/>
        <v>1945.061970142857</v>
      </c>
      <c r="L7" s="79">
        <f t="shared" si="2"/>
        <v>1747.7600567138436</v>
      </c>
    </row>
    <row r="8" spans="1:12" ht="16">
      <c r="A8" s="191" t="s">
        <v>37</v>
      </c>
      <c r="B8" s="81" t="s">
        <v>33</v>
      </c>
      <c r="C8" s="50">
        <v>1093236.200353995</v>
      </c>
      <c r="D8" s="50">
        <v>1313057.5168599957</v>
      </c>
      <c r="E8" s="50">
        <v>1353292.3069299965</v>
      </c>
      <c r="F8" s="50">
        <v>867135.61240500177</v>
      </c>
      <c r="G8" s="50">
        <v>867458.78152699571</v>
      </c>
      <c r="H8" s="50">
        <v>713683.67444999656</v>
      </c>
      <c r="I8" s="50">
        <v>642232.3079779977</v>
      </c>
      <c r="J8" s="49">
        <f t="shared" si="0"/>
        <v>6850096.4005039791</v>
      </c>
      <c r="K8" s="50">
        <f t="shared" si="1"/>
        <v>978585.20007199701</v>
      </c>
      <c r="L8" s="49">
        <f t="shared" si="2"/>
        <v>280920.56299475109</v>
      </c>
    </row>
    <row r="9" spans="1:12" ht="16">
      <c r="A9" s="192"/>
      <c r="B9" s="75" t="s">
        <v>34</v>
      </c>
      <c r="C9" s="46">
        <v>735.50291000000016</v>
      </c>
      <c r="D9" s="46">
        <v>698.75249999999994</v>
      </c>
      <c r="E9" s="46">
        <v>323.07960999999989</v>
      </c>
      <c r="F9" s="46">
        <v>2062.6834000000003</v>
      </c>
      <c r="G9" s="46">
        <v>2525.0149999999999</v>
      </c>
      <c r="H9" s="46">
        <v>1317.769</v>
      </c>
      <c r="I9" s="46">
        <v>4443.9060000000009</v>
      </c>
      <c r="J9" s="45">
        <f t="shared" si="0"/>
        <v>12106.708420000001</v>
      </c>
      <c r="K9" s="46">
        <f t="shared" si="1"/>
        <v>1729.5297742857144</v>
      </c>
      <c r="L9" s="45">
        <f t="shared" si="2"/>
        <v>1432.3562506900112</v>
      </c>
    </row>
    <row r="10" spans="1:12" s="80" customFormat="1" ht="16">
      <c r="A10" s="193"/>
      <c r="B10" s="77" t="s">
        <v>35</v>
      </c>
      <c r="C10" s="78">
        <f>C8-C9</f>
        <v>1092500.6974439949</v>
      </c>
      <c r="D10" s="78">
        <f t="shared" ref="D10:I10" si="5">D8-D9</f>
        <v>1312358.7643599957</v>
      </c>
      <c r="E10" s="78">
        <f t="shared" si="5"/>
        <v>1352969.2273199966</v>
      </c>
      <c r="F10" s="78">
        <f t="shared" si="5"/>
        <v>865072.92900500179</v>
      </c>
      <c r="G10" s="78">
        <f t="shared" si="5"/>
        <v>864933.76652699569</v>
      </c>
      <c r="H10" s="78">
        <f t="shared" si="5"/>
        <v>712365.90544999659</v>
      </c>
      <c r="I10" s="78">
        <f t="shared" si="5"/>
        <v>637788.40197799774</v>
      </c>
      <c r="J10" s="79">
        <f t="shared" si="0"/>
        <v>6837989.692083979</v>
      </c>
      <c r="K10" s="78">
        <f t="shared" si="1"/>
        <v>976855.67029771127</v>
      </c>
      <c r="L10" s="79">
        <f t="shared" si="2"/>
        <v>282058.16426006675</v>
      </c>
    </row>
    <row r="11" spans="1:12" ht="16">
      <c r="A11" s="191" t="s">
        <v>38</v>
      </c>
      <c r="B11" s="81" t="s">
        <v>33</v>
      </c>
      <c r="C11" s="50">
        <v>254115.58299999897</v>
      </c>
      <c r="D11" s="50">
        <v>234612.81599999912</v>
      </c>
      <c r="E11" s="50">
        <v>312425.0454299986</v>
      </c>
      <c r="F11" s="50">
        <v>125957.0787699994</v>
      </c>
      <c r="G11" s="50">
        <v>163978.28403699951</v>
      </c>
      <c r="H11" s="50">
        <v>110041.44149300003</v>
      </c>
      <c r="I11" s="50">
        <v>93927.5879999998</v>
      </c>
      <c r="J11" s="49">
        <f t="shared" si="0"/>
        <v>1295057.8367299954</v>
      </c>
      <c r="K11" s="50">
        <f t="shared" si="1"/>
        <v>185008.26238999935</v>
      </c>
      <c r="L11" s="49">
        <f t="shared" si="2"/>
        <v>82982.413659153608</v>
      </c>
    </row>
    <row r="12" spans="1:12" ht="16">
      <c r="A12" s="192"/>
      <c r="B12" s="75" t="s">
        <v>34</v>
      </c>
      <c r="C12" s="46">
        <v>1976.6617179999998</v>
      </c>
      <c r="D12" s="46">
        <v>5273.3700940000008</v>
      </c>
      <c r="E12" s="46">
        <v>2507.7637640000003</v>
      </c>
      <c r="F12" s="46">
        <v>5798.9290539999974</v>
      </c>
      <c r="G12" s="46">
        <v>2976.2550650000017</v>
      </c>
      <c r="H12" s="46">
        <v>7686.3643290000009</v>
      </c>
      <c r="I12" s="46">
        <v>6843.9684640000041</v>
      </c>
      <c r="J12" s="45">
        <f t="shared" si="0"/>
        <v>33063.312488000003</v>
      </c>
      <c r="K12" s="46">
        <f t="shared" si="1"/>
        <v>4723.3303554285721</v>
      </c>
      <c r="L12" s="45">
        <f t="shared" si="2"/>
        <v>2245.0437481169652</v>
      </c>
    </row>
    <row r="13" spans="1:12" s="80" customFormat="1" ht="16">
      <c r="A13" s="193"/>
      <c r="B13" s="77" t="s">
        <v>35</v>
      </c>
      <c r="C13" s="78">
        <f>C11-C12</f>
        <v>252138.92128199898</v>
      </c>
      <c r="D13" s="78">
        <f t="shared" ref="D13:I13" si="6">D11-D12</f>
        <v>229339.44590599911</v>
      </c>
      <c r="E13" s="78">
        <f t="shared" si="6"/>
        <v>309917.28166599863</v>
      </c>
      <c r="F13" s="78">
        <f t="shared" si="6"/>
        <v>120158.1497159994</v>
      </c>
      <c r="G13" s="78">
        <f t="shared" si="6"/>
        <v>161002.02897199951</v>
      </c>
      <c r="H13" s="78">
        <f t="shared" si="6"/>
        <v>102355.07716400003</v>
      </c>
      <c r="I13" s="78">
        <f t="shared" si="6"/>
        <v>87083.619535999795</v>
      </c>
      <c r="J13" s="79">
        <f t="shared" si="0"/>
        <v>1261994.5242419955</v>
      </c>
      <c r="K13" s="78">
        <f t="shared" si="1"/>
        <v>180284.93203457078</v>
      </c>
      <c r="L13" s="79">
        <f t="shared" si="2"/>
        <v>84774.695917085875</v>
      </c>
    </row>
    <row r="14" spans="1:12" ht="16">
      <c r="A14" s="191" t="s">
        <v>39</v>
      </c>
      <c r="B14" s="81" t="s">
        <v>33</v>
      </c>
      <c r="C14" s="50">
        <v>822.57546400000035</v>
      </c>
      <c r="D14" s="50">
        <v>2059.8085230000002</v>
      </c>
      <c r="E14" s="50">
        <v>766.09997300000032</v>
      </c>
      <c r="F14" s="50">
        <v>871.63077599999963</v>
      </c>
      <c r="G14" s="50">
        <v>963.74171700000034</v>
      </c>
      <c r="H14" s="50">
        <v>1131.261958</v>
      </c>
      <c r="I14" s="50">
        <v>1679.8882269999979</v>
      </c>
      <c r="J14" s="49">
        <f t="shared" si="0"/>
        <v>8295.0066379999989</v>
      </c>
      <c r="K14" s="50">
        <f t="shared" si="1"/>
        <v>1185.0009482857142</v>
      </c>
      <c r="L14" s="49">
        <f t="shared" si="2"/>
        <v>494.48228170990899</v>
      </c>
    </row>
    <row r="15" spans="1:12" ht="16">
      <c r="A15" s="192"/>
      <c r="B15" s="75" t="s">
        <v>34</v>
      </c>
      <c r="C15" s="46">
        <v>24277.583310000075</v>
      </c>
      <c r="D15" s="46">
        <v>19181.115544000033</v>
      </c>
      <c r="E15" s="46">
        <v>18483.742847000009</v>
      </c>
      <c r="F15" s="46">
        <v>31972.160103000017</v>
      </c>
      <c r="G15" s="46">
        <v>32261.382881000111</v>
      </c>
      <c r="H15" s="46">
        <v>26762.644837999913</v>
      </c>
      <c r="I15" s="46">
        <v>23284.548849000024</v>
      </c>
      <c r="J15" s="45">
        <f t="shared" si="0"/>
        <v>176223.17837200017</v>
      </c>
      <c r="K15" s="46">
        <f t="shared" si="1"/>
        <v>25174.739767428597</v>
      </c>
      <c r="L15" s="45">
        <f t="shared" si="2"/>
        <v>5538.0134658676307</v>
      </c>
    </row>
    <row r="16" spans="1:12" s="80" customFormat="1" ht="16">
      <c r="A16" s="193"/>
      <c r="B16" s="77" t="s">
        <v>35</v>
      </c>
      <c r="C16" s="78">
        <f>C14-C15</f>
        <v>-23455.007846000073</v>
      </c>
      <c r="D16" s="78">
        <f t="shared" ref="D16:I16" si="7">D14-D15</f>
        <v>-17121.307021000033</v>
      </c>
      <c r="E16" s="78">
        <f t="shared" si="7"/>
        <v>-17717.642874000008</v>
      </c>
      <c r="F16" s="78">
        <f t="shared" si="7"/>
        <v>-31100.529327000018</v>
      </c>
      <c r="G16" s="78">
        <f t="shared" si="7"/>
        <v>-31297.64116400011</v>
      </c>
      <c r="H16" s="78">
        <f t="shared" si="7"/>
        <v>-25631.382879999914</v>
      </c>
      <c r="I16" s="78">
        <f t="shared" si="7"/>
        <v>-21604.660622000025</v>
      </c>
      <c r="J16" s="79">
        <f t="shared" si="0"/>
        <v>-167928.17173400018</v>
      </c>
      <c r="K16" s="78">
        <f t="shared" si="1"/>
        <v>-23989.738819142884</v>
      </c>
      <c r="L16" s="79">
        <f t="shared" si="2"/>
        <v>5761.2621834989395</v>
      </c>
    </row>
    <row r="17" spans="1:12" ht="16">
      <c r="A17" s="191" t="s">
        <v>40</v>
      </c>
      <c r="B17" s="81" t="s">
        <v>33</v>
      </c>
      <c r="C17" s="50">
        <v>269629.17615200154</v>
      </c>
      <c r="D17" s="50">
        <v>353069.44899999117</v>
      </c>
      <c r="E17" s="50">
        <v>380435.70671098761</v>
      </c>
      <c r="F17" s="50">
        <v>354056.27775699348</v>
      </c>
      <c r="G17" s="50">
        <v>387922.70789898949</v>
      </c>
      <c r="H17" s="50">
        <v>347074.99503098882</v>
      </c>
      <c r="I17" s="50">
        <v>265882.17176299973</v>
      </c>
      <c r="J17" s="49">
        <f t="shared" si="0"/>
        <v>2358070.484312952</v>
      </c>
      <c r="K17" s="50">
        <f t="shared" si="1"/>
        <v>336867.21204470744</v>
      </c>
      <c r="L17" s="49">
        <f t="shared" si="2"/>
        <v>49542.712371629605</v>
      </c>
    </row>
    <row r="18" spans="1:12" ht="16">
      <c r="A18" s="192"/>
      <c r="B18" s="75" t="s">
        <v>34</v>
      </c>
      <c r="C18" s="46">
        <v>74497.584855000168</v>
      </c>
      <c r="D18" s="46">
        <v>34569.371169999977</v>
      </c>
      <c r="E18" s="46">
        <v>29303.17069299992</v>
      </c>
      <c r="F18" s="46">
        <v>51032.06688000018</v>
      </c>
      <c r="G18" s="46">
        <v>49484.829850000096</v>
      </c>
      <c r="H18" s="46">
        <v>66042.59524000001</v>
      </c>
      <c r="I18" s="46">
        <v>76285.147231000417</v>
      </c>
      <c r="J18" s="45">
        <f t="shared" si="0"/>
        <v>381214.76591900073</v>
      </c>
      <c r="K18" s="46">
        <f t="shared" si="1"/>
        <v>54459.252274142964</v>
      </c>
      <c r="L18" s="45">
        <f t="shared" si="2"/>
        <v>18605.575269200017</v>
      </c>
    </row>
    <row r="19" spans="1:12" s="80" customFormat="1" ht="16">
      <c r="A19" s="193"/>
      <c r="B19" s="77" t="s">
        <v>35</v>
      </c>
      <c r="C19" s="78">
        <f>C17-C18</f>
        <v>195131.59129700137</v>
      </c>
      <c r="D19" s="78">
        <f t="shared" ref="D19:I19" si="8">D17-D18</f>
        <v>318500.07782999118</v>
      </c>
      <c r="E19" s="78">
        <f t="shared" si="8"/>
        <v>351132.5360179877</v>
      </c>
      <c r="F19" s="78">
        <f t="shared" si="8"/>
        <v>303024.21087699331</v>
      </c>
      <c r="G19" s="78">
        <f t="shared" si="8"/>
        <v>338437.8780489894</v>
      </c>
      <c r="H19" s="78">
        <f t="shared" si="8"/>
        <v>281032.39979098883</v>
      </c>
      <c r="I19" s="78">
        <f t="shared" si="8"/>
        <v>189597.02453199931</v>
      </c>
      <c r="J19" s="79">
        <f t="shared" si="0"/>
        <v>1976855.7183939512</v>
      </c>
      <c r="K19" s="78">
        <f t="shared" si="1"/>
        <v>282407.95977056446</v>
      </c>
      <c r="L19" s="79">
        <f t="shared" si="2"/>
        <v>65603.628300856173</v>
      </c>
    </row>
    <row r="20" spans="1:12" ht="17" customHeight="1">
      <c r="A20" s="191" t="s">
        <v>1</v>
      </c>
      <c r="B20" s="81" t="s">
        <v>33</v>
      </c>
      <c r="C20" s="50">
        <v>1756.5090109999944</v>
      </c>
      <c r="D20" s="50">
        <v>4173.7400870000056</v>
      </c>
      <c r="E20" s="50">
        <v>1397.0166989999907</v>
      </c>
      <c r="F20" s="50">
        <v>583.39498099999867</v>
      </c>
      <c r="G20" s="50">
        <v>868.18338799999276</v>
      </c>
      <c r="H20" s="50">
        <v>672.47081299999672</v>
      </c>
      <c r="I20" s="50">
        <v>922.72743299999365</v>
      </c>
      <c r="J20" s="49">
        <f t="shared" si="0"/>
        <v>10374.042411999973</v>
      </c>
      <c r="K20" s="50">
        <f t="shared" si="1"/>
        <v>1482.0060588571391</v>
      </c>
      <c r="L20" s="49">
        <f t="shared" si="2"/>
        <v>1257.0088289545213</v>
      </c>
    </row>
    <row r="21" spans="1:12" ht="16">
      <c r="A21" s="192"/>
      <c r="B21" s="75" t="s">
        <v>34</v>
      </c>
      <c r="C21" s="46">
        <v>103.918995</v>
      </c>
      <c r="D21" s="46">
        <v>136.08092100000005</v>
      </c>
      <c r="E21" s="46">
        <v>158.0278899999999</v>
      </c>
      <c r="F21" s="46">
        <v>186.55762300000018</v>
      </c>
      <c r="G21" s="46">
        <v>485.82139600000011</v>
      </c>
      <c r="H21" s="46">
        <v>549.04826399999979</v>
      </c>
      <c r="I21" s="46">
        <v>402.88573299999996</v>
      </c>
      <c r="J21" s="45">
        <f t="shared" si="0"/>
        <v>2022.3408220000001</v>
      </c>
      <c r="K21" s="46">
        <f t="shared" si="1"/>
        <v>288.90583171428574</v>
      </c>
      <c r="L21" s="45">
        <f t="shared" si="2"/>
        <v>184.67133732542612</v>
      </c>
    </row>
    <row r="22" spans="1:12" s="80" customFormat="1" ht="16">
      <c r="A22" s="193"/>
      <c r="B22" s="77" t="s">
        <v>35</v>
      </c>
      <c r="C22" s="78">
        <f>C20-C21</f>
        <v>1652.5900159999944</v>
      </c>
      <c r="D22" s="78">
        <f t="shared" ref="D22:I22" si="9">D20-D21</f>
        <v>4037.6591660000054</v>
      </c>
      <c r="E22" s="78">
        <f t="shared" si="9"/>
        <v>1238.9888089999909</v>
      </c>
      <c r="F22" s="78">
        <f t="shared" si="9"/>
        <v>396.83735799999852</v>
      </c>
      <c r="G22" s="78">
        <f t="shared" si="9"/>
        <v>382.36199199999265</v>
      </c>
      <c r="H22" s="78">
        <f t="shared" si="9"/>
        <v>123.42254899999693</v>
      </c>
      <c r="I22" s="78">
        <f t="shared" si="9"/>
        <v>519.84169999999369</v>
      </c>
      <c r="J22" s="79">
        <f t="shared" si="0"/>
        <v>8351.7015899999733</v>
      </c>
      <c r="K22" s="78">
        <f t="shared" si="1"/>
        <v>1193.1002271428533</v>
      </c>
      <c r="L22" s="79">
        <f t="shared" si="2"/>
        <v>1365.8678930034926</v>
      </c>
    </row>
    <row r="23" spans="1:12" ht="16">
      <c r="A23" s="191" t="s">
        <v>0</v>
      </c>
      <c r="B23" s="75" t="s">
        <v>33</v>
      </c>
      <c r="C23" s="46">
        <f t="shared" ref="C23:I24" si="10">C2+C5+C8+C11+C14+C17+C20</f>
        <v>1643868.7323829955</v>
      </c>
      <c r="D23" s="46">
        <f t="shared" si="10"/>
        <v>1952645.556746986</v>
      </c>
      <c r="E23" s="46">
        <f t="shared" si="10"/>
        <v>2095565.7477609825</v>
      </c>
      <c r="F23" s="46">
        <f t="shared" si="10"/>
        <v>1387402.0435119946</v>
      </c>
      <c r="G23" s="46">
        <f t="shared" si="10"/>
        <v>1452577.9416549846</v>
      </c>
      <c r="H23" s="46">
        <f t="shared" si="10"/>
        <v>1200890.5690859854</v>
      </c>
      <c r="I23" s="46">
        <f t="shared" si="10"/>
        <v>1023477.5312299972</v>
      </c>
      <c r="J23" s="45">
        <f>SUM(C23:I23)</f>
        <v>10756428.122373926</v>
      </c>
      <c r="K23" s="46">
        <f t="shared" si="1"/>
        <v>1536632.5889105608</v>
      </c>
      <c r="L23" s="45">
        <f t="shared" si="2"/>
        <v>387805.45217966876</v>
      </c>
    </row>
    <row r="24" spans="1:12" ht="16">
      <c r="A24" s="192"/>
      <c r="B24" s="75" t="s">
        <v>34</v>
      </c>
      <c r="C24" s="46">
        <f t="shared" si="10"/>
        <v>115811.76393100026</v>
      </c>
      <c r="D24" s="46">
        <f t="shared" si="10"/>
        <v>76481.922081000012</v>
      </c>
      <c r="E24" s="46">
        <f t="shared" si="10"/>
        <v>64887.60259099993</v>
      </c>
      <c r="F24" s="46">
        <f t="shared" si="10"/>
        <v>110570.8214280002</v>
      </c>
      <c r="G24" s="46">
        <f t="shared" si="10"/>
        <v>104164.69588700023</v>
      </c>
      <c r="H24" s="46">
        <f t="shared" si="10"/>
        <v>124946.86511199996</v>
      </c>
      <c r="I24" s="46">
        <f t="shared" si="10"/>
        <v>130990.70170900054</v>
      </c>
      <c r="J24" s="45">
        <f t="shared" si="0"/>
        <v>727854.37273900106</v>
      </c>
      <c r="K24" s="46">
        <f t="shared" si="1"/>
        <v>103979.19610557158</v>
      </c>
      <c r="L24" s="45">
        <f t="shared" si="2"/>
        <v>24620.489220436113</v>
      </c>
    </row>
    <row r="25" spans="1:12" s="80" customFormat="1" ht="16">
      <c r="A25" s="193"/>
      <c r="B25" s="77" t="s">
        <v>35</v>
      </c>
      <c r="C25" s="78">
        <f>C23-C24</f>
        <v>1528056.9684519954</v>
      </c>
      <c r="D25" s="78">
        <f t="shared" ref="D25:I25" si="11">D23-D24</f>
        <v>1876163.6346659861</v>
      </c>
      <c r="E25" s="78">
        <f t="shared" si="11"/>
        <v>2030678.1451699825</v>
      </c>
      <c r="F25" s="78">
        <f t="shared" si="11"/>
        <v>1276831.2220839944</v>
      </c>
      <c r="G25" s="78">
        <f t="shared" si="11"/>
        <v>1348413.2457679843</v>
      </c>
      <c r="H25" s="78">
        <f t="shared" si="11"/>
        <v>1075943.7039739855</v>
      </c>
      <c r="I25" s="78">
        <f t="shared" si="11"/>
        <v>892486.82952099666</v>
      </c>
      <c r="J25" s="79">
        <f t="shared" si="0"/>
        <v>10028573.749634925</v>
      </c>
      <c r="K25" s="78">
        <f t="shared" si="1"/>
        <v>1432653.3928049894</v>
      </c>
      <c r="L25" s="79">
        <f t="shared" si="2"/>
        <v>411062.73867866275</v>
      </c>
    </row>
    <row r="27" spans="1:12" ht="16">
      <c r="A27" s="82"/>
      <c r="C27" s="39"/>
      <c r="D27" s="39"/>
      <c r="E27" s="39"/>
      <c r="F27" s="39"/>
      <c r="G27" s="39"/>
      <c r="H27" s="39"/>
      <c r="I27" s="39"/>
      <c r="J27" s="83"/>
      <c r="K27" s="83"/>
      <c r="L27" s="83"/>
    </row>
    <row r="28" spans="1:12" ht="16">
      <c r="C28" s="39"/>
      <c r="D28" s="39"/>
      <c r="E28" s="39"/>
      <c r="F28" s="39"/>
      <c r="G28" s="39"/>
      <c r="H28" s="39"/>
      <c r="I28" s="39"/>
      <c r="J28" s="83"/>
      <c r="K28" s="83"/>
      <c r="L28" s="83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4441-861A-7748-A9B8-53D64112D05B}">
  <dimension ref="A1:Z165"/>
  <sheetViews>
    <sheetView workbookViewId="0">
      <selection activeCell="B2" sqref="B2"/>
    </sheetView>
  </sheetViews>
  <sheetFormatPr baseColWidth="10" defaultRowHeight="16"/>
  <cols>
    <col min="1" max="1" width="30.1640625" style="86" customWidth="1"/>
    <col min="2" max="2" width="17" style="1" bestFit="1" customWidth="1"/>
    <col min="3" max="9" width="8.1640625" style="1" bestFit="1" customWidth="1"/>
    <col min="10" max="11" width="9.33203125" style="1" bestFit="1" customWidth="1"/>
    <col min="12" max="12" width="7" style="1" bestFit="1" customWidth="1"/>
    <col min="13" max="16384" width="10.83203125" style="1"/>
  </cols>
  <sheetData>
    <row r="1" spans="1:26" s="87" customFormat="1" ht="17">
      <c r="A1" s="88" t="s">
        <v>45</v>
      </c>
      <c r="B1" s="89" t="s">
        <v>158</v>
      </c>
      <c r="C1" s="90">
        <v>2010</v>
      </c>
      <c r="D1" s="90">
        <v>2011</v>
      </c>
      <c r="E1" s="90">
        <v>2012</v>
      </c>
      <c r="F1" s="90">
        <v>2013</v>
      </c>
      <c r="G1" s="90">
        <v>2014</v>
      </c>
      <c r="H1" s="90">
        <v>2015</v>
      </c>
      <c r="I1" s="91">
        <v>2016</v>
      </c>
      <c r="J1" s="88" t="s">
        <v>0</v>
      </c>
      <c r="K1" s="89" t="s">
        <v>13</v>
      </c>
      <c r="L1" s="91" t="s">
        <v>12</v>
      </c>
    </row>
    <row r="2" spans="1:26">
      <c r="A2" s="194" t="s">
        <v>51</v>
      </c>
      <c r="B2" s="75" t="s">
        <v>32</v>
      </c>
      <c r="C2" s="46">
        <v>10183.273508999986</v>
      </c>
      <c r="D2" s="46">
        <v>10360.779597999994</v>
      </c>
      <c r="E2" s="46">
        <v>13791.880457000021</v>
      </c>
      <c r="F2" s="46">
        <v>15990.82691100002</v>
      </c>
      <c r="G2" s="46">
        <v>12419.992085000002</v>
      </c>
      <c r="H2" s="46">
        <v>11267.651652000022</v>
      </c>
      <c r="I2" s="47">
        <v>9739.4308280000023</v>
      </c>
      <c r="J2" s="48">
        <f>SUM(C2:I2)</f>
        <v>83753.835040000049</v>
      </c>
      <c r="K2" s="45">
        <f>AVERAGE(C2:I2)</f>
        <v>11964.833577142865</v>
      </c>
      <c r="L2" s="47">
        <f>STDEV(C2:I2)</f>
        <v>2270.8044598693978</v>
      </c>
      <c r="N2" s="39"/>
      <c r="O2" s="39"/>
      <c r="P2" s="39"/>
      <c r="Q2" s="39"/>
      <c r="R2" s="39"/>
      <c r="S2" s="39"/>
      <c r="T2" s="39"/>
    </row>
    <row r="3" spans="1:26">
      <c r="A3" s="194"/>
      <c r="B3" s="75" t="s">
        <v>36</v>
      </c>
      <c r="C3" s="46">
        <v>2456.0359030000009</v>
      </c>
      <c r="D3" s="46">
        <v>2062.0000599999998</v>
      </c>
      <c r="E3" s="46">
        <v>2978.5901270000008</v>
      </c>
      <c r="F3" s="46">
        <v>3175.3265050000023</v>
      </c>
      <c r="G3" s="46">
        <v>1799.3585290000003</v>
      </c>
      <c r="H3" s="46">
        <v>3693.8688790000006</v>
      </c>
      <c r="I3" s="47">
        <v>870.84293099999957</v>
      </c>
      <c r="J3" s="48">
        <f t="shared" ref="J3:J61" si="0">SUM(C3:I3)</f>
        <v>17036.022934000004</v>
      </c>
      <c r="K3" s="45">
        <f t="shared" ref="K3:K61" si="1">AVERAGE(C3:I3)</f>
        <v>2433.7175620000007</v>
      </c>
      <c r="L3" s="47">
        <f t="shared" ref="L3:L61" si="2">STDEV(C3:I3)</f>
        <v>950.30800119174444</v>
      </c>
      <c r="N3" s="39"/>
      <c r="O3" s="39"/>
      <c r="P3" s="39"/>
      <c r="Q3" s="39"/>
      <c r="R3" s="39"/>
      <c r="S3" s="39"/>
      <c r="T3" s="39"/>
      <c r="Z3" s="39"/>
    </row>
    <row r="4" spans="1:26">
      <c r="A4" s="194"/>
      <c r="B4" s="75" t="s">
        <v>40</v>
      </c>
      <c r="C4" s="46">
        <v>1664.3625840000004</v>
      </c>
      <c r="D4" s="46">
        <v>1855.3655859999997</v>
      </c>
      <c r="E4" s="46">
        <v>1882.6031560000001</v>
      </c>
      <c r="F4" s="46">
        <v>1100.6213720000003</v>
      </c>
      <c r="G4" s="46">
        <v>707.7478900000001</v>
      </c>
      <c r="H4" s="46">
        <v>1227.5074130000003</v>
      </c>
      <c r="I4" s="47">
        <v>1796.1956700000007</v>
      </c>
      <c r="J4" s="48">
        <f t="shared" si="0"/>
        <v>10234.403671000004</v>
      </c>
      <c r="K4" s="45">
        <f t="shared" si="1"/>
        <v>1462.0576672857148</v>
      </c>
      <c r="L4" s="47">
        <f t="shared" si="2"/>
        <v>454.37839748938677</v>
      </c>
      <c r="N4" s="39"/>
      <c r="O4" s="39"/>
      <c r="P4" s="39"/>
      <c r="Q4" s="39"/>
      <c r="R4" s="39"/>
      <c r="S4" s="39"/>
      <c r="T4" s="39"/>
    </row>
    <row r="5" spans="1:26">
      <c r="A5" s="194"/>
      <c r="B5" s="75" t="s">
        <v>44</v>
      </c>
      <c r="C5" s="46">
        <v>148.5428</v>
      </c>
      <c r="D5" s="46">
        <v>12.389165</v>
      </c>
      <c r="E5" s="46">
        <v>31.055000000000003</v>
      </c>
      <c r="F5" s="46">
        <v>1.235E-2</v>
      </c>
      <c r="G5" s="46">
        <v>0</v>
      </c>
      <c r="H5" s="46">
        <v>0</v>
      </c>
      <c r="I5" s="47">
        <v>0</v>
      </c>
      <c r="J5" s="48">
        <f t="shared" si="0"/>
        <v>191.999315</v>
      </c>
      <c r="K5" s="45">
        <f t="shared" si="1"/>
        <v>27.428473571428572</v>
      </c>
      <c r="L5" s="47">
        <f t="shared" si="2"/>
        <v>54.645249689169141</v>
      </c>
      <c r="N5" s="39"/>
      <c r="O5" s="39"/>
      <c r="P5" s="39"/>
      <c r="Q5" s="39"/>
      <c r="R5" s="39"/>
      <c r="S5" s="39"/>
      <c r="T5" s="39"/>
    </row>
    <row r="6" spans="1:26">
      <c r="A6" s="195" t="s">
        <v>46</v>
      </c>
      <c r="B6" s="81" t="s">
        <v>32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1">
        <v>0</v>
      </c>
      <c r="J6" s="52">
        <f t="shared" si="0"/>
        <v>0</v>
      </c>
      <c r="K6" s="49">
        <f t="shared" si="1"/>
        <v>0</v>
      </c>
      <c r="L6" s="51">
        <f t="shared" si="2"/>
        <v>0</v>
      </c>
      <c r="N6" s="39"/>
      <c r="O6" s="39"/>
      <c r="P6" s="39"/>
      <c r="Q6" s="39"/>
      <c r="R6" s="39"/>
      <c r="S6" s="39"/>
      <c r="T6" s="39"/>
    </row>
    <row r="7" spans="1:26">
      <c r="A7" s="194"/>
      <c r="B7" s="75" t="s">
        <v>36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7">
        <v>0</v>
      </c>
      <c r="J7" s="48">
        <f t="shared" si="0"/>
        <v>0</v>
      </c>
      <c r="K7" s="45">
        <f t="shared" si="1"/>
        <v>0</v>
      </c>
      <c r="L7" s="47">
        <f t="shared" si="2"/>
        <v>0</v>
      </c>
      <c r="N7" s="39"/>
      <c r="O7" s="39"/>
      <c r="P7" s="39"/>
      <c r="Q7" s="39"/>
      <c r="R7" s="39"/>
      <c r="S7" s="39"/>
      <c r="T7" s="39"/>
    </row>
    <row r="8" spans="1:26">
      <c r="A8" s="194"/>
      <c r="B8" s="75" t="s">
        <v>40</v>
      </c>
      <c r="C8" s="46">
        <v>-347.21036200000003</v>
      </c>
      <c r="D8" s="46">
        <v>-483.50171999999986</v>
      </c>
      <c r="E8" s="46">
        <v>-406.96133299999985</v>
      </c>
      <c r="F8" s="46">
        <v>-689.05350499999997</v>
      </c>
      <c r="G8" s="46">
        <v>-426.30115200000012</v>
      </c>
      <c r="H8" s="46">
        <v>-436.79416100000003</v>
      </c>
      <c r="I8" s="47">
        <v>-473.19701299999997</v>
      </c>
      <c r="J8" s="48">
        <f t="shared" si="0"/>
        <v>-3263.0192459999998</v>
      </c>
      <c r="K8" s="45">
        <f t="shared" si="1"/>
        <v>-466.14560657142857</v>
      </c>
      <c r="L8" s="47">
        <f t="shared" si="2"/>
        <v>108.11748759603996</v>
      </c>
      <c r="N8" s="39"/>
      <c r="O8" s="39"/>
      <c r="P8" s="39"/>
      <c r="Q8" s="39"/>
      <c r="R8" s="39"/>
      <c r="S8" s="39"/>
      <c r="T8" s="39"/>
    </row>
    <row r="9" spans="1:26">
      <c r="A9" s="196"/>
      <c r="B9" s="85" t="s">
        <v>44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2">
        <v>0</v>
      </c>
      <c r="J9" s="43">
        <f t="shared" si="0"/>
        <v>0</v>
      </c>
      <c r="K9" s="40">
        <f t="shared" si="1"/>
        <v>0</v>
      </c>
      <c r="L9" s="42">
        <f t="shared" si="2"/>
        <v>0</v>
      </c>
      <c r="N9" s="39"/>
      <c r="O9" s="39"/>
      <c r="P9" s="39"/>
      <c r="Q9" s="39"/>
      <c r="R9" s="39"/>
      <c r="S9" s="39"/>
      <c r="T9" s="39"/>
    </row>
    <row r="10" spans="1:26">
      <c r="A10" s="195" t="s">
        <v>52</v>
      </c>
      <c r="B10" s="81" t="s">
        <v>32</v>
      </c>
      <c r="C10" s="50">
        <v>16.788</v>
      </c>
      <c r="D10" s="50">
        <v>310.65880899999996</v>
      </c>
      <c r="E10" s="50">
        <v>347.77737300000013</v>
      </c>
      <c r="F10" s="50">
        <v>210.09365399999996</v>
      </c>
      <c r="G10" s="50">
        <v>224.11223100000001</v>
      </c>
      <c r="H10" s="50">
        <v>320.94148599999988</v>
      </c>
      <c r="I10" s="51">
        <v>31.410332999999998</v>
      </c>
      <c r="J10" s="52">
        <f t="shared" si="0"/>
        <v>1461.7818860000002</v>
      </c>
      <c r="K10" s="49">
        <f t="shared" si="1"/>
        <v>208.82598371428574</v>
      </c>
      <c r="L10" s="51">
        <f t="shared" si="2"/>
        <v>135.91509322265242</v>
      </c>
      <c r="N10" s="39"/>
      <c r="O10" s="39"/>
      <c r="P10" s="39"/>
      <c r="Q10" s="39"/>
      <c r="R10" s="39"/>
      <c r="S10" s="39"/>
      <c r="T10" s="39"/>
    </row>
    <row r="11" spans="1:26">
      <c r="A11" s="194"/>
      <c r="B11" s="75" t="s">
        <v>36</v>
      </c>
      <c r="C11" s="46">
        <v>-4.6335000000000001E-2</v>
      </c>
      <c r="D11" s="46">
        <v>0</v>
      </c>
      <c r="E11" s="46">
        <v>0</v>
      </c>
      <c r="F11" s="46">
        <v>1.4959960000000001</v>
      </c>
      <c r="G11" s="46">
        <v>14.001474999999999</v>
      </c>
      <c r="H11" s="46">
        <v>13.61402</v>
      </c>
      <c r="I11" s="47">
        <v>0</v>
      </c>
      <c r="J11" s="48">
        <f t="shared" si="0"/>
        <v>29.065156000000002</v>
      </c>
      <c r="K11" s="45">
        <f t="shared" si="1"/>
        <v>4.1521651428571431</v>
      </c>
      <c r="L11" s="47">
        <f t="shared" si="2"/>
        <v>6.619915232153164</v>
      </c>
      <c r="N11" s="39"/>
      <c r="O11" s="39"/>
      <c r="P11" s="39"/>
      <c r="Q11" s="39"/>
      <c r="R11" s="39"/>
      <c r="S11" s="39"/>
      <c r="T11" s="39"/>
    </row>
    <row r="12" spans="1:26">
      <c r="A12" s="194"/>
      <c r="B12" s="75" t="s">
        <v>40</v>
      </c>
      <c r="C12" s="46">
        <v>1533.7843829999999</v>
      </c>
      <c r="D12" s="46">
        <v>1769.9545900000003</v>
      </c>
      <c r="E12" s="46">
        <v>403.305905</v>
      </c>
      <c r="F12" s="46">
        <v>368.40736000000004</v>
      </c>
      <c r="G12" s="46">
        <v>661.81004199999995</v>
      </c>
      <c r="H12" s="46">
        <v>1803.9388159999999</v>
      </c>
      <c r="I12" s="47">
        <v>3271.3583840000001</v>
      </c>
      <c r="J12" s="48">
        <f t="shared" si="0"/>
        <v>9812.5594799999999</v>
      </c>
      <c r="K12" s="45">
        <f t="shared" si="1"/>
        <v>1401.7942114285713</v>
      </c>
      <c r="L12" s="47">
        <f t="shared" si="2"/>
        <v>1034.6011954592989</v>
      </c>
      <c r="N12" s="39"/>
      <c r="O12" s="39"/>
      <c r="P12" s="39"/>
      <c r="Q12" s="39"/>
      <c r="R12" s="39"/>
      <c r="S12" s="39"/>
      <c r="T12" s="39"/>
    </row>
    <row r="13" spans="1:26">
      <c r="A13" s="196"/>
      <c r="B13" s="85" t="s">
        <v>44</v>
      </c>
      <c r="C13" s="41">
        <v>0</v>
      </c>
      <c r="D13" s="41">
        <v>0.20789899999999997</v>
      </c>
      <c r="E13" s="41">
        <v>-5.0999999999999996</v>
      </c>
      <c r="F13" s="41">
        <v>0</v>
      </c>
      <c r="G13" s="41">
        <v>0</v>
      </c>
      <c r="H13" s="41">
        <v>20</v>
      </c>
      <c r="I13" s="42">
        <v>0.02</v>
      </c>
      <c r="J13" s="43">
        <f t="shared" si="0"/>
        <v>15.127898999999999</v>
      </c>
      <c r="K13" s="40">
        <f t="shared" si="1"/>
        <v>2.1611284285714283</v>
      </c>
      <c r="L13" s="42">
        <f t="shared" si="2"/>
        <v>8.0969159705073697</v>
      </c>
      <c r="N13" s="39"/>
      <c r="O13" s="39"/>
      <c r="P13" s="39"/>
      <c r="Q13" s="39"/>
      <c r="R13" s="39"/>
      <c r="S13" s="39"/>
      <c r="T13" s="39"/>
    </row>
    <row r="14" spans="1:26">
      <c r="A14" s="194" t="s">
        <v>53</v>
      </c>
      <c r="B14" s="75" t="s">
        <v>32</v>
      </c>
      <c r="C14" s="46">
        <v>546.94594500000005</v>
      </c>
      <c r="D14" s="46">
        <v>762.03709199999992</v>
      </c>
      <c r="E14" s="46">
        <v>760.38578099999995</v>
      </c>
      <c r="F14" s="46">
        <v>439.54173199999997</v>
      </c>
      <c r="G14" s="46">
        <v>486.64661599999999</v>
      </c>
      <c r="H14" s="46">
        <v>299.83586400000002</v>
      </c>
      <c r="I14" s="47">
        <v>145.61471700000001</v>
      </c>
      <c r="J14" s="48">
        <f t="shared" si="0"/>
        <v>3441.0077470000001</v>
      </c>
      <c r="K14" s="45">
        <f t="shared" si="1"/>
        <v>491.57253528571431</v>
      </c>
      <c r="L14" s="47">
        <f t="shared" si="2"/>
        <v>226.44318063390401</v>
      </c>
      <c r="N14" s="39"/>
      <c r="O14" s="39"/>
      <c r="P14" s="39"/>
      <c r="Q14" s="39"/>
      <c r="R14" s="39"/>
      <c r="S14" s="39"/>
      <c r="T14" s="39"/>
    </row>
    <row r="15" spans="1:26">
      <c r="A15" s="194"/>
      <c r="B15" s="75" t="s">
        <v>36</v>
      </c>
      <c r="C15" s="46">
        <v>1.61E-2</v>
      </c>
      <c r="D15" s="46">
        <v>0.158</v>
      </c>
      <c r="E15" s="46">
        <v>5.0000000000000001E-3</v>
      </c>
      <c r="F15" s="46">
        <v>0</v>
      </c>
      <c r="G15" s="46">
        <v>0</v>
      </c>
      <c r="H15" s="46">
        <v>0</v>
      </c>
      <c r="I15" s="47">
        <v>0</v>
      </c>
      <c r="J15" s="48">
        <f t="shared" si="0"/>
        <v>0.17910000000000001</v>
      </c>
      <c r="K15" s="45">
        <f t="shared" si="1"/>
        <v>2.5585714285714288E-2</v>
      </c>
      <c r="L15" s="47">
        <f t="shared" si="2"/>
        <v>5.868817111285228E-2</v>
      </c>
      <c r="N15" s="39"/>
      <c r="O15" s="39"/>
      <c r="P15" s="39"/>
      <c r="Q15" s="39"/>
      <c r="R15" s="39"/>
      <c r="S15" s="39"/>
      <c r="T15" s="39"/>
    </row>
    <row r="16" spans="1:26">
      <c r="A16" s="194"/>
      <c r="B16" s="75" t="s">
        <v>40</v>
      </c>
      <c r="C16" s="46">
        <v>0</v>
      </c>
      <c r="D16" s="46">
        <v>15</v>
      </c>
      <c r="E16" s="46">
        <v>38.04</v>
      </c>
      <c r="F16" s="46">
        <v>29.39</v>
      </c>
      <c r="G16" s="46">
        <v>0</v>
      </c>
      <c r="H16" s="46">
        <v>60.36</v>
      </c>
      <c r="I16" s="47">
        <v>21.02</v>
      </c>
      <c r="J16" s="48">
        <f t="shared" si="0"/>
        <v>163.81000000000003</v>
      </c>
      <c r="K16" s="45">
        <f t="shared" si="1"/>
        <v>23.401428571428575</v>
      </c>
      <c r="L16" s="47">
        <f t="shared" si="2"/>
        <v>21.554565199798873</v>
      </c>
      <c r="N16" s="39"/>
      <c r="O16" s="39"/>
      <c r="P16" s="39"/>
      <c r="Q16" s="39"/>
      <c r="R16" s="39"/>
      <c r="S16" s="39"/>
      <c r="T16" s="39"/>
    </row>
    <row r="17" spans="1:20">
      <c r="A17" s="194"/>
      <c r="B17" s="75" t="s">
        <v>44</v>
      </c>
      <c r="C17" s="46">
        <v>294.56599999999997</v>
      </c>
      <c r="D17" s="46">
        <v>243.09058999999999</v>
      </c>
      <c r="E17" s="46">
        <v>255.11</v>
      </c>
      <c r="F17" s="46">
        <v>333.66</v>
      </c>
      <c r="G17" s="46">
        <v>322.60195299999998</v>
      </c>
      <c r="H17" s="46">
        <v>148.34</v>
      </c>
      <c r="I17" s="47">
        <v>132.68</v>
      </c>
      <c r="J17" s="48">
        <f t="shared" si="0"/>
        <v>1730.0485429999999</v>
      </c>
      <c r="K17" s="45">
        <f t="shared" si="1"/>
        <v>247.14979185714284</v>
      </c>
      <c r="L17" s="47">
        <f t="shared" si="2"/>
        <v>79.970715240808616</v>
      </c>
      <c r="N17" s="39"/>
      <c r="O17" s="39"/>
      <c r="P17" s="39"/>
      <c r="Q17" s="39"/>
      <c r="R17" s="39"/>
      <c r="S17" s="39"/>
      <c r="T17" s="39"/>
    </row>
    <row r="18" spans="1:20">
      <c r="A18" s="195" t="s">
        <v>54</v>
      </c>
      <c r="B18" s="81" t="s">
        <v>32</v>
      </c>
      <c r="C18" s="50">
        <v>871.48248000000001</v>
      </c>
      <c r="D18" s="50">
        <v>19579.053718000017</v>
      </c>
      <c r="E18" s="50">
        <v>7462.8471050000016</v>
      </c>
      <c r="F18" s="50">
        <v>3053.7144160000021</v>
      </c>
      <c r="G18" s="50">
        <v>2584.3810040000008</v>
      </c>
      <c r="H18" s="50">
        <v>1029.2438179999995</v>
      </c>
      <c r="I18" s="51">
        <v>553.6587999999997</v>
      </c>
      <c r="J18" s="52">
        <f t="shared" si="0"/>
        <v>35134.381341000022</v>
      </c>
      <c r="K18" s="49">
        <f t="shared" si="1"/>
        <v>5019.1973344285743</v>
      </c>
      <c r="L18" s="51">
        <f t="shared" si="2"/>
        <v>6841.2547308756502</v>
      </c>
      <c r="N18" s="39"/>
      <c r="O18" s="39"/>
      <c r="P18" s="39"/>
      <c r="Q18" s="39"/>
      <c r="R18" s="39"/>
      <c r="S18" s="39"/>
      <c r="T18" s="39"/>
    </row>
    <row r="19" spans="1:20">
      <c r="A19" s="194"/>
      <c r="B19" s="75" t="s">
        <v>36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7">
        <v>0</v>
      </c>
      <c r="J19" s="48">
        <f t="shared" si="0"/>
        <v>0</v>
      </c>
      <c r="K19" s="45">
        <f t="shared" si="1"/>
        <v>0</v>
      </c>
      <c r="L19" s="47">
        <f t="shared" si="2"/>
        <v>0</v>
      </c>
      <c r="N19" s="39"/>
      <c r="O19" s="39"/>
      <c r="P19" s="39"/>
      <c r="Q19" s="39"/>
      <c r="R19" s="39"/>
      <c r="S19" s="39"/>
      <c r="T19" s="39"/>
    </row>
    <row r="20" spans="1:20">
      <c r="A20" s="194"/>
      <c r="B20" s="75" t="s">
        <v>40</v>
      </c>
      <c r="C20" s="46">
        <v>-43800.52449999997</v>
      </c>
      <c r="D20" s="46">
        <v>39807.871934000003</v>
      </c>
      <c r="E20" s="46">
        <v>39702.022023999998</v>
      </c>
      <c r="F20" s="46">
        <v>-13306.928999999993</v>
      </c>
      <c r="G20" s="46">
        <v>-12962.462</v>
      </c>
      <c r="H20" s="46">
        <v>-42406.833643000013</v>
      </c>
      <c r="I20" s="47">
        <v>-43819.962619999984</v>
      </c>
      <c r="J20" s="48">
        <f t="shared" si="0"/>
        <v>-76786.81780499997</v>
      </c>
      <c r="K20" s="45">
        <f t="shared" si="1"/>
        <v>-10969.545400714282</v>
      </c>
      <c r="L20" s="47">
        <f t="shared" si="2"/>
        <v>37194.791587108135</v>
      </c>
      <c r="N20" s="39"/>
      <c r="O20" s="39"/>
      <c r="P20" s="39"/>
      <c r="Q20" s="39"/>
      <c r="R20" s="39"/>
      <c r="S20" s="39"/>
      <c r="T20" s="39"/>
    </row>
    <row r="21" spans="1:20">
      <c r="A21" s="196"/>
      <c r="B21" s="85" t="s">
        <v>44</v>
      </c>
      <c r="C21" s="41">
        <v>-7676.1567500000083</v>
      </c>
      <c r="D21" s="41">
        <v>-1721.9439999999995</v>
      </c>
      <c r="E21" s="41">
        <v>-785.14</v>
      </c>
      <c r="F21" s="41">
        <v>-1751.5220000000002</v>
      </c>
      <c r="G21" s="41">
        <v>-882.97999999999968</v>
      </c>
      <c r="H21" s="41">
        <v>-800.75399999999991</v>
      </c>
      <c r="I21" s="42">
        <v>-374.76499999999999</v>
      </c>
      <c r="J21" s="43">
        <f t="shared" si="0"/>
        <v>-13993.261750000009</v>
      </c>
      <c r="K21" s="40">
        <f t="shared" si="1"/>
        <v>-1999.0373928571441</v>
      </c>
      <c r="L21" s="42">
        <f t="shared" si="2"/>
        <v>2554.7669069683598</v>
      </c>
      <c r="N21" s="39"/>
      <c r="O21" s="39"/>
      <c r="P21" s="39"/>
      <c r="Q21" s="39"/>
      <c r="R21" s="39"/>
      <c r="S21" s="39"/>
      <c r="T21" s="39"/>
    </row>
    <row r="22" spans="1:20">
      <c r="A22" s="194" t="s">
        <v>55</v>
      </c>
      <c r="B22" s="75" t="s">
        <v>32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7">
        <v>0</v>
      </c>
      <c r="J22" s="48">
        <f t="shared" si="0"/>
        <v>0</v>
      </c>
      <c r="K22" s="45">
        <f t="shared" si="1"/>
        <v>0</v>
      </c>
      <c r="L22" s="47">
        <f t="shared" si="2"/>
        <v>0</v>
      </c>
      <c r="N22" s="39"/>
      <c r="O22" s="39"/>
      <c r="P22" s="39"/>
      <c r="Q22" s="39"/>
      <c r="R22" s="39"/>
      <c r="S22" s="39"/>
      <c r="T22" s="39"/>
    </row>
    <row r="23" spans="1:20">
      <c r="A23" s="194"/>
      <c r="B23" s="75" t="s">
        <v>36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7">
        <v>0</v>
      </c>
      <c r="J23" s="48">
        <f t="shared" si="0"/>
        <v>0</v>
      </c>
      <c r="K23" s="45">
        <f t="shared" si="1"/>
        <v>0</v>
      </c>
      <c r="L23" s="47">
        <f t="shared" si="2"/>
        <v>0</v>
      </c>
      <c r="N23" s="39"/>
      <c r="O23" s="39"/>
      <c r="P23" s="39"/>
      <c r="Q23" s="39"/>
      <c r="R23" s="39"/>
      <c r="S23" s="39"/>
      <c r="T23" s="39"/>
    </row>
    <row r="24" spans="1:20">
      <c r="A24" s="194"/>
      <c r="B24" s="75" t="s">
        <v>40</v>
      </c>
      <c r="C24" s="46">
        <v>730.37350000000004</v>
      </c>
      <c r="D24" s="46">
        <v>1919.1260979999993</v>
      </c>
      <c r="E24" s="46">
        <v>1729.3931170000001</v>
      </c>
      <c r="F24" s="46">
        <v>1406.6370130000005</v>
      </c>
      <c r="G24" s="46">
        <v>1339.9928020000004</v>
      </c>
      <c r="H24" s="46">
        <v>1214.7185200000001</v>
      </c>
      <c r="I24" s="47">
        <v>314.16128999999995</v>
      </c>
      <c r="J24" s="48">
        <f t="shared" si="0"/>
        <v>8654.4023400000005</v>
      </c>
      <c r="K24" s="45">
        <f t="shared" si="1"/>
        <v>1236.3431914285716</v>
      </c>
      <c r="L24" s="47">
        <f t="shared" si="2"/>
        <v>556.16639722752382</v>
      </c>
      <c r="N24" s="39"/>
      <c r="O24" s="39"/>
      <c r="P24" s="39"/>
      <c r="Q24" s="39"/>
      <c r="R24" s="39"/>
      <c r="S24" s="39"/>
      <c r="T24" s="39"/>
    </row>
    <row r="25" spans="1:20">
      <c r="A25" s="194"/>
      <c r="B25" s="75" t="s">
        <v>44</v>
      </c>
      <c r="C25" s="46">
        <v>10.018000000000001</v>
      </c>
      <c r="D25" s="46">
        <v>-8.08</v>
      </c>
      <c r="E25" s="46">
        <v>-48.685199999999995</v>
      </c>
      <c r="F25" s="46">
        <v>0</v>
      </c>
      <c r="G25" s="46">
        <v>0</v>
      </c>
      <c r="H25" s="46">
        <v>0</v>
      </c>
      <c r="I25" s="47">
        <v>-34.4</v>
      </c>
      <c r="J25" s="48">
        <f t="shared" si="0"/>
        <v>-81.147199999999998</v>
      </c>
      <c r="K25" s="45">
        <f t="shared" si="1"/>
        <v>-11.592457142857143</v>
      </c>
      <c r="L25" s="47">
        <f t="shared" si="2"/>
        <v>21.519603407037739</v>
      </c>
      <c r="N25" s="39"/>
      <c r="O25" s="39"/>
      <c r="P25" s="39"/>
      <c r="Q25" s="39"/>
      <c r="R25" s="39"/>
      <c r="S25" s="39"/>
      <c r="T25" s="39"/>
    </row>
    <row r="26" spans="1:20">
      <c r="A26" s="195" t="s">
        <v>56</v>
      </c>
      <c r="B26" s="81" t="s">
        <v>32</v>
      </c>
      <c r="C26" s="50">
        <v>172.53317399999995</v>
      </c>
      <c r="D26" s="50">
        <v>699.56371999999988</v>
      </c>
      <c r="E26" s="50">
        <v>662.33559100000002</v>
      </c>
      <c r="F26" s="50">
        <v>542.03010300000051</v>
      </c>
      <c r="G26" s="50">
        <v>438.58176300000082</v>
      </c>
      <c r="H26" s="50">
        <v>-522.28561000000013</v>
      </c>
      <c r="I26" s="51">
        <v>-1051.9751540000009</v>
      </c>
      <c r="J26" s="52">
        <f t="shared" si="0"/>
        <v>940.78358700000035</v>
      </c>
      <c r="K26" s="49">
        <f t="shared" si="1"/>
        <v>134.39765528571434</v>
      </c>
      <c r="L26" s="51">
        <f t="shared" si="2"/>
        <v>670.44649299214097</v>
      </c>
      <c r="N26" s="39"/>
      <c r="O26" s="39"/>
      <c r="P26" s="39"/>
      <c r="Q26" s="39"/>
      <c r="R26" s="39"/>
      <c r="S26" s="39"/>
      <c r="T26" s="39"/>
    </row>
    <row r="27" spans="1:20">
      <c r="A27" s="194"/>
      <c r="B27" s="75" t="s">
        <v>36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-70.76100000000001</v>
      </c>
      <c r="I27" s="47">
        <v>4.3858140000000008</v>
      </c>
      <c r="J27" s="48">
        <f t="shared" si="0"/>
        <v>-66.375186000000014</v>
      </c>
      <c r="K27" s="45">
        <f t="shared" si="1"/>
        <v>-9.4821694285714297</v>
      </c>
      <c r="L27" s="47">
        <f t="shared" si="2"/>
        <v>27.070813698944153</v>
      </c>
      <c r="N27" s="39"/>
      <c r="O27" s="39"/>
      <c r="P27" s="39"/>
      <c r="Q27" s="39"/>
      <c r="R27" s="39"/>
      <c r="S27" s="39"/>
      <c r="T27" s="39"/>
    </row>
    <row r="28" spans="1:20">
      <c r="A28" s="194"/>
      <c r="B28" s="75" t="s">
        <v>40</v>
      </c>
      <c r="C28" s="46">
        <v>-7558.0502500000021</v>
      </c>
      <c r="D28" s="46">
        <v>2900.4799790000002</v>
      </c>
      <c r="E28" s="46">
        <v>-2168.1995059999999</v>
      </c>
      <c r="F28" s="46">
        <v>2418.34</v>
      </c>
      <c r="G28" s="46">
        <v>3714.2359999999999</v>
      </c>
      <c r="H28" s="46">
        <v>-1414.3119999999999</v>
      </c>
      <c r="I28" s="47">
        <v>23677.16186</v>
      </c>
      <c r="J28" s="48">
        <f t="shared" si="0"/>
        <v>21569.656082999998</v>
      </c>
      <c r="K28" s="45">
        <f t="shared" si="1"/>
        <v>3081.3794404285713</v>
      </c>
      <c r="L28" s="47">
        <f t="shared" si="2"/>
        <v>9882.8630432846658</v>
      </c>
      <c r="N28" s="39"/>
      <c r="O28" s="39"/>
      <c r="P28" s="39"/>
      <c r="Q28" s="39"/>
      <c r="R28" s="39"/>
      <c r="S28" s="39"/>
      <c r="T28" s="39"/>
    </row>
    <row r="29" spans="1:20">
      <c r="A29" s="196"/>
      <c r="B29" s="85" t="s">
        <v>44</v>
      </c>
      <c r="C29" s="41">
        <v>-2644.0210000000002</v>
      </c>
      <c r="D29" s="41">
        <v>-2073.1289999999999</v>
      </c>
      <c r="E29" s="41">
        <v>-5571.4609999999984</v>
      </c>
      <c r="F29" s="41">
        <v>-14317.65</v>
      </c>
      <c r="G29" s="41">
        <v>-18259.329999999998</v>
      </c>
      <c r="H29" s="41">
        <v>-13864.062000000004</v>
      </c>
      <c r="I29" s="42">
        <v>-7489.2999999999993</v>
      </c>
      <c r="J29" s="43">
        <f t="shared" si="0"/>
        <v>-64218.953000000009</v>
      </c>
      <c r="K29" s="40">
        <f t="shared" si="1"/>
        <v>-9174.1361428571436</v>
      </c>
      <c r="L29" s="42">
        <f t="shared" si="2"/>
        <v>6322.9283036831202</v>
      </c>
      <c r="N29" s="39"/>
      <c r="O29" s="39"/>
      <c r="P29" s="39"/>
      <c r="Q29" s="39"/>
      <c r="R29" s="39"/>
      <c r="S29" s="39"/>
      <c r="T29" s="39"/>
    </row>
    <row r="30" spans="1:20">
      <c r="A30" s="194" t="s">
        <v>57</v>
      </c>
      <c r="B30" s="75" t="s">
        <v>32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7">
        <v>0</v>
      </c>
      <c r="J30" s="48">
        <f t="shared" si="0"/>
        <v>0</v>
      </c>
      <c r="K30" s="45">
        <f t="shared" si="1"/>
        <v>0</v>
      </c>
      <c r="L30" s="47">
        <f t="shared" si="2"/>
        <v>0</v>
      </c>
      <c r="N30" s="39"/>
      <c r="O30" s="39"/>
      <c r="P30" s="39"/>
      <c r="Q30" s="39"/>
      <c r="R30" s="39"/>
      <c r="S30" s="39"/>
      <c r="T30" s="39"/>
    </row>
    <row r="31" spans="1:20">
      <c r="A31" s="194"/>
      <c r="B31" s="75" t="s">
        <v>36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7">
        <v>0</v>
      </c>
      <c r="J31" s="48">
        <f t="shared" si="0"/>
        <v>0</v>
      </c>
      <c r="K31" s="45">
        <f t="shared" si="1"/>
        <v>0</v>
      </c>
      <c r="L31" s="47">
        <f t="shared" si="2"/>
        <v>0</v>
      </c>
      <c r="N31" s="39"/>
      <c r="O31" s="39"/>
      <c r="P31" s="39"/>
      <c r="Q31" s="39"/>
      <c r="R31" s="39"/>
      <c r="S31" s="39"/>
      <c r="T31" s="39"/>
    </row>
    <row r="32" spans="1:20">
      <c r="A32" s="194"/>
      <c r="B32" s="75" t="s">
        <v>40</v>
      </c>
      <c r="C32" s="46">
        <v>7688.4801849999894</v>
      </c>
      <c r="D32" s="46">
        <v>7601.8120149999995</v>
      </c>
      <c r="E32" s="46">
        <v>8967.3491490000051</v>
      </c>
      <c r="F32" s="46">
        <v>7612.6376500000088</v>
      </c>
      <c r="G32" s="46">
        <v>9611.0796670000054</v>
      </c>
      <c r="H32" s="46">
        <v>13327.030830000018</v>
      </c>
      <c r="I32" s="47">
        <v>11091.646176000006</v>
      </c>
      <c r="J32" s="48">
        <f t="shared" si="0"/>
        <v>65900.035672000027</v>
      </c>
      <c r="K32" s="45">
        <f t="shared" si="1"/>
        <v>9414.2908102857182</v>
      </c>
      <c r="L32" s="47">
        <f t="shared" si="2"/>
        <v>2155.2646394028266</v>
      </c>
      <c r="N32" s="39"/>
      <c r="O32" s="39"/>
      <c r="P32" s="39"/>
      <c r="Q32" s="39"/>
      <c r="R32" s="39"/>
      <c r="S32" s="39"/>
      <c r="T32" s="39"/>
    </row>
    <row r="33" spans="1:20">
      <c r="A33" s="194"/>
      <c r="B33" s="75" t="s">
        <v>44</v>
      </c>
      <c r="C33" s="46">
        <v>11.846645000000024</v>
      </c>
      <c r="D33" s="46">
        <v>24.139056</v>
      </c>
      <c r="E33" s="46">
        <v>27.167208999999986</v>
      </c>
      <c r="F33" s="46">
        <v>-19.700264000000004</v>
      </c>
      <c r="G33" s="46">
        <v>-27.272995000000002</v>
      </c>
      <c r="H33" s="46">
        <v>-16.345646999999985</v>
      </c>
      <c r="I33" s="47">
        <v>-141.18319000000002</v>
      </c>
      <c r="J33" s="48">
        <f t="shared" si="0"/>
        <v>-141.349186</v>
      </c>
      <c r="K33" s="45">
        <f t="shared" si="1"/>
        <v>-20.192740857142859</v>
      </c>
      <c r="L33" s="47">
        <f t="shared" si="2"/>
        <v>57.646417576283078</v>
      </c>
      <c r="N33" s="39"/>
      <c r="O33" s="39"/>
      <c r="P33" s="39"/>
      <c r="Q33" s="39"/>
      <c r="R33" s="39"/>
      <c r="S33" s="39"/>
      <c r="T33" s="39"/>
    </row>
    <row r="34" spans="1:20">
      <c r="A34" s="195" t="s">
        <v>58</v>
      </c>
      <c r="B34" s="81" t="s">
        <v>32</v>
      </c>
      <c r="C34" s="50">
        <v>0</v>
      </c>
      <c r="D34" s="50">
        <v>-9.2533000000000004E-2</v>
      </c>
      <c r="E34" s="50">
        <v>-0.27250000000000002</v>
      </c>
      <c r="F34" s="50">
        <v>-5.45E-2</v>
      </c>
      <c r="G34" s="50">
        <v>-5.45E-2</v>
      </c>
      <c r="H34" s="50">
        <v>-3.27E-2</v>
      </c>
      <c r="I34" s="51">
        <v>0</v>
      </c>
      <c r="J34" s="52">
        <f t="shared" si="0"/>
        <v>-0.50673299999999999</v>
      </c>
      <c r="K34" s="49">
        <f t="shared" si="1"/>
        <v>-7.2390428571428564E-2</v>
      </c>
      <c r="L34" s="51">
        <f t="shared" si="2"/>
        <v>9.4114980252627045E-2</v>
      </c>
      <c r="N34" s="39"/>
      <c r="O34" s="39"/>
      <c r="P34" s="39"/>
      <c r="Q34" s="39"/>
      <c r="R34" s="39"/>
      <c r="S34" s="39"/>
      <c r="T34" s="39"/>
    </row>
    <row r="35" spans="1:20">
      <c r="A35" s="194"/>
      <c r="B35" s="75" t="s">
        <v>36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7">
        <v>0</v>
      </c>
      <c r="J35" s="48">
        <f t="shared" si="0"/>
        <v>0</v>
      </c>
      <c r="K35" s="45">
        <f t="shared" si="1"/>
        <v>0</v>
      </c>
      <c r="L35" s="47">
        <f t="shared" si="2"/>
        <v>0</v>
      </c>
      <c r="N35" s="39"/>
      <c r="O35" s="39"/>
      <c r="P35" s="39"/>
      <c r="Q35" s="39"/>
      <c r="R35" s="39"/>
      <c r="S35" s="39"/>
      <c r="T35" s="39"/>
    </row>
    <row r="36" spans="1:20">
      <c r="A36" s="194"/>
      <c r="B36" s="75" t="s">
        <v>40</v>
      </c>
      <c r="C36" s="46">
        <v>0</v>
      </c>
      <c r="D36" s="46">
        <v>0</v>
      </c>
      <c r="E36" s="46">
        <v>1.25</v>
      </c>
      <c r="F36" s="46">
        <v>0</v>
      </c>
      <c r="G36" s="46">
        <v>-0.18692399999999987</v>
      </c>
      <c r="H36" s="46">
        <v>2.200000000000002E-2</v>
      </c>
      <c r="I36" s="47">
        <v>0</v>
      </c>
      <c r="J36" s="48">
        <f t="shared" si="0"/>
        <v>1.0850760000000002</v>
      </c>
      <c r="K36" s="45">
        <f t="shared" si="1"/>
        <v>0.15501085714285717</v>
      </c>
      <c r="L36" s="47">
        <f t="shared" si="2"/>
        <v>0.48814718083635</v>
      </c>
      <c r="N36" s="39"/>
      <c r="O36" s="39"/>
      <c r="P36" s="39"/>
      <c r="Q36" s="39"/>
      <c r="R36" s="39"/>
      <c r="S36" s="39"/>
      <c r="T36" s="39"/>
    </row>
    <row r="37" spans="1:20">
      <c r="A37" s="196"/>
      <c r="B37" s="85" t="s">
        <v>44</v>
      </c>
      <c r="C37" s="41">
        <v>-141.09101099999998</v>
      </c>
      <c r="D37" s="41">
        <v>-111.88143700000001</v>
      </c>
      <c r="E37" s="41">
        <v>-86.944000000000003</v>
      </c>
      <c r="F37" s="41">
        <v>-120.482314</v>
      </c>
      <c r="G37" s="41">
        <v>-114.27</v>
      </c>
      <c r="H37" s="41">
        <v>-101.78366</v>
      </c>
      <c r="I37" s="42">
        <v>-104.8982</v>
      </c>
      <c r="J37" s="43">
        <f t="shared" si="0"/>
        <v>-781.35062200000004</v>
      </c>
      <c r="K37" s="40">
        <f t="shared" si="1"/>
        <v>-111.62151742857144</v>
      </c>
      <c r="L37" s="42">
        <f t="shared" si="2"/>
        <v>16.857308443813302</v>
      </c>
      <c r="N37" s="39"/>
      <c r="O37" s="39"/>
      <c r="P37" s="39"/>
      <c r="Q37" s="39"/>
      <c r="R37" s="39"/>
      <c r="S37" s="39"/>
      <c r="T37" s="39"/>
    </row>
    <row r="38" spans="1:20">
      <c r="A38" s="194" t="s">
        <v>43</v>
      </c>
      <c r="B38" s="75" t="s">
        <v>32</v>
      </c>
      <c r="C38" s="46">
        <v>0.42799599999999982</v>
      </c>
      <c r="D38" s="46">
        <v>2.4651200000000002</v>
      </c>
      <c r="E38" s="46">
        <v>3.4344130000000002</v>
      </c>
      <c r="F38" s="46">
        <v>-1.4078400000000002</v>
      </c>
      <c r="G38" s="46">
        <v>-1.3019000000000001</v>
      </c>
      <c r="H38" s="46">
        <v>-2.2507199999999998</v>
      </c>
      <c r="I38" s="47">
        <v>-3.0750269999999995</v>
      </c>
      <c r="J38" s="48">
        <f t="shared" si="0"/>
        <v>-1.7079579999999992</v>
      </c>
      <c r="K38" s="45">
        <f t="shared" si="1"/>
        <v>-0.24399399999999988</v>
      </c>
      <c r="L38" s="47">
        <f t="shared" si="2"/>
        <v>2.4439362711775034</v>
      </c>
      <c r="N38" s="39"/>
      <c r="O38" s="39"/>
      <c r="P38" s="39"/>
      <c r="Q38" s="39"/>
      <c r="R38" s="39"/>
      <c r="S38" s="39"/>
      <c r="T38" s="39"/>
    </row>
    <row r="39" spans="1:20">
      <c r="A39" s="194"/>
      <c r="B39" s="75" t="s">
        <v>36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7">
        <v>0</v>
      </c>
      <c r="J39" s="48">
        <f t="shared" si="0"/>
        <v>0</v>
      </c>
      <c r="K39" s="45">
        <f t="shared" si="1"/>
        <v>0</v>
      </c>
      <c r="L39" s="47">
        <f t="shared" si="2"/>
        <v>0</v>
      </c>
      <c r="N39" s="39"/>
      <c r="O39" s="39"/>
      <c r="P39" s="39"/>
      <c r="Q39" s="39"/>
      <c r="R39" s="39"/>
      <c r="S39" s="39"/>
      <c r="T39" s="39"/>
    </row>
    <row r="40" spans="1:20">
      <c r="A40" s="194"/>
      <c r="B40" s="75" t="s">
        <v>40</v>
      </c>
      <c r="C40" s="46">
        <v>15.483430000000002</v>
      </c>
      <c r="D40" s="46">
        <v>5.9426679999999994</v>
      </c>
      <c r="E40" s="46">
        <v>3.5083899999999999</v>
      </c>
      <c r="F40" s="46">
        <v>16.656746000000002</v>
      </c>
      <c r="G40" s="46">
        <v>8.6887740000000022</v>
      </c>
      <c r="H40" s="46">
        <v>1.9218499999999998</v>
      </c>
      <c r="I40" s="47">
        <v>1.976062</v>
      </c>
      <c r="J40" s="48">
        <f t="shared" si="0"/>
        <v>54.17792</v>
      </c>
      <c r="K40" s="45">
        <f t="shared" si="1"/>
        <v>7.7397028571428574</v>
      </c>
      <c r="L40" s="47">
        <f t="shared" si="2"/>
        <v>6.1722499284985632</v>
      </c>
      <c r="N40" s="39"/>
      <c r="O40" s="39"/>
      <c r="P40" s="39"/>
      <c r="Q40" s="39"/>
      <c r="R40" s="39"/>
      <c r="S40" s="39"/>
      <c r="T40" s="39"/>
    </row>
    <row r="41" spans="1:20">
      <c r="A41" s="194"/>
      <c r="B41" s="75" t="s">
        <v>44</v>
      </c>
      <c r="C41" s="46">
        <v>1.6679999999999999</v>
      </c>
      <c r="D41" s="46">
        <v>0</v>
      </c>
      <c r="E41" s="46">
        <v>1.7999999999999999E-2</v>
      </c>
      <c r="F41" s="46">
        <v>0</v>
      </c>
      <c r="G41" s="46">
        <v>1.982</v>
      </c>
      <c r="H41" s="46">
        <v>0.02</v>
      </c>
      <c r="I41" s="47">
        <v>0.04</v>
      </c>
      <c r="J41" s="48">
        <f t="shared" si="0"/>
        <v>3.7280000000000002</v>
      </c>
      <c r="K41" s="45">
        <f t="shared" si="1"/>
        <v>0.53257142857142858</v>
      </c>
      <c r="L41" s="47">
        <f t="shared" si="2"/>
        <v>0.88764160506795708</v>
      </c>
      <c r="N41" s="39"/>
      <c r="O41" s="39"/>
      <c r="P41" s="39"/>
      <c r="Q41" s="39"/>
      <c r="R41" s="39"/>
      <c r="S41" s="39"/>
      <c r="T41" s="39"/>
    </row>
    <row r="42" spans="1:20">
      <c r="A42" s="195" t="s">
        <v>59</v>
      </c>
      <c r="B42" s="81" t="s">
        <v>32</v>
      </c>
      <c r="C42" s="50">
        <v>-4.6500000000000005E-3</v>
      </c>
      <c r="D42" s="50">
        <v>-4.3469000000000001E-2</v>
      </c>
      <c r="E42" s="50">
        <v>0</v>
      </c>
      <c r="F42" s="50">
        <v>0</v>
      </c>
      <c r="G42" s="50">
        <v>0</v>
      </c>
      <c r="H42" s="50">
        <v>0</v>
      </c>
      <c r="I42" s="51">
        <v>0</v>
      </c>
      <c r="J42" s="52">
        <f t="shared" si="0"/>
        <v>-4.8119000000000002E-2</v>
      </c>
      <c r="K42" s="49">
        <f t="shared" si="1"/>
        <v>-6.8741428571428573E-3</v>
      </c>
      <c r="L42" s="51">
        <f t="shared" si="2"/>
        <v>1.6229600430782549E-2</v>
      </c>
      <c r="N42" s="39"/>
      <c r="O42" s="39"/>
      <c r="P42" s="39"/>
      <c r="Q42" s="39"/>
      <c r="R42" s="39"/>
      <c r="S42" s="39"/>
      <c r="T42" s="39"/>
    </row>
    <row r="43" spans="1:20">
      <c r="A43" s="194"/>
      <c r="B43" s="75" t="s">
        <v>36</v>
      </c>
      <c r="C43" s="46">
        <v>-26</v>
      </c>
      <c r="D43" s="46">
        <v>-0.5</v>
      </c>
      <c r="E43" s="46">
        <v>-377.8</v>
      </c>
      <c r="F43" s="46">
        <v>-363.05</v>
      </c>
      <c r="G43" s="46">
        <v>-113.55</v>
      </c>
      <c r="H43" s="46">
        <v>-89.7</v>
      </c>
      <c r="I43" s="47">
        <v>-53.329000000000001</v>
      </c>
      <c r="J43" s="48">
        <f t="shared" si="0"/>
        <v>-1023.929</v>
      </c>
      <c r="K43" s="45">
        <f t="shared" si="1"/>
        <v>-146.27557142857142</v>
      </c>
      <c r="L43" s="47">
        <f t="shared" si="2"/>
        <v>157.70344937239764</v>
      </c>
      <c r="N43" s="39"/>
      <c r="O43" s="39"/>
      <c r="P43" s="39"/>
      <c r="Q43" s="39"/>
      <c r="R43" s="39"/>
      <c r="S43" s="39"/>
      <c r="T43" s="39"/>
    </row>
    <row r="44" spans="1:20">
      <c r="A44" s="194"/>
      <c r="B44" s="75" t="s">
        <v>40</v>
      </c>
      <c r="C44" s="46">
        <v>-80.371707999999998</v>
      </c>
      <c r="D44" s="46">
        <v>37.03</v>
      </c>
      <c r="E44" s="46">
        <v>21.170805000000001</v>
      </c>
      <c r="F44" s="46">
        <v>434.02359899999999</v>
      </c>
      <c r="G44" s="46">
        <v>43.97</v>
      </c>
      <c r="H44" s="46">
        <v>-62.19827999999999</v>
      </c>
      <c r="I44" s="47">
        <v>215.513609</v>
      </c>
      <c r="J44" s="48">
        <f t="shared" si="0"/>
        <v>609.13802499999997</v>
      </c>
      <c r="K44" s="45">
        <f t="shared" si="1"/>
        <v>87.019717857142851</v>
      </c>
      <c r="L44" s="47">
        <f t="shared" si="2"/>
        <v>180.69154349687764</v>
      </c>
      <c r="N44" s="39"/>
      <c r="O44" s="39"/>
      <c r="P44" s="39"/>
      <c r="Q44" s="39"/>
      <c r="R44" s="39"/>
      <c r="S44" s="39"/>
      <c r="T44" s="39"/>
    </row>
    <row r="45" spans="1:20">
      <c r="A45" s="196"/>
      <c r="B45" s="85" t="s">
        <v>44</v>
      </c>
      <c r="C45" s="41">
        <v>0</v>
      </c>
      <c r="D45" s="41">
        <v>0</v>
      </c>
      <c r="E45" s="41">
        <v>-9.6000000000000002E-2</v>
      </c>
      <c r="F45" s="41">
        <v>-2.98E-3</v>
      </c>
      <c r="G45" s="41">
        <v>-0.20496600000000001</v>
      </c>
      <c r="H45" s="41">
        <v>-0.69428000000000001</v>
      </c>
      <c r="I45" s="42">
        <v>-0.1085</v>
      </c>
      <c r="J45" s="43">
        <f t="shared" si="0"/>
        <v>-1.1067260000000001</v>
      </c>
      <c r="K45" s="40">
        <f t="shared" si="1"/>
        <v>-0.15810371428571429</v>
      </c>
      <c r="L45" s="42">
        <f t="shared" si="2"/>
        <v>0.24834633701728875</v>
      </c>
      <c r="N45" s="39"/>
      <c r="O45" s="39"/>
      <c r="P45" s="39"/>
      <c r="Q45" s="39"/>
      <c r="R45" s="39"/>
      <c r="S45" s="39"/>
      <c r="T45" s="39"/>
    </row>
    <row r="46" spans="1:20">
      <c r="A46" s="194" t="s">
        <v>47</v>
      </c>
      <c r="B46" s="75" t="s">
        <v>32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7">
        <v>0</v>
      </c>
      <c r="J46" s="48">
        <f t="shared" si="0"/>
        <v>0</v>
      </c>
      <c r="K46" s="45">
        <f t="shared" si="1"/>
        <v>0</v>
      </c>
      <c r="L46" s="47">
        <f t="shared" si="2"/>
        <v>0</v>
      </c>
      <c r="N46" s="39"/>
      <c r="O46" s="39"/>
      <c r="P46" s="39"/>
      <c r="Q46" s="39"/>
      <c r="R46" s="39"/>
      <c r="S46" s="39"/>
      <c r="T46" s="39"/>
    </row>
    <row r="47" spans="1:20">
      <c r="A47" s="194"/>
      <c r="B47" s="75" t="s">
        <v>36</v>
      </c>
      <c r="C47" s="46">
        <v>0</v>
      </c>
      <c r="D47" s="46">
        <v>0</v>
      </c>
      <c r="E47" s="46">
        <v>0</v>
      </c>
      <c r="F47" s="46">
        <v>-7.4999999999999997E-2</v>
      </c>
      <c r="G47" s="46">
        <v>0</v>
      </c>
      <c r="H47" s="46">
        <v>0</v>
      </c>
      <c r="I47" s="47">
        <v>0</v>
      </c>
      <c r="J47" s="48">
        <f t="shared" si="0"/>
        <v>-7.4999999999999997E-2</v>
      </c>
      <c r="K47" s="45">
        <f t="shared" si="1"/>
        <v>-1.0714285714285714E-2</v>
      </c>
      <c r="L47" s="47">
        <f t="shared" si="2"/>
        <v>2.8347335475692043E-2</v>
      </c>
      <c r="N47" s="39"/>
      <c r="O47" s="39"/>
      <c r="P47" s="39"/>
      <c r="Q47" s="39"/>
      <c r="R47" s="39"/>
      <c r="S47" s="39"/>
      <c r="T47" s="39"/>
    </row>
    <row r="48" spans="1:20">
      <c r="A48" s="194"/>
      <c r="B48" s="75" t="s">
        <v>40</v>
      </c>
      <c r="C48" s="46">
        <v>2.1132309999999999</v>
      </c>
      <c r="D48" s="46">
        <v>2.5</v>
      </c>
      <c r="E48" s="46">
        <v>0</v>
      </c>
      <c r="F48" s="46">
        <v>-0.94677900000000004</v>
      </c>
      <c r="G48" s="46">
        <v>-464.23557199999999</v>
      </c>
      <c r="H48" s="46">
        <v>-232.95844699999998</v>
      </c>
      <c r="I48" s="47">
        <v>-84.711396000000008</v>
      </c>
      <c r="J48" s="48">
        <f t="shared" si="0"/>
        <v>-778.23896300000001</v>
      </c>
      <c r="K48" s="45">
        <f t="shared" si="1"/>
        <v>-111.17699471428571</v>
      </c>
      <c r="L48" s="47">
        <f t="shared" si="2"/>
        <v>178.16175609583922</v>
      </c>
      <c r="N48" s="39"/>
      <c r="O48" s="39"/>
      <c r="P48" s="39"/>
      <c r="Q48" s="39"/>
      <c r="R48" s="39"/>
      <c r="S48" s="39"/>
      <c r="T48" s="39"/>
    </row>
    <row r="49" spans="1:20">
      <c r="A49" s="194"/>
      <c r="B49" s="75" t="s">
        <v>44</v>
      </c>
      <c r="C49" s="46">
        <v>0</v>
      </c>
      <c r="D49" s="46">
        <v>0</v>
      </c>
      <c r="E49" s="46">
        <v>-0.26</v>
      </c>
      <c r="F49" s="46">
        <v>-3.5058499999999997</v>
      </c>
      <c r="G49" s="46">
        <v>-0.55000000000000004</v>
      </c>
      <c r="H49" s="46">
        <v>-10.265000000000001</v>
      </c>
      <c r="I49" s="47">
        <v>-121.5</v>
      </c>
      <c r="J49" s="48">
        <f t="shared" si="0"/>
        <v>-136.08085</v>
      </c>
      <c r="K49" s="45">
        <f t="shared" si="1"/>
        <v>-19.440121428571427</v>
      </c>
      <c r="L49" s="47">
        <f t="shared" si="2"/>
        <v>45.156861902187295</v>
      </c>
      <c r="N49" s="39"/>
      <c r="O49" s="39"/>
      <c r="P49" s="39"/>
      <c r="Q49" s="39"/>
      <c r="R49" s="39"/>
      <c r="S49" s="39"/>
      <c r="T49" s="39"/>
    </row>
    <row r="50" spans="1:20">
      <c r="A50" s="195" t="s">
        <v>60</v>
      </c>
      <c r="B50" s="81" t="s">
        <v>32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1">
        <v>0</v>
      </c>
      <c r="J50" s="52">
        <f t="shared" si="0"/>
        <v>0</v>
      </c>
      <c r="K50" s="49">
        <f t="shared" si="1"/>
        <v>0</v>
      </c>
      <c r="L50" s="51">
        <f t="shared" si="2"/>
        <v>0</v>
      </c>
      <c r="N50" s="39"/>
      <c r="O50" s="39"/>
      <c r="P50" s="39"/>
      <c r="Q50" s="39"/>
      <c r="R50" s="39"/>
      <c r="S50" s="39"/>
      <c r="T50" s="39"/>
    </row>
    <row r="51" spans="1:20">
      <c r="A51" s="194"/>
      <c r="B51" s="75" t="s">
        <v>36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7">
        <v>0</v>
      </c>
      <c r="J51" s="48">
        <f t="shared" si="0"/>
        <v>0</v>
      </c>
      <c r="K51" s="45">
        <f t="shared" si="1"/>
        <v>0</v>
      </c>
      <c r="L51" s="47">
        <f t="shared" si="2"/>
        <v>0</v>
      </c>
      <c r="N51" s="39"/>
      <c r="O51" s="39"/>
      <c r="P51" s="39"/>
      <c r="Q51" s="39"/>
      <c r="R51" s="39"/>
      <c r="S51" s="39"/>
      <c r="T51" s="39"/>
    </row>
    <row r="52" spans="1:20">
      <c r="A52" s="194"/>
      <c r="B52" s="75" t="s">
        <v>40</v>
      </c>
      <c r="C52" s="46">
        <v>0</v>
      </c>
      <c r="D52" s="46">
        <v>0</v>
      </c>
      <c r="E52" s="46">
        <v>31.355</v>
      </c>
      <c r="F52" s="46">
        <v>-4.8400000000000016</v>
      </c>
      <c r="G52" s="46">
        <v>5.49</v>
      </c>
      <c r="H52" s="46">
        <v>18.643999999999998</v>
      </c>
      <c r="I52" s="47">
        <v>12.923999999999999</v>
      </c>
      <c r="J52" s="48">
        <f t="shared" si="0"/>
        <v>63.573</v>
      </c>
      <c r="K52" s="45">
        <f t="shared" si="1"/>
        <v>9.0818571428571424</v>
      </c>
      <c r="L52" s="47">
        <f t="shared" si="2"/>
        <v>12.740809320559553</v>
      </c>
      <c r="N52" s="39"/>
      <c r="O52" s="39"/>
      <c r="P52" s="39"/>
      <c r="Q52" s="39"/>
      <c r="R52" s="39"/>
      <c r="S52" s="39"/>
      <c r="T52" s="39"/>
    </row>
    <row r="53" spans="1:20">
      <c r="A53" s="196"/>
      <c r="B53" s="85" t="s">
        <v>44</v>
      </c>
      <c r="C53" s="41">
        <v>-204.1</v>
      </c>
      <c r="D53" s="41">
        <v>-206.23</v>
      </c>
      <c r="E53" s="41">
        <v>-77.52</v>
      </c>
      <c r="F53" s="41">
        <v>-212.83</v>
      </c>
      <c r="G53" s="41">
        <v>-329.5</v>
      </c>
      <c r="H53" s="41">
        <v>-93.7</v>
      </c>
      <c r="I53" s="42">
        <v>-231</v>
      </c>
      <c r="J53" s="43">
        <f t="shared" si="0"/>
        <v>-1354.8799999999999</v>
      </c>
      <c r="K53" s="40">
        <f t="shared" si="1"/>
        <v>-193.5542857142857</v>
      </c>
      <c r="L53" s="42">
        <f t="shared" si="2"/>
        <v>85.597596901070204</v>
      </c>
      <c r="N53" s="39"/>
      <c r="O53" s="39"/>
      <c r="P53" s="39"/>
      <c r="Q53" s="39"/>
      <c r="R53" s="39"/>
      <c r="S53" s="39"/>
      <c r="T53" s="39"/>
    </row>
    <row r="54" spans="1:20">
      <c r="A54" s="194" t="s">
        <v>48</v>
      </c>
      <c r="B54" s="75" t="s">
        <v>32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7">
        <v>0</v>
      </c>
      <c r="J54" s="48">
        <f t="shared" si="0"/>
        <v>0</v>
      </c>
      <c r="K54" s="45">
        <f t="shared" si="1"/>
        <v>0</v>
      </c>
      <c r="L54" s="47">
        <f t="shared" si="2"/>
        <v>0</v>
      </c>
      <c r="N54" s="39"/>
      <c r="O54" s="39"/>
      <c r="P54" s="39"/>
      <c r="Q54" s="39"/>
      <c r="R54" s="39"/>
      <c r="S54" s="39"/>
      <c r="T54" s="39"/>
    </row>
    <row r="55" spans="1:20">
      <c r="A55" s="194"/>
      <c r="B55" s="75" t="s">
        <v>36</v>
      </c>
      <c r="C55" s="46">
        <v>1383.0564999999999</v>
      </c>
      <c r="D55" s="46">
        <v>234.26100000000002</v>
      </c>
      <c r="E55" s="46">
        <v>-55.558481999999991</v>
      </c>
      <c r="F55" s="46">
        <v>15.886800000000008</v>
      </c>
      <c r="G55" s="46">
        <v>-317</v>
      </c>
      <c r="H55" s="46">
        <v>-181.24600000000001</v>
      </c>
      <c r="I55" s="47">
        <v>1359.377</v>
      </c>
      <c r="J55" s="48">
        <f t="shared" si="0"/>
        <v>2438.7768179999998</v>
      </c>
      <c r="K55" s="45">
        <f t="shared" si="1"/>
        <v>348.39668828571428</v>
      </c>
      <c r="L55" s="47">
        <f t="shared" si="2"/>
        <v>719.10196396100673</v>
      </c>
      <c r="N55" s="39"/>
      <c r="O55" s="39"/>
      <c r="P55" s="39"/>
      <c r="Q55" s="39"/>
      <c r="R55" s="39"/>
      <c r="S55" s="39"/>
      <c r="T55" s="39"/>
    </row>
    <row r="56" spans="1:20">
      <c r="A56" s="194"/>
      <c r="B56" s="75" t="s">
        <v>40</v>
      </c>
      <c r="C56" s="46">
        <v>112.383</v>
      </c>
      <c r="D56" s="46">
        <v>2169.4612000000002</v>
      </c>
      <c r="E56" s="46">
        <v>1731.0098540000001</v>
      </c>
      <c r="F56" s="46">
        <v>1417.422</v>
      </c>
      <c r="G56" s="46">
        <v>1702.9670000000001</v>
      </c>
      <c r="H56" s="46">
        <v>2182.404</v>
      </c>
      <c r="I56" s="47">
        <v>1786.8191999999997</v>
      </c>
      <c r="J56" s="48">
        <f t="shared" si="0"/>
        <v>11102.466254000001</v>
      </c>
      <c r="K56" s="45">
        <f t="shared" si="1"/>
        <v>1586.0666077142857</v>
      </c>
      <c r="L56" s="47">
        <f t="shared" si="2"/>
        <v>703.69592921624223</v>
      </c>
      <c r="N56" s="39"/>
      <c r="O56" s="39"/>
      <c r="P56" s="39"/>
      <c r="Q56" s="39"/>
      <c r="R56" s="39"/>
      <c r="S56" s="39"/>
      <c r="T56" s="39"/>
    </row>
    <row r="57" spans="1:20">
      <c r="A57" s="194"/>
      <c r="B57" s="75" t="s">
        <v>44</v>
      </c>
      <c r="C57" s="46">
        <v>0</v>
      </c>
      <c r="D57" s="46">
        <v>0</v>
      </c>
      <c r="E57" s="46">
        <v>-2</v>
      </c>
      <c r="F57" s="46">
        <v>-20</v>
      </c>
      <c r="G57" s="46">
        <v>-53</v>
      </c>
      <c r="H57" s="46">
        <v>-38</v>
      </c>
      <c r="I57" s="47">
        <v>-25.5</v>
      </c>
      <c r="J57" s="48">
        <f t="shared" si="0"/>
        <v>-138.5</v>
      </c>
      <c r="K57" s="45">
        <f t="shared" si="1"/>
        <v>-19.785714285714285</v>
      </c>
      <c r="L57" s="47">
        <f t="shared" si="2"/>
        <v>20.683844627424289</v>
      </c>
      <c r="N57" s="39"/>
      <c r="O57" s="39"/>
      <c r="P57" s="39"/>
      <c r="Q57" s="39"/>
      <c r="R57" s="39"/>
      <c r="S57" s="39"/>
      <c r="T57" s="39"/>
    </row>
    <row r="58" spans="1:20">
      <c r="A58" s="195" t="s">
        <v>61</v>
      </c>
      <c r="B58" s="81" t="s">
        <v>32</v>
      </c>
      <c r="C58" s="50">
        <v>454.80567500000006</v>
      </c>
      <c r="D58" s="50">
        <v>163.78901699999997</v>
      </c>
      <c r="E58" s="50">
        <v>2318.3466550000003</v>
      </c>
      <c r="F58" s="50">
        <v>879.54226800000004</v>
      </c>
      <c r="G58" s="50">
        <v>2723.2816519999997</v>
      </c>
      <c r="H58" s="50">
        <v>2233.7868910000002</v>
      </c>
      <c r="I58" s="51">
        <v>832.28303500000004</v>
      </c>
      <c r="J58" s="52">
        <f t="shared" si="0"/>
        <v>9605.8351930000008</v>
      </c>
      <c r="K58" s="49">
        <f t="shared" si="1"/>
        <v>1372.2621704285716</v>
      </c>
      <c r="L58" s="51">
        <f t="shared" si="2"/>
        <v>1024.6168786589676</v>
      </c>
      <c r="N58" s="39"/>
      <c r="O58" s="39"/>
      <c r="P58" s="39"/>
      <c r="Q58" s="39"/>
      <c r="R58" s="39"/>
      <c r="S58" s="39"/>
      <c r="T58" s="39"/>
    </row>
    <row r="59" spans="1:20">
      <c r="A59" s="194"/>
      <c r="B59" s="75" t="s">
        <v>36</v>
      </c>
      <c r="C59" s="46">
        <v>0</v>
      </c>
      <c r="D59" s="46">
        <v>482.03</v>
      </c>
      <c r="E59" s="46">
        <v>1394.38</v>
      </c>
      <c r="F59" s="46">
        <v>249.61</v>
      </c>
      <c r="G59" s="46">
        <v>177.9</v>
      </c>
      <c r="H59" s="46">
        <v>0</v>
      </c>
      <c r="I59" s="47">
        <v>0</v>
      </c>
      <c r="J59" s="48">
        <f t="shared" si="0"/>
        <v>2303.92</v>
      </c>
      <c r="K59" s="45">
        <f t="shared" si="1"/>
        <v>329.13142857142856</v>
      </c>
      <c r="L59" s="47">
        <f t="shared" si="2"/>
        <v>502.04740587679481</v>
      </c>
      <c r="N59" s="39"/>
      <c r="O59" s="39"/>
      <c r="P59" s="39"/>
      <c r="Q59" s="39"/>
      <c r="R59" s="39"/>
      <c r="S59" s="39"/>
      <c r="T59" s="39"/>
    </row>
    <row r="60" spans="1:20">
      <c r="A60" s="194"/>
      <c r="B60" s="75" t="s">
        <v>40</v>
      </c>
      <c r="C60" s="46">
        <v>207295.78156700006</v>
      </c>
      <c r="D60" s="46">
        <v>230095.9663179999</v>
      </c>
      <c r="E60" s="46">
        <v>256765.21268000006</v>
      </c>
      <c r="F60" s="46">
        <v>249098.74873900006</v>
      </c>
      <c r="G60" s="46">
        <v>285110.62563400005</v>
      </c>
      <c r="H60" s="46">
        <v>268677.77764199994</v>
      </c>
      <c r="I60" s="47">
        <v>161581.14513999998</v>
      </c>
      <c r="J60" s="48">
        <f t="shared" si="0"/>
        <v>1658625.2577200001</v>
      </c>
      <c r="K60" s="45">
        <f t="shared" si="1"/>
        <v>236946.46538857144</v>
      </c>
      <c r="L60" s="47">
        <f t="shared" si="2"/>
        <v>41779.474883158742</v>
      </c>
      <c r="N60" s="39"/>
      <c r="O60" s="39"/>
      <c r="P60" s="39"/>
      <c r="Q60" s="39"/>
      <c r="R60" s="39"/>
      <c r="S60" s="39"/>
      <c r="T60" s="39"/>
    </row>
    <row r="61" spans="1:20">
      <c r="A61" s="196"/>
      <c r="B61" s="85" t="s">
        <v>44</v>
      </c>
      <c r="C61" s="41">
        <v>-143.483</v>
      </c>
      <c r="D61" s="41">
        <v>1451.679032</v>
      </c>
      <c r="E61" s="41">
        <v>-2</v>
      </c>
      <c r="F61" s="41">
        <v>0</v>
      </c>
      <c r="G61" s="41">
        <v>124.64</v>
      </c>
      <c r="H61" s="41">
        <v>0</v>
      </c>
      <c r="I61" s="42">
        <v>42.94</v>
      </c>
      <c r="J61" s="43">
        <f t="shared" si="0"/>
        <v>1473.7760320000002</v>
      </c>
      <c r="K61" s="40">
        <f t="shared" si="1"/>
        <v>210.53943314285718</v>
      </c>
      <c r="L61" s="42">
        <f t="shared" si="2"/>
        <v>553.03019599304696</v>
      </c>
      <c r="N61" s="39"/>
      <c r="O61" s="39"/>
      <c r="P61" s="39"/>
      <c r="Q61" s="39"/>
      <c r="R61" s="39"/>
      <c r="S61" s="39"/>
      <c r="T61" s="39"/>
    </row>
    <row r="62" spans="1:20">
      <c r="A62" s="194" t="s">
        <v>42</v>
      </c>
      <c r="B62" s="75" t="s">
        <v>32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7">
        <v>0</v>
      </c>
      <c r="J62" s="48">
        <f t="shared" ref="J62:J114" si="3">SUM(C62:I62)</f>
        <v>0</v>
      </c>
      <c r="K62" s="45">
        <f t="shared" ref="K62:K114" si="4">AVERAGE(C62:I62)</f>
        <v>0</v>
      </c>
      <c r="L62" s="47">
        <f t="shared" ref="L62:L114" si="5">STDEV(C62:I62)</f>
        <v>0</v>
      </c>
      <c r="N62" s="39"/>
      <c r="O62" s="39"/>
      <c r="P62" s="39"/>
      <c r="Q62" s="39"/>
      <c r="R62" s="39"/>
      <c r="S62" s="39"/>
      <c r="T62" s="39"/>
    </row>
    <row r="63" spans="1:20">
      <c r="A63" s="194"/>
      <c r="B63" s="75" t="s">
        <v>36</v>
      </c>
      <c r="C63" s="46">
        <v>22528.7356321839</v>
      </c>
      <c r="D63" s="46">
        <v>25287.356321839001</v>
      </c>
      <c r="E63" s="46">
        <v>27816.091954022901</v>
      </c>
      <c r="F63" s="46">
        <v>30574.7126436781</v>
      </c>
      <c r="G63" s="46">
        <v>29358.974358974301</v>
      </c>
      <c r="H63" s="46">
        <v>24615.384615384599</v>
      </c>
      <c r="I63" s="47">
        <v>21794.871794871699</v>
      </c>
      <c r="J63" s="48">
        <f t="shared" si="3"/>
        <v>181976.12732095449</v>
      </c>
      <c r="K63" s="45">
        <f t="shared" si="4"/>
        <v>25996.589617279213</v>
      </c>
      <c r="L63" s="47">
        <f t="shared" si="5"/>
        <v>3358.2389580240451</v>
      </c>
      <c r="N63" s="39"/>
      <c r="O63" s="39"/>
      <c r="P63" s="39"/>
      <c r="Q63" s="39"/>
      <c r="R63" s="39"/>
      <c r="S63" s="39"/>
      <c r="T63" s="39"/>
    </row>
    <row r="64" spans="1:20">
      <c r="A64" s="194"/>
      <c r="B64" s="75" t="s">
        <v>40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7">
        <v>0</v>
      </c>
      <c r="J64" s="48">
        <f t="shared" si="3"/>
        <v>0</v>
      </c>
      <c r="K64" s="45">
        <f t="shared" si="4"/>
        <v>0</v>
      </c>
      <c r="L64" s="47">
        <f t="shared" si="5"/>
        <v>0</v>
      </c>
      <c r="N64" s="39"/>
      <c r="O64" s="39"/>
      <c r="P64" s="39"/>
      <c r="Q64" s="39"/>
      <c r="R64" s="39"/>
      <c r="S64" s="39"/>
      <c r="T64" s="39"/>
    </row>
    <row r="65" spans="1:20">
      <c r="A65" s="194"/>
      <c r="B65" s="75" t="s">
        <v>44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7">
        <v>0</v>
      </c>
      <c r="J65" s="48">
        <f t="shared" si="3"/>
        <v>0</v>
      </c>
      <c r="K65" s="45">
        <f t="shared" si="4"/>
        <v>0</v>
      </c>
      <c r="L65" s="47">
        <f t="shared" si="5"/>
        <v>0</v>
      </c>
      <c r="N65" s="39"/>
      <c r="O65" s="39"/>
      <c r="P65" s="39"/>
      <c r="Q65" s="39"/>
      <c r="R65" s="39"/>
      <c r="S65" s="39"/>
      <c r="T65" s="39"/>
    </row>
    <row r="66" spans="1:20">
      <c r="A66" s="195" t="s">
        <v>62</v>
      </c>
      <c r="B66" s="81" t="s">
        <v>32</v>
      </c>
      <c r="C66" s="50">
        <v>0</v>
      </c>
      <c r="D66" s="50">
        <v>0</v>
      </c>
      <c r="E66" s="50">
        <v>0</v>
      </c>
      <c r="F66" s="50">
        <v>0</v>
      </c>
      <c r="G66" s="50">
        <v>0</v>
      </c>
      <c r="H66" s="50">
        <v>0</v>
      </c>
      <c r="I66" s="51">
        <v>0</v>
      </c>
      <c r="J66" s="52">
        <f t="shared" si="3"/>
        <v>0</v>
      </c>
      <c r="K66" s="49">
        <f t="shared" si="4"/>
        <v>0</v>
      </c>
      <c r="L66" s="51">
        <f t="shared" si="5"/>
        <v>0</v>
      </c>
      <c r="N66" s="39"/>
      <c r="O66" s="39"/>
      <c r="P66" s="39"/>
      <c r="Q66" s="39"/>
      <c r="R66" s="39"/>
      <c r="S66" s="39"/>
      <c r="T66" s="39"/>
    </row>
    <row r="67" spans="1:20">
      <c r="A67" s="194"/>
      <c r="B67" s="75" t="s">
        <v>36</v>
      </c>
      <c r="C67" s="46">
        <v>0</v>
      </c>
      <c r="D67" s="46">
        <v>0</v>
      </c>
      <c r="E67" s="46">
        <v>25</v>
      </c>
      <c r="F67" s="46">
        <v>0</v>
      </c>
      <c r="G67" s="46">
        <v>0</v>
      </c>
      <c r="H67" s="46">
        <v>0</v>
      </c>
      <c r="I67" s="47">
        <v>0</v>
      </c>
      <c r="J67" s="48">
        <f t="shared" si="3"/>
        <v>25</v>
      </c>
      <c r="K67" s="45">
        <f t="shared" si="4"/>
        <v>3.5714285714285716</v>
      </c>
      <c r="L67" s="47">
        <f t="shared" si="5"/>
        <v>9.4491118252306805</v>
      </c>
      <c r="N67" s="39"/>
      <c r="O67" s="39"/>
      <c r="P67" s="39"/>
      <c r="Q67" s="39"/>
      <c r="R67" s="39"/>
      <c r="S67" s="39"/>
      <c r="T67" s="39"/>
    </row>
    <row r="68" spans="1:20">
      <c r="A68" s="194"/>
      <c r="B68" s="75" t="s">
        <v>40</v>
      </c>
      <c r="C68" s="46">
        <v>-88.969827999999993</v>
      </c>
      <c r="D68" s="46">
        <v>-494.28399999999999</v>
      </c>
      <c r="E68" s="46">
        <v>-227.23</v>
      </c>
      <c r="F68" s="46">
        <v>-182.64679999999998</v>
      </c>
      <c r="G68" s="46">
        <v>-360.07559999999995</v>
      </c>
      <c r="H68" s="46">
        <v>-476.17269800000008</v>
      </c>
      <c r="I68" s="47">
        <v>-303.32790600000004</v>
      </c>
      <c r="J68" s="48">
        <f t="shared" si="3"/>
        <v>-2132.7068320000003</v>
      </c>
      <c r="K68" s="45">
        <f t="shared" si="4"/>
        <v>-304.67240457142861</v>
      </c>
      <c r="L68" s="47">
        <f t="shared" si="5"/>
        <v>150.47225948301329</v>
      </c>
      <c r="N68" s="39"/>
      <c r="O68" s="39"/>
      <c r="P68" s="39"/>
      <c r="Q68" s="39"/>
      <c r="R68" s="39"/>
      <c r="S68" s="39"/>
      <c r="T68" s="39"/>
    </row>
    <row r="69" spans="1:20">
      <c r="A69" s="196"/>
      <c r="B69" s="85" t="s">
        <v>44</v>
      </c>
      <c r="C69" s="41">
        <v>0.46689999999999998</v>
      </c>
      <c r="D69" s="41">
        <v>0</v>
      </c>
      <c r="E69" s="41">
        <v>0</v>
      </c>
      <c r="F69" s="41">
        <v>26.079699999999999</v>
      </c>
      <c r="G69" s="41">
        <v>0</v>
      </c>
      <c r="H69" s="41">
        <v>0</v>
      </c>
      <c r="I69" s="42">
        <v>7.1199999999999999E-2</v>
      </c>
      <c r="J69" s="43">
        <f t="shared" si="3"/>
        <v>26.617799999999999</v>
      </c>
      <c r="K69" s="40">
        <f t="shared" si="4"/>
        <v>3.802542857142857</v>
      </c>
      <c r="L69" s="42">
        <f t="shared" si="5"/>
        <v>9.8247857642218914</v>
      </c>
      <c r="N69" s="39"/>
      <c r="O69" s="39"/>
      <c r="P69" s="39"/>
      <c r="Q69" s="39"/>
      <c r="R69" s="39"/>
      <c r="S69" s="39"/>
      <c r="T69" s="39"/>
    </row>
    <row r="70" spans="1:20">
      <c r="A70" s="194" t="s">
        <v>63</v>
      </c>
      <c r="B70" s="75" t="s">
        <v>32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7">
        <v>0</v>
      </c>
      <c r="J70" s="48">
        <f t="shared" si="3"/>
        <v>0</v>
      </c>
      <c r="K70" s="45">
        <f t="shared" si="4"/>
        <v>0</v>
      </c>
      <c r="L70" s="47">
        <f t="shared" si="5"/>
        <v>0</v>
      </c>
      <c r="N70" s="39"/>
      <c r="O70" s="39"/>
      <c r="P70" s="39"/>
      <c r="Q70" s="39"/>
      <c r="R70" s="39"/>
      <c r="S70" s="39"/>
      <c r="T70" s="39"/>
    </row>
    <row r="71" spans="1:20">
      <c r="A71" s="194"/>
      <c r="B71" s="75" t="s">
        <v>36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7">
        <v>0</v>
      </c>
      <c r="J71" s="48">
        <f t="shared" si="3"/>
        <v>0</v>
      </c>
      <c r="K71" s="45">
        <f t="shared" si="4"/>
        <v>0</v>
      </c>
      <c r="L71" s="47">
        <f t="shared" si="5"/>
        <v>0</v>
      </c>
      <c r="N71" s="39"/>
      <c r="O71" s="39"/>
      <c r="P71" s="39"/>
      <c r="Q71" s="39"/>
      <c r="R71" s="39"/>
      <c r="S71" s="39"/>
      <c r="T71" s="39"/>
    </row>
    <row r="72" spans="1:20">
      <c r="A72" s="194"/>
      <c r="B72" s="75" t="s">
        <v>40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7">
        <v>0</v>
      </c>
      <c r="J72" s="48">
        <f t="shared" si="3"/>
        <v>0</v>
      </c>
      <c r="K72" s="45">
        <f t="shared" si="4"/>
        <v>0</v>
      </c>
      <c r="L72" s="47">
        <f t="shared" si="5"/>
        <v>0</v>
      </c>
      <c r="N72" s="39"/>
      <c r="O72" s="39"/>
      <c r="P72" s="39"/>
      <c r="Q72" s="39"/>
      <c r="R72" s="39"/>
      <c r="S72" s="39"/>
      <c r="T72" s="39"/>
    </row>
    <row r="73" spans="1:20">
      <c r="A73" s="194"/>
      <c r="B73" s="75" t="s">
        <v>44</v>
      </c>
      <c r="C73" s="46">
        <v>-2</v>
      </c>
      <c r="D73" s="46">
        <v>0</v>
      </c>
      <c r="E73" s="46">
        <v>-3</v>
      </c>
      <c r="F73" s="46">
        <v>-4</v>
      </c>
      <c r="G73" s="46">
        <v>-35</v>
      </c>
      <c r="H73" s="46">
        <v>-33.5</v>
      </c>
      <c r="I73" s="47">
        <v>-18.850000000000001</v>
      </c>
      <c r="J73" s="48">
        <f t="shared" si="3"/>
        <v>-96.35</v>
      </c>
      <c r="K73" s="45">
        <f t="shared" si="4"/>
        <v>-13.764285714285714</v>
      </c>
      <c r="L73" s="47">
        <f t="shared" si="5"/>
        <v>15.304593925945744</v>
      </c>
      <c r="N73" s="39"/>
      <c r="O73" s="39"/>
      <c r="P73" s="39"/>
      <c r="Q73" s="39"/>
      <c r="R73" s="39"/>
      <c r="S73" s="39"/>
      <c r="T73" s="39"/>
    </row>
    <row r="74" spans="1:20">
      <c r="A74" s="195" t="s">
        <v>64</v>
      </c>
      <c r="B74" s="81" t="s">
        <v>32</v>
      </c>
      <c r="C74" s="50">
        <v>-30.614840999999998</v>
      </c>
      <c r="D74" s="50">
        <v>-14.242700000000001</v>
      </c>
      <c r="E74" s="50">
        <v>-12.04609</v>
      </c>
      <c r="F74" s="50">
        <v>-3.0533400000000004</v>
      </c>
      <c r="G74" s="50">
        <v>-3.7100399999999998</v>
      </c>
      <c r="H74" s="50">
        <v>-1.4222399999999999</v>
      </c>
      <c r="I74" s="51">
        <v>-1.34718</v>
      </c>
      <c r="J74" s="52">
        <f t="shared" si="3"/>
        <v>-66.436430999999985</v>
      </c>
      <c r="K74" s="49">
        <f t="shared" si="4"/>
        <v>-9.4909187142857121</v>
      </c>
      <c r="L74" s="51">
        <f t="shared" si="5"/>
        <v>10.658435260959038</v>
      </c>
      <c r="N74" s="39"/>
      <c r="O74" s="39"/>
      <c r="P74" s="39"/>
      <c r="Q74" s="39"/>
      <c r="R74" s="39"/>
      <c r="S74" s="39"/>
      <c r="T74" s="39"/>
    </row>
    <row r="75" spans="1:20">
      <c r="A75" s="194"/>
      <c r="B75" s="75" t="s">
        <v>36</v>
      </c>
      <c r="C75" s="46">
        <v>0</v>
      </c>
      <c r="D75" s="46">
        <v>6.4769000000000007E-2</v>
      </c>
      <c r="E75" s="46">
        <v>0</v>
      </c>
      <c r="F75" s="46">
        <v>0</v>
      </c>
      <c r="G75" s="46">
        <v>0</v>
      </c>
      <c r="H75" s="46">
        <v>0</v>
      </c>
      <c r="I75" s="47">
        <v>0</v>
      </c>
      <c r="J75" s="48">
        <f t="shared" si="3"/>
        <v>6.4769000000000007E-2</v>
      </c>
      <c r="K75" s="45">
        <f t="shared" si="4"/>
        <v>9.252714285714286E-3</v>
      </c>
      <c r="L75" s="47">
        <f t="shared" si="5"/>
        <v>2.4480380952334641E-2</v>
      </c>
      <c r="N75" s="39"/>
      <c r="O75" s="39"/>
      <c r="P75" s="39"/>
      <c r="Q75" s="39"/>
      <c r="R75" s="39"/>
      <c r="S75" s="39"/>
      <c r="T75" s="39"/>
    </row>
    <row r="76" spans="1:20">
      <c r="A76" s="194"/>
      <c r="B76" s="75" t="s">
        <v>40</v>
      </c>
      <c r="C76" s="46">
        <v>0</v>
      </c>
      <c r="D76" s="46">
        <v>0.84266399999999997</v>
      </c>
      <c r="E76" s="46">
        <v>0</v>
      </c>
      <c r="F76" s="46">
        <v>0</v>
      </c>
      <c r="G76" s="46">
        <v>-1E-4</v>
      </c>
      <c r="H76" s="46">
        <v>0</v>
      </c>
      <c r="I76" s="47">
        <v>0</v>
      </c>
      <c r="J76" s="48">
        <f t="shared" si="3"/>
        <v>0.84256399999999998</v>
      </c>
      <c r="K76" s="45">
        <f t="shared" si="4"/>
        <v>0.12036628571428572</v>
      </c>
      <c r="L76" s="47">
        <f t="shared" si="5"/>
        <v>0.31850335627206727</v>
      </c>
      <c r="N76" s="39"/>
      <c r="O76" s="39"/>
      <c r="P76" s="39"/>
      <c r="Q76" s="39"/>
      <c r="R76" s="39"/>
      <c r="S76" s="39"/>
      <c r="T76" s="39"/>
    </row>
    <row r="77" spans="1:20">
      <c r="A77" s="196"/>
      <c r="B77" s="85" t="s">
        <v>44</v>
      </c>
      <c r="C77" s="41">
        <v>0</v>
      </c>
      <c r="D77" s="41">
        <v>-8.9359999999999999</v>
      </c>
      <c r="E77" s="41">
        <v>0</v>
      </c>
      <c r="F77" s="41">
        <v>0</v>
      </c>
      <c r="G77" s="41">
        <v>0</v>
      </c>
      <c r="H77" s="41">
        <v>0</v>
      </c>
      <c r="I77" s="42">
        <v>0</v>
      </c>
      <c r="J77" s="43">
        <f t="shared" si="3"/>
        <v>-8.9359999999999999</v>
      </c>
      <c r="K77" s="40">
        <f t="shared" si="4"/>
        <v>-1.2765714285714285</v>
      </c>
      <c r="L77" s="42">
        <f t="shared" si="5"/>
        <v>3.3774905308104546</v>
      </c>
      <c r="N77" s="39"/>
      <c r="O77" s="39"/>
      <c r="P77" s="39"/>
      <c r="Q77" s="39"/>
      <c r="R77" s="39"/>
      <c r="S77" s="39"/>
      <c r="T77" s="39"/>
    </row>
    <row r="78" spans="1:20">
      <c r="A78" s="194" t="s">
        <v>65</v>
      </c>
      <c r="B78" s="75" t="s">
        <v>32</v>
      </c>
      <c r="C78" s="46">
        <v>147.93666099999999</v>
      </c>
      <c r="D78" s="46">
        <v>224.49999300000002</v>
      </c>
      <c r="E78" s="46">
        <v>174.46795</v>
      </c>
      <c r="F78" s="46">
        <v>385.55240500000002</v>
      </c>
      <c r="G78" s="46">
        <v>326.00920000000002</v>
      </c>
      <c r="H78" s="46">
        <v>144.43876499999999</v>
      </c>
      <c r="I78" s="47">
        <v>35.823558999999996</v>
      </c>
      <c r="J78" s="48">
        <f t="shared" si="3"/>
        <v>1438.728533</v>
      </c>
      <c r="K78" s="45">
        <f t="shared" si="4"/>
        <v>205.53264757142856</v>
      </c>
      <c r="L78" s="47">
        <f t="shared" si="5"/>
        <v>118.3901905269603</v>
      </c>
      <c r="N78" s="39"/>
      <c r="O78" s="39"/>
      <c r="P78" s="39"/>
      <c r="Q78" s="39"/>
      <c r="R78" s="39"/>
      <c r="S78" s="39"/>
      <c r="T78" s="39"/>
    </row>
    <row r="79" spans="1:20">
      <c r="A79" s="194"/>
      <c r="B79" s="75" t="s">
        <v>36</v>
      </c>
      <c r="C79" s="46">
        <v>0</v>
      </c>
      <c r="D79" s="46">
        <v>0</v>
      </c>
      <c r="E79" s="46">
        <v>0.01</v>
      </c>
      <c r="F79" s="46">
        <v>1.1000000000000001</v>
      </c>
      <c r="G79" s="46">
        <v>0</v>
      </c>
      <c r="H79" s="46">
        <v>0</v>
      </c>
      <c r="I79" s="47">
        <v>0</v>
      </c>
      <c r="J79" s="48">
        <f t="shared" si="3"/>
        <v>1.1100000000000001</v>
      </c>
      <c r="K79" s="45">
        <f t="shared" si="4"/>
        <v>0.15857142857142859</v>
      </c>
      <c r="L79" s="47">
        <f t="shared" si="5"/>
        <v>0.4151477075061587</v>
      </c>
      <c r="N79" s="39"/>
      <c r="O79" s="39"/>
      <c r="P79" s="39"/>
      <c r="Q79" s="39"/>
      <c r="R79" s="39"/>
      <c r="S79" s="39"/>
      <c r="T79" s="39"/>
    </row>
    <row r="80" spans="1:20">
      <c r="A80" s="194"/>
      <c r="B80" s="75" t="s">
        <v>40</v>
      </c>
      <c r="C80" s="46">
        <v>90.543000000000006</v>
      </c>
      <c r="D80" s="46">
        <v>11.692</v>
      </c>
      <c r="E80" s="46">
        <v>0</v>
      </c>
      <c r="F80" s="46">
        <v>-1.772562</v>
      </c>
      <c r="G80" s="46">
        <v>15.330200000000001</v>
      </c>
      <c r="H80" s="46">
        <v>0</v>
      </c>
      <c r="I80" s="47">
        <v>0</v>
      </c>
      <c r="J80" s="48">
        <f t="shared" si="3"/>
        <v>115.79263800000003</v>
      </c>
      <c r="K80" s="45">
        <f t="shared" si="4"/>
        <v>16.541805428571433</v>
      </c>
      <c r="L80" s="47">
        <f t="shared" si="5"/>
        <v>33.310347324384658</v>
      </c>
      <c r="N80" s="39"/>
      <c r="O80" s="39"/>
      <c r="P80" s="39"/>
      <c r="Q80" s="39"/>
      <c r="R80" s="39"/>
      <c r="S80" s="39"/>
      <c r="T80" s="39"/>
    </row>
    <row r="81" spans="1:20">
      <c r="A81" s="194"/>
      <c r="B81" s="75" t="s">
        <v>44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7">
        <v>0</v>
      </c>
      <c r="J81" s="48">
        <f t="shared" si="3"/>
        <v>0</v>
      </c>
      <c r="K81" s="45">
        <f t="shared" si="4"/>
        <v>0</v>
      </c>
      <c r="L81" s="47">
        <f t="shared" si="5"/>
        <v>0</v>
      </c>
      <c r="N81" s="39"/>
      <c r="O81" s="39"/>
      <c r="P81" s="39"/>
      <c r="Q81" s="39"/>
      <c r="R81" s="39"/>
      <c r="S81" s="39"/>
      <c r="T81" s="39"/>
    </row>
    <row r="82" spans="1:20">
      <c r="A82" s="195" t="s">
        <v>66</v>
      </c>
      <c r="B82" s="81" t="s">
        <v>32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1">
        <v>0</v>
      </c>
      <c r="J82" s="52">
        <f t="shared" si="3"/>
        <v>0</v>
      </c>
      <c r="K82" s="49">
        <f t="shared" si="4"/>
        <v>0</v>
      </c>
      <c r="L82" s="51">
        <f t="shared" si="5"/>
        <v>0</v>
      </c>
      <c r="N82" s="39"/>
      <c r="O82" s="39"/>
      <c r="P82" s="39"/>
      <c r="Q82" s="39"/>
      <c r="R82" s="39"/>
      <c r="S82" s="39"/>
      <c r="T82" s="39"/>
    </row>
    <row r="83" spans="1:20">
      <c r="A83" s="194"/>
      <c r="B83" s="75" t="s">
        <v>36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7">
        <v>0</v>
      </c>
      <c r="J83" s="48">
        <f t="shared" si="3"/>
        <v>0</v>
      </c>
      <c r="K83" s="45">
        <f t="shared" si="4"/>
        <v>0</v>
      </c>
      <c r="L83" s="47">
        <f t="shared" si="5"/>
        <v>0</v>
      </c>
      <c r="N83" s="39"/>
      <c r="O83" s="39"/>
      <c r="P83" s="39"/>
      <c r="Q83" s="39"/>
      <c r="R83" s="39"/>
      <c r="S83" s="39"/>
      <c r="T83" s="39"/>
    </row>
    <row r="84" spans="1:20">
      <c r="A84" s="194"/>
      <c r="B84" s="75" t="s">
        <v>40</v>
      </c>
      <c r="C84" s="46">
        <v>2.2200000000000002</v>
      </c>
      <c r="D84" s="46">
        <v>327.05</v>
      </c>
      <c r="E84" s="46">
        <v>959.27823100000012</v>
      </c>
      <c r="F84" s="46">
        <v>745.10926000000006</v>
      </c>
      <c r="G84" s="46">
        <v>247.87576000000001</v>
      </c>
      <c r="H84" s="46">
        <v>25.872467</v>
      </c>
      <c r="I84" s="47">
        <v>515.04651000000001</v>
      </c>
      <c r="J84" s="48">
        <f t="shared" si="3"/>
        <v>2822.4522280000006</v>
      </c>
      <c r="K84" s="45">
        <f t="shared" si="4"/>
        <v>403.2074611428572</v>
      </c>
      <c r="L84" s="47">
        <f t="shared" si="5"/>
        <v>358.63631812435938</v>
      </c>
      <c r="N84" s="39"/>
      <c r="O84" s="39"/>
      <c r="P84" s="39"/>
      <c r="Q84" s="39"/>
      <c r="R84" s="39"/>
      <c r="S84" s="39"/>
      <c r="T84" s="39"/>
    </row>
    <row r="85" spans="1:20">
      <c r="A85" s="196"/>
      <c r="B85" s="85" t="s">
        <v>44</v>
      </c>
      <c r="C85" s="41">
        <v>-186.5</v>
      </c>
      <c r="D85" s="41">
        <v>-17</v>
      </c>
      <c r="E85" s="41">
        <v>-9.6999999999999993</v>
      </c>
      <c r="F85" s="41">
        <v>-30</v>
      </c>
      <c r="G85" s="41">
        <v>-15.5</v>
      </c>
      <c r="H85" s="41">
        <v>-22</v>
      </c>
      <c r="I85" s="42">
        <v>-3</v>
      </c>
      <c r="J85" s="43">
        <f t="shared" si="3"/>
        <v>-283.7</v>
      </c>
      <c r="K85" s="40">
        <f t="shared" si="4"/>
        <v>-40.528571428571425</v>
      </c>
      <c r="L85" s="42">
        <f t="shared" si="5"/>
        <v>64.936679780786307</v>
      </c>
      <c r="N85" s="39"/>
      <c r="O85" s="39"/>
      <c r="P85" s="39"/>
      <c r="Q85" s="39"/>
      <c r="R85" s="39"/>
      <c r="S85" s="39"/>
      <c r="T85" s="39"/>
    </row>
    <row r="86" spans="1:20">
      <c r="A86" s="194" t="s">
        <v>67</v>
      </c>
      <c r="B86" s="75" t="s">
        <v>32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7">
        <v>0</v>
      </c>
      <c r="J86" s="48">
        <f t="shared" si="3"/>
        <v>0</v>
      </c>
      <c r="K86" s="45">
        <f t="shared" si="4"/>
        <v>0</v>
      </c>
      <c r="L86" s="47">
        <f t="shared" si="5"/>
        <v>0</v>
      </c>
      <c r="N86" s="39"/>
      <c r="O86" s="39"/>
      <c r="P86" s="39"/>
      <c r="Q86" s="39"/>
      <c r="R86" s="39"/>
      <c r="S86" s="39"/>
      <c r="T86" s="39"/>
    </row>
    <row r="87" spans="1:20">
      <c r="A87" s="194"/>
      <c r="B87" s="75" t="s">
        <v>36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7">
        <v>0</v>
      </c>
      <c r="J87" s="48">
        <f t="shared" si="3"/>
        <v>0</v>
      </c>
      <c r="K87" s="45">
        <f t="shared" si="4"/>
        <v>0</v>
      </c>
      <c r="L87" s="47">
        <f t="shared" si="5"/>
        <v>0</v>
      </c>
      <c r="N87" s="39"/>
      <c r="O87" s="39"/>
      <c r="P87" s="39"/>
      <c r="Q87" s="39"/>
      <c r="R87" s="39"/>
      <c r="S87" s="39"/>
      <c r="T87" s="39"/>
    </row>
    <row r="88" spans="1:20">
      <c r="A88" s="194"/>
      <c r="B88" s="75" t="s">
        <v>40</v>
      </c>
      <c r="C88" s="46">
        <v>2.61</v>
      </c>
      <c r="D88" s="46">
        <v>0</v>
      </c>
      <c r="E88" s="46">
        <v>0</v>
      </c>
      <c r="F88" s="46">
        <v>0</v>
      </c>
      <c r="G88" s="46">
        <v>0</v>
      </c>
      <c r="H88" s="46">
        <v>18.335000000000001</v>
      </c>
      <c r="I88" s="47">
        <v>0</v>
      </c>
      <c r="J88" s="48">
        <f t="shared" si="3"/>
        <v>20.945</v>
      </c>
      <c r="K88" s="45">
        <f t="shared" si="4"/>
        <v>2.992142857142857</v>
      </c>
      <c r="L88" s="47">
        <f t="shared" si="5"/>
        <v>6.835128538868684</v>
      </c>
      <c r="N88" s="39"/>
      <c r="O88" s="39"/>
      <c r="P88" s="39"/>
      <c r="Q88" s="39"/>
      <c r="R88" s="39"/>
      <c r="S88" s="39"/>
      <c r="T88" s="39"/>
    </row>
    <row r="89" spans="1:20">
      <c r="A89" s="194"/>
      <c r="B89" s="75" t="s">
        <v>44</v>
      </c>
      <c r="C89" s="46">
        <v>-0.8</v>
      </c>
      <c r="D89" s="46">
        <v>-1.1000000000000001</v>
      </c>
      <c r="E89" s="46">
        <v>-1.5</v>
      </c>
      <c r="F89" s="46">
        <v>0</v>
      </c>
      <c r="G89" s="46">
        <v>0</v>
      </c>
      <c r="H89" s="46">
        <v>0</v>
      </c>
      <c r="I89" s="47">
        <v>-4.2</v>
      </c>
      <c r="J89" s="48">
        <f t="shared" si="3"/>
        <v>-7.6000000000000005</v>
      </c>
      <c r="K89" s="45">
        <f t="shared" si="4"/>
        <v>-1.0857142857142859</v>
      </c>
      <c r="L89" s="47">
        <f t="shared" si="5"/>
        <v>1.4993649449334336</v>
      </c>
      <c r="N89" s="39"/>
      <c r="O89" s="39"/>
      <c r="P89" s="39"/>
      <c r="Q89" s="39"/>
      <c r="R89" s="39"/>
      <c r="S89" s="39"/>
      <c r="T89" s="39"/>
    </row>
    <row r="90" spans="1:20">
      <c r="A90" s="195" t="s">
        <v>68</v>
      </c>
      <c r="B90" s="81" t="s">
        <v>32</v>
      </c>
      <c r="C90" s="50">
        <v>0</v>
      </c>
      <c r="D90" s="50">
        <v>0</v>
      </c>
      <c r="E90" s="50">
        <v>0</v>
      </c>
      <c r="F90" s="50">
        <v>0</v>
      </c>
      <c r="G90" s="50">
        <v>0</v>
      </c>
      <c r="H90" s="50">
        <v>0</v>
      </c>
      <c r="I90" s="51">
        <v>0</v>
      </c>
      <c r="J90" s="52">
        <f t="shared" si="3"/>
        <v>0</v>
      </c>
      <c r="K90" s="49">
        <f t="shared" si="4"/>
        <v>0</v>
      </c>
      <c r="L90" s="51">
        <f t="shared" si="5"/>
        <v>0</v>
      </c>
      <c r="N90" s="39"/>
      <c r="O90" s="39"/>
      <c r="P90" s="39"/>
      <c r="Q90" s="39"/>
      <c r="R90" s="39"/>
      <c r="S90" s="39"/>
      <c r="T90" s="39"/>
    </row>
    <row r="91" spans="1:20">
      <c r="A91" s="194"/>
      <c r="B91" s="75" t="s">
        <v>36</v>
      </c>
      <c r="C91" s="46"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7">
        <v>0</v>
      </c>
      <c r="J91" s="48">
        <f t="shared" si="3"/>
        <v>0</v>
      </c>
      <c r="K91" s="45">
        <f t="shared" si="4"/>
        <v>0</v>
      </c>
      <c r="L91" s="47">
        <f t="shared" si="5"/>
        <v>0</v>
      </c>
      <c r="N91" s="39"/>
      <c r="O91" s="39"/>
      <c r="P91" s="39"/>
      <c r="Q91" s="39"/>
      <c r="R91" s="39"/>
      <c r="S91" s="39"/>
      <c r="T91" s="39"/>
    </row>
    <row r="92" spans="1:20">
      <c r="A92" s="194"/>
      <c r="B92" s="75" t="s">
        <v>40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-7.0658000000000003</v>
      </c>
      <c r="I92" s="47">
        <v>0</v>
      </c>
      <c r="J92" s="48">
        <f t="shared" si="3"/>
        <v>-7.0658000000000003</v>
      </c>
      <c r="K92" s="45">
        <f t="shared" si="4"/>
        <v>-1.0094000000000001</v>
      </c>
      <c r="L92" s="47">
        <f t="shared" si="5"/>
        <v>2.670621373388598</v>
      </c>
      <c r="N92" s="39"/>
      <c r="O92" s="39"/>
      <c r="P92" s="39"/>
      <c r="Q92" s="39"/>
      <c r="R92" s="39"/>
      <c r="S92" s="39"/>
      <c r="T92" s="39"/>
    </row>
    <row r="93" spans="1:20">
      <c r="A93" s="196"/>
      <c r="B93" s="85" t="s">
        <v>44</v>
      </c>
      <c r="C93" s="41">
        <v>-77.454999999999998</v>
      </c>
      <c r="D93" s="41">
        <v>-413.45699999999999</v>
      </c>
      <c r="E93" s="41">
        <v>-92.873999999999995</v>
      </c>
      <c r="F93" s="41">
        <v>-15.318</v>
      </c>
      <c r="G93" s="41">
        <v>-8.2799999999999994</v>
      </c>
      <c r="H93" s="41">
        <v>-46.36</v>
      </c>
      <c r="I93" s="42">
        <v>-47.54</v>
      </c>
      <c r="J93" s="43">
        <f t="shared" si="3"/>
        <v>-701.28399999999988</v>
      </c>
      <c r="K93" s="40">
        <f t="shared" si="4"/>
        <v>-100.18342857142855</v>
      </c>
      <c r="L93" s="42">
        <f t="shared" si="5"/>
        <v>141.43727287606706</v>
      </c>
      <c r="N93" s="39"/>
      <c r="O93" s="39"/>
      <c r="P93" s="39"/>
      <c r="Q93" s="39"/>
      <c r="R93" s="39"/>
      <c r="S93" s="39"/>
      <c r="T93" s="39"/>
    </row>
    <row r="94" spans="1:20">
      <c r="A94" s="194" t="s">
        <v>69</v>
      </c>
      <c r="B94" s="75" t="s">
        <v>32</v>
      </c>
      <c r="C94" s="46">
        <v>-0.45562799999999998</v>
      </c>
      <c r="D94" s="46">
        <v>4.6653470000000006</v>
      </c>
      <c r="E94" s="46">
        <v>165.64083099999999</v>
      </c>
      <c r="F94" s="46">
        <v>77.468566999999993</v>
      </c>
      <c r="G94" s="46">
        <v>47.309663</v>
      </c>
      <c r="H94" s="46">
        <v>6.1518319999999989</v>
      </c>
      <c r="I94" s="47">
        <v>-2.4154049999999998</v>
      </c>
      <c r="J94" s="48">
        <f t="shared" si="3"/>
        <v>298.365207</v>
      </c>
      <c r="K94" s="45">
        <f t="shared" si="4"/>
        <v>42.623601000000001</v>
      </c>
      <c r="L94" s="47">
        <f t="shared" si="5"/>
        <v>61.947182775466409</v>
      </c>
      <c r="N94" s="39"/>
      <c r="O94" s="39"/>
      <c r="P94" s="39"/>
      <c r="Q94" s="39"/>
      <c r="R94" s="39"/>
      <c r="S94" s="39"/>
      <c r="T94" s="39"/>
    </row>
    <row r="95" spans="1:20">
      <c r="A95" s="194"/>
      <c r="B95" s="75" t="s">
        <v>36</v>
      </c>
      <c r="C95" s="46">
        <v>0</v>
      </c>
      <c r="D95" s="46">
        <v>0</v>
      </c>
      <c r="E95" s="46">
        <v>-2.2672000000000001E-2</v>
      </c>
      <c r="F95" s="46">
        <v>-5.5E-2</v>
      </c>
      <c r="G95" s="46">
        <v>-6.5918999999999991E-2</v>
      </c>
      <c r="H95" s="46">
        <v>-2.6699999999999998E-2</v>
      </c>
      <c r="I95" s="47">
        <v>-2.2699999999999998E-2</v>
      </c>
      <c r="J95" s="48">
        <f t="shared" si="3"/>
        <v>-0.192991</v>
      </c>
      <c r="K95" s="45">
        <f t="shared" si="4"/>
        <v>-2.7570142857142856E-2</v>
      </c>
      <c r="L95" s="47">
        <f t="shared" si="5"/>
        <v>2.513869760898902E-2</v>
      </c>
      <c r="N95" s="39"/>
      <c r="O95" s="39"/>
      <c r="P95" s="39"/>
      <c r="Q95" s="39"/>
      <c r="R95" s="39"/>
      <c r="S95" s="39"/>
      <c r="T95" s="39"/>
    </row>
    <row r="96" spans="1:20">
      <c r="A96" s="194"/>
      <c r="B96" s="75" t="s">
        <v>40</v>
      </c>
      <c r="C96" s="46">
        <v>1919.6591760000001</v>
      </c>
      <c r="D96" s="46">
        <v>245.65594100000135</v>
      </c>
      <c r="E96" s="46">
        <v>11093.613665000006</v>
      </c>
      <c r="F96" s="46">
        <v>18939.186108999995</v>
      </c>
      <c r="G96" s="46">
        <v>12301.640164000002</v>
      </c>
      <c r="H96" s="46">
        <v>10905.830660000001</v>
      </c>
      <c r="I96" s="47">
        <v>4819.0050289999999</v>
      </c>
      <c r="J96" s="48">
        <f t="shared" si="3"/>
        <v>60224.590744000008</v>
      </c>
      <c r="K96" s="45">
        <f t="shared" si="4"/>
        <v>8603.5129634285731</v>
      </c>
      <c r="L96" s="47">
        <f t="shared" si="5"/>
        <v>6593.6045808095942</v>
      </c>
      <c r="N96" s="39"/>
      <c r="O96" s="39"/>
      <c r="P96" s="39"/>
      <c r="Q96" s="39"/>
      <c r="R96" s="39"/>
      <c r="S96" s="39"/>
      <c r="T96" s="39"/>
    </row>
    <row r="97" spans="1:20">
      <c r="A97" s="194"/>
      <c r="B97" s="75" t="s">
        <v>44</v>
      </c>
      <c r="C97" s="46">
        <v>-0.2</v>
      </c>
      <c r="D97" s="46">
        <v>0</v>
      </c>
      <c r="E97" s="46">
        <v>-1</v>
      </c>
      <c r="F97" s="46">
        <v>-1</v>
      </c>
      <c r="G97" s="46">
        <v>59</v>
      </c>
      <c r="H97" s="46">
        <v>0</v>
      </c>
      <c r="I97" s="47">
        <v>-1</v>
      </c>
      <c r="J97" s="48">
        <f t="shared" si="3"/>
        <v>55.8</v>
      </c>
      <c r="K97" s="45">
        <f t="shared" si="4"/>
        <v>7.9714285714285706</v>
      </c>
      <c r="L97" s="47">
        <f t="shared" si="5"/>
        <v>22.506422363828676</v>
      </c>
      <c r="N97" s="39"/>
      <c r="O97" s="39"/>
      <c r="P97" s="39"/>
      <c r="Q97" s="39"/>
      <c r="R97" s="39"/>
      <c r="S97" s="39"/>
      <c r="T97" s="39"/>
    </row>
    <row r="98" spans="1:20">
      <c r="A98" s="195" t="s">
        <v>70</v>
      </c>
      <c r="B98" s="81" t="s">
        <v>32</v>
      </c>
      <c r="C98" s="50">
        <v>9.9668060000000001</v>
      </c>
      <c r="D98" s="50">
        <v>9.8140389999999993</v>
      </c>
      <c r="E98" s="50">
        <v>11.977</v>
      </c>
      <c r="F98" s="50">
        <v>12.857811999999999</v>
      </c>
      <c r="G98" s="50">
        <v>14</v>
      </c>
      <c r="H98" s="50">
        <v>15</v>
      </c>
      <c r="I98" s="51">
        <v>15.731253000000001</v>
      </c>
      <c r="J98" s="52">
        <f t="shared" si="3"/>
        <v>89.346909999999994</v>
      </c>
      <c r="K98" s="49">
        <f t="shared" si="4"/>
        <v>12.763844285714285</v>
      </c>
      <c r="L98" s="51">
        <f t="shared" si="5"/>
        <v>2.3268976507638301</v>
      </c>
      <c r="N98" s="39"/>
      <c r="O98" s="39"/>
      <c r="P98" s="39"/>
      <c r="Q98" s="39"/>
      <c r="R98" s="39"/>
      <c r="S98" s="39"/>
      <c r="T98" s="39"/>
    </row>
    <row r="99" spans="1:20">
      <c r="A99" s="194"/>
      <c r="B99" s="75" t="s">
        <v>36</v>
      </c>
      <c r="C99" s="46">
        <v>26.769439999999999</v>
      </c>
      <c r="D99" s="46">
        <v>-12.872999999999999</v>
      </c>
      <c r="E99" s="46">
        <v>-3.4630000000000001</v>
      </c>
      <c r="F99" s="46">
        <v>-3.8119999999999998</v>
      </c>
      <c r="G99" s="46">
        <v>-3.8660000000000001</v>
      </c>
      <c r="H99" s="46">
        <v>-7.4950000000000001</v>
      </c>
      <c r="I99" s="47">
        <v>-2.5424000000000002</v>
      </c>
      <c r="J99" s="48">
        <f t="shared" si="3"/>
        <v>-7.2819599999999998</v>
      </c>
      <c r="K99" s="45">
        <f t="shared" si="4"/>
        <v>-1.0402799999999999</v>
      </c>
      <c r="L99" s="47">
        <f t="shared" si="5"/>
        <v>12.772693929661042</v>
      </c>
      <c r="N99" s="39"/>
      <c r="O99" s="39"/>
      <c r="P99" s="39"/>
      <c r="Q99" s="39"/>
      <c r="R99" s="39"/>
      <c r="S99" s="39"/>
      <c r="T99" s="39"/>
    </row>
    <row r="100" spans="1:20">
      <c r="A100" s="194"/>
      <c r="B100" s="75" t="s">
        <v>40</v>
      </c>
      <c r="C100" s="46">
        <v>2.15482</v>
      </c>
      <c r="D100" s="46">
        <v>0</v>
      </c>
      <c r="E100" s="46">
        <v>0</v>
      </c>
      <c r="F100" s="46">
        <v>-5.7000000000000002E-3</v>
      </c>
      <c r="G100" s="46">
        <v>-24.913650000000001</v>
      </c>
      <c r="H100" s="46">
        <v>0</v>
      </c>
      <c r="I100" s="47">
        <v>1.1200000000000001</v>
      </c>
      <c r="J100" s="48">
        <f t="shared" si="3"/>
        <v>-21.64453</v>
      </c>
      <c r="K100" s="45">
        <f t="shared" si="4"/>
        <v>-3.092075714285714</v>
      </c>
      <c r="L100" s="47">
        <f t="shared" si="5"/>
        <v>9.6579942058791524</v>
      </c>
      <c r="N100" s="39"/>
      <c r="O100" s="39"/>
      <c r="P100" s="39"/>
      <c r="Q100" s="39"/>
      <c r="R100" s="39"/>
      <c r="S100" s="39"/>
      <c r="T100" s="39"/>
    </row>
    <row r="101" spans="1:20">
      <c r="A101" s="196"/>
      <c r="B101" s="85" t="s">
        <v>44</v>
      </c>
      <c r="C101" s="41">
        <v>50.602085999999993</v>
      </c>
      <c r="D101" s="41">
        <v>61.732122000000004</v>
      </c>
      <c r="E101" s="41">
        <v>56.067982000000001</v>
      </c>
      <c r="F101" s="41">
        <v>106.77179799999999</v>
      </c>
      <c r="G101" s="41">
        <v>109.72357300000002</v>
      </c>
      <c r="H101" s="41">
        <v>128.83197600000003</v>
      </c>
      <c r="I101" s="42">
        <v>125.19008500000002</v>
      </c>
      <c r="J101" s="43">
        <f t="shared" si="3"/>
        <v>638.91962200000012</v>
      </c>
      <c r="K101" s="40">
        <f t="shared" si="4"/>
        <v>91.274231714285733</v>
      </c>
      <c r="L101" s="42">
        <f t="shared" si="5"/>
        <v>33.930963531131077</v>
      </c>
      <c r="N101" s="39"/>
      <c r="O101" s="39"/>
      <c r="P101" s="39"/>
      <c r="Q101" s="39"/>
      <c r="R101" s="39"/>
      <c r="S101" s="39"/>
      <c r="T101" s="39"/>
    </row>
    <row r="102" spans="1:20">
      <c r="A102" s="194" t="s">
        <v>71</v>
      </c>
      <c r="B102" s="75" t="s">
        <v>32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7">
        <v>0</v>
      </c>
      <c r="J102" s="48">
        <f t="shared" si="3"/>
        <v>0</v>
      </c>
      <c r="K102" s="45">
        <f t="shared" si="4"/>
        <v>0</v>
      </c>
      <c r="L102" s="47">
        <f t="shared" si="5"/>
        <v>0</v>
      </c>
      <c r="N102" s="39"/>
      <c r="O102" s="39"/>
      <c r="P102" s="39"/>
      <c r="Q102" s="39"/>
      <c r="R102" s="39"/>
      <c r="S102" s="39"/>
      <c r="T102" s="39"/>
    </row>
    <row r="103" spans="1:20">
      <c r="A103" s="194"/>
      <c r="B103" s="75" t="s">
        <v>36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7">
        <v>0</v>
      </c>
      <c r="J103" s="48">
        <f t="shared" si="3"/>
        <v>0</v>
      </c>
      <c r="K103" s="45">
        <f t="shared" si="4"/>
        <v>0</v>
      </c>
      <c r="L103" s="47">
        <f t="shared" si="5"/>
        <v>0</v>
      </c>
      <c r="N103" s="39"/>
      <c r="O103" s="39"/>
      <c r="P103" s="39"/>
      <c r="Q103" s="39"/>
      <c r="R103" s="39"/>
      <c r="S103" s="39"/>
      <c r="T103" s="39"/>
    </row>
    <row r="104" spans="1:20">
      <c r="A104" s="194"/>
      <c r="B104" s="75" t="s">
        <v>40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7">
        <v>0</v>
      </c>
      <c r="J104" s="48">
        <f t="shared" si="3"/>
        <v>0</v>
      </c>
      <c r="K104" s="45">
        <f t="shared" si="4"/>
        <v>0</v>
      </c>
      <c r="L104" s="47">
        <f t="shared" si="5"/>
        <v>0</v>
      </c>
      <c r="N104" s="39"/>
      <c r="O104" s="39"/>
      <c r="P104" s="39"/>
      <c r="Q104" s="39"/>
      <c r="R104" s="39"/>
      <c r="S104" s="39"/>
      <c r="T104" s="39"/>
    </row>
    <row r="105" spans="1:20">
      <c r="A105" s="194"/>
      <c r="B105" s="75" t="s">
        <v>44</v>
      </c>
      <c r="C105" s="46">
        <v>0</v>
      </c>
      <c r="D105" s="46">
        <v>0</v>
      </c>
      <c r="E105" s="46">
        <v>-2.0409999999999999</v>
      </c>
      <c r="F105" s="46">
        <v>0</v>
      </c>
      <c r="G105" s="46">
        <v>0</v>
      </c>
      <c r="H105" s="46">
        <v>0</v>
      </c>
      <c r="I105" s="47">
        <v>5.05</v>
      </c>
      <c r="J105" s="48">
        <f t="shared" si="3"/>
        <v>3.0089999999999999</v>
      </c>
      <c r="K105" s="45">
        <f t="shared" si="4"/>
        <v>0.42985714285714283</v>
      </c>
      <c r="L105" s="47">
        <f t="shared" si="5"/>
        <v>2.1746547947181125</v>
      </c>
      <c r="N105" s="39"/>
      <c r="O105" s="39"/>
      <c r="P105" s="39"/>
      <c r="Q105" s="39"/>
      <c r="R105" s="39"/>
      <c r="S105" s="39"/>
      <c r="T105" s="39"/>
    </row>
    <row r="106" spans="1:20">
      <c r="A106" s="195" t="s">
        <v>72</v>
      </c>
      <c r="B106" s="81" t="s">
        <v>32</v>
      </c>
      <c r="C106" s="50">
        <v>0</v>
      </c>
      <c r="D106" s="50">
        <v>0</v>
      </c>
      <c r="E106" s="50">
        <v>0</v>
      </c>
      <c r="F106" s="50">
        <v>59.716999999999999</v>
      </c>
      <c r="G106" s="50">
        <v>46.838999999999999</v>
      </c>
      <c r="H106" s="50">
        <v>97.190933000000001</v>
      </c>
      <c r="I106" s="51">
        <v>58.221499999999999</v>
      </c>
      <c r="J106" s="52">
        <f t="shared" si="3"/>
        <v>261.968433</v>
      </c>
      <c r="K106" s="49">
        <f t="shared" si="4"/>
        <v>37.42406185714286</v>
      </c>
      <c r="L106" s="51">
        <f t="shared" si="5"/>
        <v>38.279475981370013</v>
      </c>
      <c r="N106" s="39"/>
      <c r="O106" s="39"/>
      <c r="P106" s="39"/>
      <c r="Q106" s="39"/>
      <c r="R106" s="39"/>
      <c r="S106" s="39"/>
      <c r="T106" s="39"/>
    </row>
    <row r="107" spans="1:20">
      <c r="A107" s="194"/>
      <c r="B107" s="75" t="s">
        <v>36</v>
      </c>
      <c r="C107" s="46">
        <v>0.30810000000000004</v>
      </c>
      <c r="D107" s="46">
        <v>0.496</v>
      </c>
      <c r="E107" s="46">
        <v>3.2530000000000003E-2</v>
      </c>
      <c r="F107" s="46">
        <v>0</v>
      </c>
      <c r="G107" s="46">
        <v>0</v>
      </c>
      <c r="H107" s="46">
        <v>0</v>
      </c>
      <c r="I107" s="47">
        <v>0</v>
      </c>
      <c r="J107" s="48">
        <f t="shared" si="3"/>
        <v>0.83662999999999998</v>
      </c>
      <c r="K107" s="45">
        <f t="shared" si="4"/>
        <v>0.11951857142857143</v>
      </c>
      <c r="L107" s="47">
        <f t="shared" si="5"/>
        <v>0.20083450420919305</v>
      </c>
      <c r="N107" s="39"/>
      <c r="O107" s="39"/>
      <c r="P107" s="39"/>
      <c r="Q107" s="39"/>
      <c r="R107" s="39"/>
      <c r="S107" s="39"/>
      <c r="T107" s="39"/>
    </row>
    <row r="108" spans="1:20">
      <c r="A108" s="194"/>
      <c r="B108" s="75" t="s">
        <v>40</v>
      </c>
      <c r="C108" s="46">
        <v>12581.571645999997</v>
      </c>
      <c r="D108" s="46">
        <v>10412.365186999998</v>
      </c>
      <c r="E108" s="46">
        <v>5797.7804310000038</v>
      </c>
      <c r="F108" s="46">
        <v>15185.75215900004</v>
      </c>
      <c r="G108" s="46">
        <v>12313.72382400001</v>
      </c>
      <c r="H108" s="46">
        <v>6057.6351099999947</v>
      </c>
      <c r="I108" s="47">
        <v>4250.4758739999988</v>
      </c>
      <c r="J108" s="48">
        <f t="shared" si="3"/>
        <v>66599.304231000031</v>
      </c>
      <c r="K108" s="45">
        <f t="shared" si="4"/>
        <v>9514.1863187142899</v>
      </c>
      <c r="L108" s="47">
        <f t="shared" si="5"/>
        <v>4157.0364840066932</v>
      </c>
      <c r="N108" s="39"/>
      <c r="O108" s="39"/>
      <c r="P108" s="39"/>
      <c r="Q108" s="39"/>
      <c r="R108" s="39"/>
      <c r="S108" s="39"/>
      <c r="T108" s="39"/>
    </row>
    <row r="109" spans="1:20">
      <c r="A109" s="196"/>
      <c r="B109" s="85" t="s">
        <v>44</v>
      </c>
      <c r="C109" s="41">
        <v>0.5655</v>
      </c>
      <c r="D109" s="41">
        <v>0.54431600000000002</v>
      </c>
      <c r="E109" s="41">
        <v>1.9449329999999998</v>
      </c>
      <c r="F109" s="41">
        <v>0.11303700000000001</v>
      </c>
      <c r="G109" s="41">
        <v>4.5359999999999998E-2</v>
      </c>
      <c r="H109" s="41">
        <v>0</v>
      </c>
      <c r="I109" s="42">
        <v>13.044402000000002</v>
      </c>
      <c r="J109" s="43">
        <f t="shared" si="3"/>
        <v>16.257548</v>
      </c>
      <c r="K109" s="40">
        <f t="shared" si="4"/>
        <v>2.3225068571428573</v>
      </c>
      <c r="L109" s="42">
        <f t="shared" si="5"/>
        <v>4.7751409447364113</v>
      </c>
      <c r="N109" s="39"/>
      <c r="O109" s="39"/>
      <c r="P109" s="39"/>
      <c r="Q109" s="39"/>
      <c r="R109" s="39"/>
      <c r="S109" s="39"/>
      <c r="T109" s="39"/>
    </row>
    <row r="110" spans="1:20">
      <c r="A110" s="195" t="s">
        <v>73</v>
      </c>
      <c r="B110" s="81" t="s">
        <v>32</v>
      </c>
      <c r="C110" s="50">
        <v>0</v>
      </c>
      <c r="D110" s="50">
        <v>0</v>
      </c>
      <c r="E110" s="50">
        <v>-10.010999999999999</v>
      </c>
      <c r="F110" s="50">
        <v>-27.991500000000002</v>
      </c>
      <c r="G110" s="50">
        <v>-22.515599999999999</v>
      </c>
      <c r="H110" s="50">
        <v>-16.006499999999999</v>
      </c>
      <c r="I110" s="51">
        <v>-1E-3</v>
      </c>
      <c r="J110" s="52">
        <f t="shared" si="3"/>
        <v>-76.525599999999997</v>
      </c>
      <c r="K110" s="49">
        <f t="shared" si="4"/>
        <v>-10.932228571428571</v>
      </c>
      <c r="L110" s="51">
        <f t="shared" si="5"/>
        <v>11.62116696015139</v>
      </c>
      <c r="N110" s="39"/>
      <c r="O110" s="39"/>
      <c r="P110" s="39"/>
      <c r="Q110" s="39"/>
      <c r="R110" s="39"/>
      <c r="S110" s="39"/>
      <c r="T110" s="39"/>
    </row>
    <row r="111" spans="1:20">
      <c r="A111" s="194"/>
      <c r="B111" s="75" t="s">
        <v>36</v>
      </c>
      <c r="C111" s="46">
        <v>0</v>
      </c>
      <c r="D111" s="46">
        <v>0</v>
      </c>
      <c r="E111" s="46">
        <v>0</v>
      </c>
      <c r="F111" s="46">
        <v>0</v>
      </c>
      <c r="G111" s="46">
        <v>-0.3</v>
      </c>
      <c r="H111" s="46">
        <v>-1</v>
      </c>
      <c r="I111" s="47">
        <v>0</v>
      </c>
      <c r="J111" s="48">
        <f t="shared" si="3"/>
        <v>-1.3</v>
      </c>
      <c r="K111" s="45">
        <f t="shared" si="4"/>
        <v>-0.18571428571428572</v>
      </c>
      <c r="L111" s="47">
        <f t="shared" si="5"/>
        <v>0.37606990231680526</v>
      </c>
      <c r="N111" s="39"/>
      <c r="O111" s="39"/>
      <c r="P111" s="39"/>
      <c r="Q111" s="39"/>
      <c r="R111" s="39"/>
      <c r="S111" s="39"/>
      <c r="T111" s="39"/>
    </row>
    <row r="112" spans="1:20">
      <c r="A112" s="194"/>
      <c r="B112" s="75" t="s">
        <v>40</v>
      </c>
      <c r="C112" s="46">
        <v>8011.6777900000379</v>
      </c>
      <c r="D112" s="46">
        <v>8757.6583500000324</v>
      </c>
      <c r="E112" s="46">
        <v>9002.7127240000118</v>
      </c>
      <c r="F112" s="46">
        <v>11815.039993000031</v>
      </c>
      <c r="G112" s="46">
        <v>13439.390567000026</v>
      </c>
      <c r="H112" s="46">
        <v>9200.7378780000181</v>
      </c>
      <c r="I112" s="47">
        <v>7949.0187519999981</v>
      </c>
      <c r="J112" s="48">
        <f t="shared" si="3"/>
        <v>68176.236054000154</v>
      </c>
      <c r="K112" s="45">
        <f t="shared" si="4"/>
        <v>9739.4622934285926</v>
      </c>
      <c r="L112" s="47">
        <f t="shared" si="5"/>
        <v>2081.0807404257826</v>
      </c>
      <c r="N112" s="39"/>
      <c r="O112" s="39"/>
      <c r="P112" s="39"/>
      <c r="Q112" s="39"/>
      <c r="R112" s="39"/>
      <c r="S112" s="39"/>
      <c r="T112" s="39"/>
    </row>
    <row r="113" spans="1:20">
      <c r="A113" s="196"/>
      <c r="B113" s="85" t="s">
        <v>44</v>
      </c>
      <c r="C113" s="41">
        <v>48.5</v>
      </c>
      <c r="D113" s="41">
        <v>63.52000000000001</v>
      </c>
      <c r="E113" s="41">
        <v>-98.5</v>
      </c>
      <c r="F113" s="41">
        <v>-1554.05</v>
      </c>
      <c r="G113" s="41">
        <v>-298.04300000000001</v>
      </c>
      <c r="H113" s="41">
        <v>-58.768000000000001</v>
      </c>
      <c r="I113" s="42">
        <v>-25.899999999999995</v>
      </c>
      <c r="J113" s="43">
        <f t="shared" si="3"/>
        <v>-1923.241</v>
      </c>
      <c r="K113" s="40">
        <f t="shared" si="4"/>
        <v>-274.7487142857143</v>
      </c>
      <c r="L113" s="42">
        <f t="shared" si="5"/>
        <v>576.73026892436587</v>
      </c>
      <c r="N113" s="39"/>
      <c r="O113" s="39"/>
      <c r="P113" s="39"/>
      <c r="Q113" s="39"/>
      <c r="R113" s="39"/>
      <c r="S113" s="39"/>
      <c r="T113" s="39"/>
    </row>
    <row r="114" spans="1:20">
      <c r="A114" s="195" t="s">
        <v>74</v>
      </c>
      <c r="B114" s="81" t="s">
        <v>32</v>
      </c>
      <c r="C114" s="50">
        <v>0</v>
      </c>
      <c r="D114" s="50">
        <v>0</v>
      </c>
      <c r="E114" s="50">
        <v>0</v>
      </c>
      <c r="F114" s="50">
        <v>0</v>
      </c>
      <c r="G114" s="50">
        <v>0</v>
      </c>
      <c r="H114" s="50">
        <v>0</v>
      </c>
      <c r="I114" s="51">
        <v>0</v>
      </c>
      <c r="J114" s="52">
        <f t="shared" si="3"/>
        <v>0</v>
      </c>
      <c r="K114" s="49">
        <f t="shared" si="4"/>
        <v>0</v>
      </c>
      <c r="L114" s="51">
        <f t="shared" si="5"/>
        <v>0</v>
      </c>
      <c r="N114" s="39"/>
      <c r="O114" s="39"/>
      <c r="P114" s="39"/>
      <c r="Q114" s="39"/>
      <c r="R114" s="39"/>
      <c r="S114" s="39"/>
      <c r="T114" s="39"/>
    </row>
    <row r="115" spans="1:20">
      <c r="A115" s="194"/>
      <c r="B115" s="75" t="s">
        <v>36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7">
        <v>0</v>
      </c>
      <c r="J115" s="48">
        <f t="shared" ref="J115:J165" si="6">SUM(C115:I115)</f>
        <v>0</v>
      </c>
      <c r="K115" s="45">
        <f t="shared" ref="K115:K165" si="7">AVERAGE(C115:I115)</f>
        <v>0</v>
      </c>
      <c r="L115" s="47">
        <f t="shared" ref="L115:L165" si="8">STDEV(C115:I115)</f>
        <v>0</v>
      </c>
      <c r="N115" s="39"/>
      <c r="O115" s="39"/>
      <c r="P115" s="39"/>
      <c r="Q115" s="39"/>
      <c r="R115" s="39"/>
      <c r="S115" s="39"/>
      <c r="T115" s="39"/>
    </row>
    <row r="116" spans="1:20">
      <c r="A116" s="194"/>
      <c r="B116" s="75" t="s">
        <v>40</v>
      </c>
      <c r="C116" s="46">
        <v>54.856000000000002</v>
      </c>
      <c r="D116" s="46">
        <v>208.688571</v>
      </c>
      <c r="E116" s="46">
        <v>262.14</v>
      </c>
      <c r="F116" s="46">
        <v>89.052000000000007</v>
      </c>
      <c r="G116" s="46">
        <v>0</v>
      </c>
      <c r="H116" s="46">
        <v>3.96</v>
      </c>
      <c r="I116" s="47">
        <v>21.852</v>
      </c>
      <c r="J116" s="48">
        <f t="shared" si="6"/>
        <v>640.54857100000004</v>
      </c>
      <c r="K116" s="45">
        <f t="shared" si="7"/>
        <v>91.506938714285724</v>
      </c>
      <c r="L116" s="47">
        <f t="shared" si="8"/>
        <v>104.15236545561646</v>
      </c>
      <c r="N116" s="39"/>
      <c r="O116" s="39"/>
      <c r="P116" s="39"/>
      <c r="Q116" s="39"/>
      <c r="R116" s="39"/>
      <c r="S116" s="39"/>
      <c r="T116" s="39"/>
    </row>
    <row r="117" spans="1:20">
      <c r="A117" s="196"/>
      <c r="B117" s="85" t="s">
        <v>44</v>
      </c>
      <c r="C117" s="41">
        <v>-11</v>
      </c>
      <c r="D117" s="41">
        <v>-0.7</v>
      </c>
      <c r="E117" s="41">
        <v>-0.47</v>
      </c>
      <c r="F117" s="41">
        <v>0</v>
      </c>
      <c r="G117" s="41">
        <v>50.5</v>
      </c>
      <c r="H117" s="41">
        <v>-1.05</v>
      </c>
      <c r="I117" s="42">
        <v>-4</v>
      </c>
      <c r="J117" s="43">
        <f t="shared" si="6"/>
        <v>33.28</v>
      </c>
      <c r="K117" s="40">
        <f t="shared" si="7"/>
        <v>4.7542857142857144</v>
      </c>
      <c r="L117" s="42">
        <f t="shared" si="8"/>
        <v>20.537935515481959</v>
      </c>
      <c r="N117" s="39"/>
      <c r="O117" s="39"/>
      <c r="P117" s="39"/>
      <c r="Q117" s="39"/>
      <c r="R117" s="39"/>
      <c r="S117" s="39"/>
      <c r="T117" s="39"/>
    </row>
    <row r="118" spans="1:20">
      <c r="A118" s="194" t="s">
        <v>75</v>
      </c>
      <c r="B118" s="75" t="s">
        <v>32</v>
      </c>
      <c r="C118" s="46">
        <v>-0.10299</v>
      </c>
      <c r="D118" s="46">
        <v>-0.12039000000000001</v>
      </c>
      <c r="E118" s="46">
        <v>-0.2268</v>
      </c>
      <c r="F118" s="46">
        <v>-0.21728</v>
      </c>
      <c r="G118" s="46">
        <v>-0.19440000000000002</v>
      </c>
      <c r="H118" s="46">
        <v>-0.23399999999999996</v>
      </c>
      <c r="I118" s="47">
        <v>-0.17460000000000003</v>
      </c>
      <c r="J118" s="48">
        <f t="shared" si="6"/>
        <v>-1.2704600000000001</v>
      </c>
      <c r="K118" s="45">
        <f t="shared" si="7"/>
        <v>-0.18149428571428575</v>
      </c>
      <c r="L118" s="47">
        <f t="shared" si="8"/>
        <v>5.1962839881702215E-2</v>
      </c>
      <c r="N118" s="39"/>
      <c r="O118" s="39"/>
      <c r="P118" s="39"/>
      <c r="Q118" s="39"/>
      <c r="R118" s="39"/>
      <c r="S118" s="39"/>
      <c r="T118" s="39"/>
    </row>
    <row r="119" spans="1:20">
      <c r="A119" s="194"/>
      <c r="B119" s="75" t="s">
        <v>36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7">
        <v>0</v>
      </c>
      <c r="J119" s="48">
        <f t="shared" si="6"/>
        <v>0</v>
      </c>
      <c r="K119" s="45">
        <f t="shared" si="7"/>
        <v>0</v>
      </c>
      <c r="L119" s="47">
        <f t="shared" si="8"/>
        <v>0</v>
      </c>
      <c r="N119" s="39"/>
      <c r="O119" s="39"/>
      <c r="P119" s="39"/>
      <c r="Q119" s="39"/>
      <c r="R119" s="39"/>
      <c r="S119" s="39"/>
      <c r="T119" s="39"/>
    </row>
    <row r="120" spans="1:20">
      <c r="A120" s="194"/>
      <c r="B120" s="75" t="s">
        <v>40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7">
        <v>0</v>
      </c>
      <c r="J120" s="48">
        <f t="shared" si="6"/>
        <v>0</v>
      </c>
      <c r="K120" s="45">
        <f t="shared" si="7"/>
        <v>0</v>
      </c>
      <c r="L120" s="47">
        <f t="shared" si="8"/>
        <v>0</v>
      </c>
      <c r="N120" s="39"/>
      <c r="O120" s="39"/>
      <c r="P120" s="39"/>
      <c r="Q120" s="39"/>
      <c r="R120" s="39"/>
      <c r="S120" s="39"/>
      <c r="T120" s="39"/>
    </row>
    <row r="121" spans="1:20">
      <c r="A121" s="194"/>
      <c r="B121" s="75" t="s">
        <v>44</v>
      </c>
      <c r="C121" s="46">
        <v>-857.7</v>
      </c>
      <c r="D121" s="46">
        <v>-1093.55</v>
      </c>
      <c r="E121" s="46">
        <v>-1248.3019999999999</v>
      </c>
      <c r="F121" s="46">
        <v>-2053.6576999999997</v>
      </c>
      <c r="G121" s="46">
        <v>-1147.72</v>
      </c>
      <c r="H121" s="46">
        <v>-1085.1500000000001</v>
      </c>
      <c r="I121" s="47">
        <v>-1669.8020000000001</v>
      </c>
      <c r="J121" s="48">
        <f t="shared" si="6"/>
        <v>-9155.8816999999999</v>
      </c>
      <c r="K121" s="45">
        <f t="shared" si="7"/>
        <v>-1307.9830999999999</v>
      </c>
      <c r="L121" s="47">
        <f t="shared" si="8"/>
        <v>411.21377963658188</v>
      </c>
      <c r="N121" s="39"/>
      <c r="O121" s="39"/>
      <c r="P121" s="39"/>
      <c r="Q121" s="39"/>
      <c r="R121" s="39"/>
      <c r="S121" s="39"/>
      <c r="T121" s="39"/>
    </row>
    <row r="122" spans="1:20">
      <c r="A122" s="195" t="s">
        <v>76</v>
      </c>
      <c r="B122" s="81" t="s">
        <v>32</v>
      </c>
      <c r="C122" s="50">
        <v>-0.37616999999999984</v>
      </c>
      <c r="D122" s="50">
        <v>-0.28426800000000002</v>
      </c>
      <c r="E122" s="50">
        <v>15.473403000000001</v>
      </c>
      <c r="F122" s="50">
        <v>-0.22</v>
      </c>
      <c r="G122" s="50">
        <v>0</v>
      </c>
      <c r="H122" s="50">
        <v>1.4999999999999999E-2</v>
      </c>
      <c r="I122" s="51">
        <v>0</v>
      </c>
      <c r="J122" s="52">
        <f t="shared" si="6"/>
        <v>14.607965000000002</v>
      </c>
      <c r="K122" s="49">
        <f t="shared" si="7"/>
        <v>2.0868521428571429</v>
      </c>
      <c r="L122" s="51">
        <f t="shared" si="8"/>
        <v>5.9049763547663892</v>
      </c>
      <c r="N122" s="39"/>
      <c r="O122" s="39"/>
      <c r="P122" s="39"/>
      <c r="Q122" s="39"/>
      <c r="R122" s="39"/>
      <c r="S122" s="39"/>
      <c r="T122" s="39"/>
    </row>
    <row r="123" spans="1:20">
      <c r="A123" s="194"/>
      <c r="B123" s="75" t="s">
        <v>36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7">
        <v>0</v>
      </c>
      <c r="J123" s="48">
        <f t="shared" si="6"/>
        <v>0</v>
      </c>
      <c r="K123" s="45">
        <f t="shared" si="7"/>
        <v>0</v>
      </c>
      <c r="L123" s="47">
        <f t="shared" si="8"/>
        <v>0</v>
      </c>
      <c r="N123" s="39"/>
      <c r="O123" s="39"/>
      <c r="P123" s="39"/>
      <c r="Q123" s="39"/>
      <c r="R123" s="39"/>
      <c r="S123" s="39"/>
      <c r="T123" s="39"/>
    </row>
    <row r="124" spans="1:20">
      <c r="A124" s="194"/>
      <c r="B124" s="75" t="s">
        <v>40</v>
      </c>
      <c r="C124" s="46">
        <v>3428.5749999999998</v>
      </c>
      <c r="D124" s="46">
        <v>1965.125</v>
      </c>
      <c r="E124" s="46">
        <v>1742.827</v>
      </c>
      <c r="F124" s="46">
        <v>2136.8969999999999</v>
      </c>
      <c r="G124" s="46">
        <v>3361.011</v>
      </c>
      <c r="H124" s="46">
        <v>2907.989</v>
      </c>
      <c r="I124" s="47">
        <v>3682.7419999999997</v>
      </c>
      <c r="J124" s="48">
        <f t="shared" si="6"/>
        <v>19225.165999999997</v>
      </c>
      <c r="K124" s="45">
        <f t="shared" si="7"/>
        <v>2746.4522857142852</v>
      </c>
      <c r="L124" s="47">
        <f t="shared" si="8"/>
        <v>788.98669588038047</v>
      </c>
      <c r="N124" s="39"/>
      <c r="O124" s="39"/>
      <c r="P124" s="39"/>
      <c r="Q124" s="39"/>
      <c r="R124" s="39"/>
      <c r="S124" s="39"/>
      <c r="T124" s="39"/>
    </row>
    <row r="125" spans="1:20">
      <c r="A125" s="196"/>
      <c r="B125" s="85" t="s">
        <v>44</v>
      </c>
      <c r="C125" s="41">
        <v>1.46</v>
      </c>
      <c r="D125" s="41">
        <v>0.90400000000000003</v>
      </c>
      <c r="E125" s="41">
        <v>0.94699999999999995</v>
      </c>
      <c r="F125" s="41">
        <v>2.0569999999999999</v>
      </c>
      <c r="G125" s="41">
        <v>1.1000000000000001</v>
      </c>
      <c r="H125" s="41">
        <v>1.704</v>
      </c>
      <c r="I125" s="42">
        <v>1.3029999999999999</v>
      </c>
      <c r="J125" s="43">
        <f t="shared" si="6"/>
        <v>9.4750000000000014</v>
      </c>
      <c r="K125" s="40">
        <f t="shared" si="7"/>
        <v>1.3535714285714289</v>
      </c>
      <c r="L125" s="42">
        <f t="shared" si="8"/>
        <v>0.42095322667443513</v>
      </c>
      <c r="N125" s="39"/>
      <c r="O125" s="39"/>
      <c r="P125" s="39"/>
      <c r="Q125" s="39"/>
      <c r="R125" s="39"/>
      <c r="S125" s="39"/>
      <c r="T125" s="39"/>
    </row>
    <row r="126" spans="1:20">
      <c r="A126" s="195" t="s">
        <v>49</v>
      </c>
      <c r="B126" s="81" t="s">
        <v>32</v>
      </c>
      <c r="C126" s="50">
        <v>0</v>
      </c>
      <c r="D126" s="50">
        <v>0</v>
      </c>
      <c r="E126" s="50">
        <v>0</v>
      </c>
      <c r="F126" s="50">
        <v>0</v>
      </c>
      <c r="G126" s="50">
        <v>0</v>
      </c>
      <c r="H126" s="50">
        <v>0</v>
      </c>
      <c r="I126" s="51">
        <v>0</v>
      </c>
      <c r="J126" s="52">
        <f t="shared" si="6"/>
        <v>0</v>
      </c>
      <c r="K126" s="49">
        <f t="shared" si="7"/>
        <v>0</v>
      </c>
      <c r="L126" s="51">
        <f t="shared" si="8"/>
        <v>0</v>
      </c>
      <c r="N126" s="39"/>
      <c r="O126" s="39"/>
      <c r="P126" s="39"/>
      <c r="Q126" s="39"/>
      <c r="R126" s="39"/>
      <c r="S126" s="39"/>
      <c r="T126" s="39"/>
    </row>
    <row r="127" spans="1:20">
      <c r="A127" s="194"/>
      <c r="B127" s="75" t="s">
        <v>36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7">
        <v>0</v>
      </c>
      <c r="J127" s="48">
        <f t="shared" si="6"/>
        <v>0</v>
      </c>
      <c r="K127" s="45">
        <f t="shared" si="7"/>
        <v>0</v>
      </c>
      <c r="L127" s="47">
        <f t="shared" si="8"/>
        <v>0</v>
      </c>
      <c r="N127" s="39"/>
      <c r="O127" s="39"/>
      <c r="P127" s="39"/>
      <c r="Q127" s="39"/>
      <c r="R127" s="39"/>
      <c r="S127" s="39"/>
      <c r="T127" s="39"/>
    </row>
    <row r="128" spans="1:20">
      <c r="A128" s="194"/>
      <c r="B128" s="75" t="s">
        <v>40</v>
      </c>
      <c r="C128" s="46">
        <v>0</v>
      </c>
      <c r="D128" s="46">
        <v>0.74</v>
      </c>
      <c r="E128" s="46">
        <v>-1.1586110000000001</v>
      </c>
      <c r="F128" s="46">
        <v>0</v>
      </c>
      <c r="G128" s="46">
        <v>2.29</v>
      </c>
      <c r="H128" s="46">
        <v>0</v>
      </c>
      <c r="I128" s="47">
        <v>18</v>
      </c>
      <c r="J128" s="48">
        <f t="shared" si="6"/>
        <v>19.871389000000001</v>
      </c>
      <c r="K128" s="45">
        <f t="shared" si="7"/>
        <v>2.8387698571428572</v>
      </c>
      <c r="L128" s="47">
        <f t="shared" si="8"/>
        <v>6.7666311083207038</v>
      </c>
      <c r="N128" s="39"/>
      <c r="O128" s="39"/>
      <c r="P128" s="39"/>
      <c r="Q128" s="39"/>
      <c r="R128" s="39"/>
      <c r="S128" s="39"/>
      <c r="T128" s="39"/>
    </row>
    <row r="129" spans="1:20">
      <c r="A129" s="196"/>
      <c r="B129" s="85" t="s">
        <v>44</v>
      </c>
      <c r="C129" s="41">
        <v>-492.5</v>
      </c>
      <c r="D129" s="41">
        <v>-211.98</v>
      </c>
      <c r="E129" s="41">
        <v>-206.7</v>
      </c>
      <c r="F129" s="41">
        <v>-112</v>
      </c>
      <c r="G129" s="41">
        <v>-50.2</v>
      </c>
      <c r="H129" s="41">
        <v>-4.5</v>
      </c>
      <c r="I129" s="42">
        <v>-30.76</v>
      </c>
      <c r="J129" s="43">
        <f t="shared" si="6"/>
        <v>-1108.6400000000001</v>
      </c>
      <c r="K129" s="40">
        <f t="shared" si="7"/>
        <v>-158.37714285714287</v>
      </c>
      <c r="L129" s="42">
        <f t="shared" si="8"/>
        <v>168.65343772702306</v>
      </c>
      <c r="N129" s="39"/>
      <c r="O129" s="39"/>
      <c r="P129" s="39"/>
      <c r="Q129" s="39"/>
      <c r="R129" s="39"/>
      <c r="S129" s="39"/>
      <c r="T129" s="39"/>
    </row>
    <row r="130" spans="1:20">
      <c r="A130" s="194" t="s">
        <v>41</v>
      </c>
      <c r="B130" s="75" t="s">
        <v>32</v>
      </c>
      <c r="C130" s="46">
        <v>1.5029999999999999</v>
      </c>
      <c r="D130" s="46">
        <v>-0.25535800000000003</v>
      </c>
      <c r="E130" s="46">
        <v>11.107689000000001</v>
      </c>
      <c r="F130" s="46">
        <v>4.0956570000000001</v>
      </c>
      <c r="G130" s="46">
        <v>-0.38399999999999995</v>
      </c>
      <c r="H130" s="46">
        <v>2.3416000000000001</v>
      </c>
      <c r="I130" s="47">
        <v>2.5133999999999999</v>
      </c>
      <c r="J130" s="48">
        <f t="shared" si="6"/>
        <v>20.921987999999999</v>
      </c>
      <c r="K130" s="45">
        <f t="shared" si="7"/>
        <v>2.9888554285714286</v>
      </c>
      <c r="L130" s="47">
        <f t="shared" si="8"/>
        <v>3.9135300901749335</v>
      </c>
      <c r="N130" s="39"/>
      <c r="O130" s="39"/>
      <c r="P130" s="39"/>
      <c r="Q130" s="39"/>
      <c r="R130" s="39"/>
      <c r="S130" s="39"/>
      <c r="T130" s="39"/>
    </row>
    <row r="131" spans="1:20">
      <c r="A131" s="194"/>
      <c r="B131" s="75" t="s">
        <v>36</v>
      </c>
      <c r="C131" s="46">
        <v>1.89</v>
      </c>
      <c r="D131" s="46">
        <v>0.10199999999999999</v>
      </c>
      <c r="E131" s="46">
        <v>0.1</v>
      </c>
      <c r="F131" s="46">
        <v>0</v>
      </c>
      <c r="G131" s="46">
        <v>0</v>
      </c>
      <c r="H131" s="46">
        <v>0</v>
      </c>
      <c r="I131" s="47">
        <v>0.105</v>
      </c>
      <c r="J131" s="48">
        <f t="shared" si="6"/>
        <v>2.1970000000000001</v>
      </c>
      <c r="K131" s="45">
        <f t="shared" si="7"/>
        <v>0.31385714285714289</v>
      </c>
      <c r="L131" s="47">
        <f t="shared" si="8"/>
        <v>0.69689607751596849</v>
      </c>
      <c r="N131" s="39"/>
      <c r="O131" s="39"/>
      <c r="P131" s="39"/>
      <c r="Q131" s="39"/>
      <c r="R131" s="39"/>
      <c r="S131" s="39"/>
      <c r="T131" s="39"/>
    </row>
    <row r="132" spans="1:20">
      <c r="A132" s="194"/>
      <c r="B132" s="75" t="s">
        <v>40</v>
      </c>
      <c r="C132" s="46">
        <v>126.374684</v>
      </c>
      <c r="D132" s="46">
        <v>87.356716000000006</v>
      </c>
      <c r="E132" s="46">
        <v>177.14801900000003</v>
      </c>
      <c r="F132" s="46">
        <v>96.209872999999988</v>
      </c>
      <c r="G132" s="46">
        <v>118.57971499999999</v>
      </c>
      <c r="H132" s="46">
        <v>66.27144899999999</v>
      </c>
      <c r="I132" s="47">
        <v>18.259</v>
      </c>
      <c r="J132" s="48">
        <f t="shared" si="6"/>
        <v>690.19945599999994</v>
      </c>
      <c r="K132" s="45">
        <f t="shared" si="7"/>
        <v>98.599922285714271</v>
      </c>
      <c r="L132" s="47">
        <f t="shared" si="8"/>
        <v>49.95389374964271</v>
      </c>
      <c r="N132" s="39"/>
      <c r="O132" s="39"/>
      <c r="P132" s="39"/>
      <c r="Q132" s="39"/>
      <c r="R132" s="39"/>
      <c r="S132" s="39"/>
      <c r="T132" s="39"/>
    </row>
    <row r="133" spans="1:20">
      <c r="A133" s="194"/>
      <c r="B133" s="75" t="s">
        <v>44</v>
      </c>
      <c r="C133" s="46">
        <v>-15.375</v>
      </c>
      <c r="D133" s="46">
        <v>0</v>
      </c>
      <c r="E133" s="46">
        <v>0</v>
      </c>
      <c r="F133" s="46">
        <v>-86.205103000000008</v>
      </c>
      <c r="G133" s="46">
        <v>-2.4E-2</v>
      </c>
      <c r="H133" s="46">
        <v>-7.5439999999999995E-3</v>
      </c>
      <c r="I133" s="47">
        <v>0</v>
      </c>
      <c r="J133" s="48">
        <f t="shared" si="6"/>
        <v>-101.611647</v>
      </c>
      <c r="K133" s="45">
        <f t="shared" si="7"/>
        <v>-14.515949571428573</v>
      </c>
      <c r="L133" s="47">
        <f t="shared" si="8"/>
        <v>32.126628356735331</v>
      </c>
      <c r="N133" s="39"/>
      <c r="O133" s="39"/>
      <c r="P133" s="39"/>
      <c r="Q133" s="39"/>
      <c r="R133" s="39"/>
      <c r="S133" s="39"/>
      <c r="T133" s="39"/>
    </row>
    <row r="134" spans="1:20">
      <c r="A134" s="195" t="s">
        <v>50</v>
      </c>
      <c r="B134" s="81" t="s">
        <v>32</v>
      </c>
      <c r="C134" s="50">
        <v>0</v>
      </c>
      <c r="D134" s="50">
        <v>0</v>
      </c>
      <c r="E134" s="50">
        <v>0</v>
      </c>
      <c r="F134" s="50">
        <v>0</v>
      </c>
      <c r="G134" s="50">
        <v>0</v>
      </c>
      <c r="H134" s="50">
        <v>0</v>
      </c>
      <c r="I134" s="51">
        <v>0</v>
      </c>
      <c r="J134" s="52">
        <f t="shared" si="6"/>
        <v>0</v>
      </c>
      <c r="K134" s="49">
        <f t="shared" si="7"/>
        <v>0</v>
      </c>
      <c r="L134" s="51">
        <f t="shared" si="8"/>
        <v>0</v>
      </c>
      <c r="N134" s="39"/>
      <c r="O134" s="39"/>
      <c r="P134" s="39"/>
      <c r="Q134" s="39"/>
      <c r="R134" s="39"/>
      <c r="S134" s="39"/>
      <c r="T134" s="39"/>
    </row>
    <row r="135" spans="1:20">
      <c r="A135" s="194"/>
      <c r="B135" s="75" t="s">
        <v>36</v>
      </c>
      <c r="C135" s="46">
        <v>121.0495660000001</v>
      </c>
      <c r="D135" s="46">
        <v>134.06199900000007</v>
      </c>
      <c r="E135" s="46">
        <v>1144.722865</v>
      </c>
      <c r="F135" s="46">
        <v>430.45413399999995</v>
      </c>
      <c r="G135" s="46">
        <v>582.25527099999999</v>
      </c>
      <c r="H135" s="46">
        <v>807.66781199999991</v>
      </c>
      <c r="I135" s="47">
        <v>192.84582999999992</v>
      </c>
      <c r="J135" s="48">
        <f t="shared" si="6"/>
        <v>3413.0574769999998</v>
      </c>
      <c r="K135" s="45">
        <f t="shared" si="7"/>
        <v>487.57963957142857</v>
      </c>
      <c r="L135" s="47">
        <f t="shared" si="8"/>
        <v>385.72604504589191</v>
      </c>
      <c r="N135" s="39"/>
      <c r="O135" s="39"/>
      <c r="P135" s="39"/>
      <c r="Q135" s="39"/>
      <c r="R135" s="39"/>
      <c r="S135" s="39"/>
      <c r="T135" s="39"/>
    </row>
    <row r="136" spans="1:20">
      <c r="A136" s="194"/>
      <c r="B136" s="75" t="s">
        <v>40</v>
      </c>
      <c r="C136" s="46">
        <v>-754.30569900000012</v>
      </c>
      <c r="D136" s="46">
        <v>-982.81042100000059</v>
      </c>
      <c r="E136" s="46">
        <v>-2478.8250449999996</v>
      </c>
      <c r="F136" s="46">
        <v>-1252.1682470000005</v>
      </c>
      <c r="G136" s="46">
        <v>-1232.7423349999995</v>
      </c>
      <c r="H136" s="46">
        <v>-1135.3234119999997</v>
      </c>
      <c r="I136" s="47">
        <v>-347.41452499999968</v>
      </c>
      <c r="J136" s="48">
        <f t="shared" si="6"/>
        <v>-8183.5896840000005</v>
      </c>
      <c r="K136" s="45">
        <f t="shared" si="7"/>
        <v>-1169.0842405714286</v>
      </c>
      <c r="L136" s="47">
        <f t="shared" si="8"/>
        <v>659.46902496561734</v>
      </c>
      <c r="N136" s="39"/>
      <c r="O136" s="39"/>
      <c r="P136" s="39"/>
      <c r="Q136" s="39"/>
      <c r="R136" s="39"/>
      <c r="S136" s="39"/>
      <c r="T136" s="39"/>
    </row>
    <row r="137" spans="1:20">
      <c r="A137" s="196"/>
      <c r="B137" s="85" t="s">
        <v>44</v>
      </c>
      <c r="C137" s="41">
        <v>-3086.8550000000005</v>
      </c>
      <c r="D137" s="41">
        <v>-2480.8727809999996</v>
      </c>
      <c r="E137" s="41">
        <v>-1946.3270000000005</v>
      </c>
      <c r="F137" s="41">
        <v>-2307.4690599999994</v>
      </c>
      <c r="G137" s="41">
        <v>-1947.3258880000001</v>
      </c>
      <c r="H137" s="41">
        <v>-2212.0461589999991</v>
      </c>
      <c r="I137" s="42">
        <v>-3131.1270000000004</v>
      </c>
      <c r="J137" s="43">
        <f t="shared" si="6"/>
        <v>-17112.022888</v>
      </c>
      <c r="K137" s="40">
        <f t="shared" si="7"/>
        <v>-2444.574698285714</v>
      </c>
      <c r="L137" s="42">
        <f t="shared" si="8"/>
        <v>492.20087795834002</v>
      </c>
      <c r="N137" s="39"/>
      <c r="O137" s="39"/>
      <c r="P137" s="39"/>
      <c r="Q137" s="39"/>
      <c r="R137" s="39"/>
      <c r="S137" s="39"/>
      <c r="T137" s="39"/>
    </row>
    <row r="138" spans="1:20">
      <c r="A138" s="194" t="s">
        <v>22</v>
      </c>
      <c r="B138" s="75" t="s">
        <v>32</v>
      </c>
      <c r="C138" s="46">
        <v>-2.7758280000000002</v>
      </c>
      <c r="D138" s="46">
        <v>-0.96291899999999997</v>
      </c>
      <c r="E138" s="46">
        <v>-2.2516000000000001E-2</v>
      </c>
      <c r="F138" s="46">
        <v>-2E-3</v>
      </c>
      <c r="G138" s="46">
        <v>0</v>
      </c>
      <c r="H138" s="46">
        <v>-2.2679999999999999E-2</v>
      </c>
      <c r="I138" s="47">
        <v>-2.048603</v>
      </c>
      <c r="J138" s="48">
        <f t="shared" si="6"/>
        <v>-5.8345459999999996</v>
      </c>
      <c r="K138" s="45">
        <f t="shared" si="7"/>
        <v>-0.83350657142857132</v>
      </c>
      <c r="L138" s="47">
        <f t="shared" si="8"/>
        <v>1.1523238302164107</v>
      </c>
      <c r="N138" s="39"/>
      <c r="O138" s="39"/>
      <c r="P138" s="39"/>
      <c r="Q138" s="39"/>
      <c r="R138" s="39"/>
      <c r="S138" s="39"/>
      <c r="T138" s="39"/>
    </row>
    <row r="139" spans="1:20">
      <c r="A139" s="194"/>
      <c r="B139" s="75" t="s">
        <v>36</v>
      </c>
      <c r="C139" s="46">
        <v>-17.713439999999999</v>
      </c>
      <c r="D139" s="46">
        <v>-35.088000000000001</v>
      </c>
      <c r="E139" s="46">
        <v>-20.390999999999998</v>
      </c>
      <c r="F139" s="46">
        <v>-51.651000000000003</v>
      </c>
      <c r="G139" s="46">
        <v>-38.840000000000003</v>
      </c>
      <c r="H139" s="46">
        <v>-10.044</v>
      </c>
      <c r="I139" s="47">
        <v>-40.038694000000007</v>
      </c>
      <c r="J139" s="48">
        <f t="shared" si="6"/>
        <v>-213.76613400000002</v>
      </c>
      <c r="K139" s="45">
        <f t="shared" si="7"/>
        <v>-30.538019142857145</v>
      </c>
      <c r="L139" s="47">
        <f t="shared" si="8"/>
        <v>14.793481918695759</v>
      </c>
      <c r="N139" s="39"/>
      <c r="O139" s="39"/>
      <c r="P139" s="39"/>
      <c r="Q139" s="39"/>
      <c r="R139" s="39"/>
      <c r="S139" s="39"/>
      <c r="T139" s="39"/>
    </row>
    <row r="140" spans="1:20">
      <c r="A140" s="194"/>
      <c r="B140" s="75" t="s">
        <v>40</v>
      </c>
      <c r="C140" s="46">
        <v>10578.962107999989</v>
      </c>
      <c r="D140" s="46">
        <v>13077.937231000022</v>
      </c>
      <c r="E140" s="46">
        <v>13710.781429999997</v>
      </c>
      <c r="F140" s="46">
        <v>13586.969237999985</v>
      </c>
      <c r="G140" s="46">
        <v>15509.145674999982</v>
      </c>
      <c r="H140" s="46">
        <v>16768.38066499999</v>
      </c>
      <c r="I140" s="47">
        <v>16627.774575000021</v>
      </c>
      <c r="J140" s="48">
        <f t="shared" si="6"/>
        <v>99859.950921999975</v>
      </c>
      <c r="K140" s="45">
        <f t="shared" si="7"/>
        <v>14265.707274571425</v>
      </c>
      <c r="L140" s="47">
        <f t="shared" si="8"/>
        <v>2204.5555372712383</v>
      </c>
      <c r="N140" s="39"/>
      <c r="O140" s="39"/>
      <c r="P140" s="39"/>
      <c r="Q140" s="39"/>
      <c r="R140" s="39"/>
      <c r="S140" s="39"/>
      <c r="T140" s="39"/>
    </row>
    <row r="141" spans="1:20">
      <c r="A141" s="194"/>
      <c r="B141" s="75" t="s">
        <v>44</v>
      </c>
      <c r="C141" s="46">
        <v>-383.676895</v>
      </c>
      <c r="D141" s="46">
        <v>-533.05892099999994</v>
      </c>
      <c r="E141" s="46">
        <v>-741.27602999999999</v>
      </c>
      <c r="F141" s="46">
        <v>-850.10093700000004</v>
      </c>
      <c r="G141" s="46">
        <v>-896.76336000000015</v>
      </c>
      <c r="H141" s="46">
        <v>-1750.4440930000001</v>
      </c>
      <c r="I141" s="47">
        <v>-1240.02403</v>
      </c>
      <c r="J141" s="48">
        <f t="shared" si="6"/>
        <v>-6395.3442660000001</v>
      </c>
      <c r="K141" s="45">
        <f t="shared" si="7"/>
        <v>-913.62060942857147</v>
      </c>
      <c r="L141" s="47">
        <f t="shared" si="8"/>
        <v>459.43839711859948</v>
      </c>
      <c r="N141" s="39"/>
      <c r="O141" s="39"/>
      <c r="P141" s="39"/>
      <c r="Q141" s="39"/>
      <c r="R141" s="39"/>
      <c r="S141" s="39"/>
      <c r="T141" s="39"/>
    </row>
    <row r="142" spans="1:20">
      <c r="A142" s="195" t="s">
        <v>77</v>
      </c>
      <c r="B142" s="81" t="s">
        <v>32</v>
      </c>
      <c r="C142" s="50">
        <v>-149.9975</v>
      </c>
      <c r="D142" s="50">
        <v>597.10557599999993</v>
      </c>
      <c r="E142" s="50">
        <v>-96.811800000000005</v>
      </c>
      <c r="F142" s="50">
        <v>98.578759999999988</v>
      </c>
      <c r="G142" s="50">
        <v>-1241.3603800000005</v>
      </c>
      <c r="H142" s="50">
        <v>-1979.2382090000003</v>
      </c>
      <c r="I142" s="51">
        <v>-2042.4217800000001</v>
      </c>
      <c r="J142" s="52">
        <f t="shared" si="6"/>
        <v>-4814.1453330000004</v>
      </c>
      <c r="K142" s="49">
        <f t="shared" si="7"/>
        <v>-687.73504757142859</v>
      </c>
      <c r="L142" s="51">
        <f t="shared" si="8"/>
        <v>1058.0732767826964</v>
      </c>
      <c r="N142" s="39"/>
      <c r="O142" s="39"/>
      <c r="P142" s="39"/>
      <c r="Q142" s="39"/>
      <c r="R142" s="39"/>
      <c r="S142" s="39"/>
      <c r="T142" s="39"/>
    </row>
    <row r="143" spans="1:20">
      <c r="A143" s="194"/>
      <c r="B143" s="75" t="s">
        <v>36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7">
        <v>0</v>
      </c>
      <c r="J143" s="48">
        <f t="shared" si="6"/>
        <v>0</v>
      </c>
      <c r="K143" s="45">
        <f t="shared" si="7"/>
        <v>0</v>
      </c>
      <c r="L143" s="47">
        <f t="shared" si="8"/>
        <v>0</v>
      </c>
      <c r="N143" s="39"/>
      <c r="O143" s="39"/>
      <c r="P143" s="39"/>
      <c r="Q143" s="39"/>
      <c r="R143" s="39"/>
      <c r="S143" s="39"/>
      <c r="T143" s="39"/>
    </row>
    <row r="144" spans="1:20">
      <c r="A144" s="194"/>
      <c r="B144" s="75" t="s">
        <v>40</v>
      </c>
      <c r="C144" s="46">
        <v>-6737.2577480000009</v>
      </c>
      <c r="D144" s="46">
        <v>-6907.4654170000003</v>
      </c>
      <c r="E144" s="46">
        <v>-6452.9299400000009</v>
      </c>
      <c r="F144" s="46">
        <v>-10487.939104000006</v>
      </c>
      <c r="G144" s="46">
        <v>-9549.7473410000002</v>
      </c>
      <c r="H144" s="46">
        <v>-8110.6116070000007</v>
      </c>
      <c r="I144" s="47">
        <v>-7543.3761760000016</v>
      </c>
      <c r="J144" s="48">
        <f t="shared" si="6"/>
        <v>-55789.327333000008</v>
      </c>
      <c r="K144" s="45">
        <f t="shared" si="7"/>
        <v>-7969.9039047142869</v>
      </c>
      <c r="L144" s="47">
        <f t="shared" si="8"/>
        <v>1526.8449608218127</v>
      </c>
      <c r="N144" s="39"/>
      <c r="O144" s="39"/>
      <c r="P144" s="39"/>
      <c r="Q144" s="39"/>
      <c r="R144" s="39"/>
      <c r="S144" s="39"/>
      <c r="T144" s="39"/>
    </row>
    <row r="145" spans="1:20">
      <c r="A145" s="196"/>
      <c r="B145" s="85" t="s">
        <v>44</v>
      </c>
      <c r="C145" s="41">
        <v>0</v>
      </c>
      <c r="D145" s="41">
        <v>0</v>
      </c>
      <c r="E145" s="41">
        <v>0</v>
      </c>
      <c r="F145" s="41">
        <v>0</v>
      </c>
      <c r="G145" s="41">
        <v>-17</v>
      </c>
      <c r="H145" s="41">
        <v>0</v>
      </c>
      <c r="I145" s="42">
        <v>0</v>
      </c>
      <c r="J145" s="43">
        <f t="shared" si="6"/>
        <v>-17</v>
      </c>
      <c r="K145" s="40">
        <f t="shared" si="7"/>
        <v>-2.4285714285714284</v>
      </c>
      <c r="L145" s="42">
        <f t="shared" si="8"/>
        <v>6.4253960411568629</v>
      </c>
      <c r="N145" s="39"/>
      <c r="O145" s="39"/>
      <c r="P145" s="39"/>
      <c r="Q145" s="39"/>
      <c r="R145" s="39"/>
      <c r="S145" s="39"/>
      <c r="T145" s="39"/>
    </row>
    <row r="146" spans="1:20">
      <c r="A146" s="194" t="s">
        <v>78</v>
      </c>
      <c r="B146" s="75" t="s">
        <v>32</v>
      </c>
      <c r="C146" s="46">
        <v>-152.49743599999999</v>
      </c>
      <c r="D146" s="46">
        <v>-379.50063899999986</v>
      </c>
      <c r="E146" s="46">
        <v>-702.64956000000029</v>
      </c>
      <c r="F146" s="46">
        <v>-1286.5787700000003</v>
      </c>
      <c r="G146" s="46">
        <v>-817.01856700000019</v>
      </c>
      <c r="H146" s="46">
        <v>-1469.9517280000005</v>
      </c>
      <c r="I146" s="47">
        <v>-1291.4436980000009</v>
      </c>
      <c r="J146" s="48">
        <f t="shared" si="6"/>
        <v>-6099.6403980000014</v>
      </c>
      <c r="K146" s="45">
        <f t="shared" si="7"/>
        <v>-871.37719971428589</v>
      </c>
      <c r="L146" s="47">
        <f t="shared" si="8"/>
        <v>499.54883242688004</v>
      </c>
      <c r="N146" s="39"/>
      <c r="O146" s="39"/>
      <c r="P146" s="39"/>
      <c r="Q146" s="39"/>
      <c r="R146" s="39"/>
      <c r="S146" s="39"/>
      <c r="T146" s="39"/>
    </row>
    <row r="147" spans="1:20">
      <c r="A147" s="194"/>
      <c r="B147" s="75" t="s">
        <v>36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7">
        <v>0</v>
      </c>
      <c r="J147" s="48">
        <f t="shared" si="6"/>
        <v>0</v>
      </c>
      <c r="K147" s="45">
        <f t="shared" si="7"/>
        <v>0</v>
      </c>
      <c r="L147" s="47">
        <f t="shared" si="8"/>
        <v>0</v>
      </c>
      <c r="N147" s="39"/>
      <c r="O147" s="39"/>
      <c r="P147" s="39"/>
      <c r="Q147" s="39"/>
      <c r="R147" s="39"/>
      <c r="S147" s="39"/>
      <c r="T147" s="39"/>
    </row>
    <row r="148" spans="1:20">
      <c r="A148" s="194"/>
      <c r="B148" s="75" t="s">
        <v>40</v>
      </c>
      <c r="C148" s="46">
        <v>-287.33300000000003</v>
      </c>
      <c r="D148" s="46">
        <v>-51.923000000000002</v>
      </c>
      <c r="E148" s="46">
        <v>-1269.7019499999999</v>
      </c>
      <c r="F148" s="46">
        <v>-5747.7722000000003</v>
      </c>
      <c r="G148" s="46">
        <v>-781.29939999999999</v>
      </c>
      <c r="H148" s="46">
        <v>-556.16499999999996</v>
      </c>
      <c r="I148" s="47">
        <v>0</v>
      </c>
      <c r="J148" s="48">
        <f t="shared" si="6"/>
        <v>-8694.1945500000002</v>
      </c>
      <c r="K148" s="45">
        <f t="shared" si="7"/>
        <v>-1242.0277928571429</v>
      </c>
      <c r="L148" s="47">
        <f t="shared" si="8"/>
        <v>2035.337873171713</v>
      </c>
      <c r="N148" s="39"/>
      <c r="O148" s="39"/>
      <c r="P148" s="39"/>
      <c r="Q148" s="39"/>
      <c r="R148" s="39"/>
      <c r="S148" s="39"/>
      <c r="T148" s="39"/>
    </row>
    <row r="149" spans="1:20">
      <c r="A149" s="194"/>
      <c r="B149" s="75" t="s">
        <v>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-1.5</v>
      </c>
      <c r="I149" s="47">
        <v>0</v>
      </c>
      <c r="J149" s="48">
        <f t="shared" si="6"/>
        <v>-1.5</v>
      </c>
      <c r="K149" s="45">
        <f t="shared" si="7"/>
        <v>-0.21428571428571427</v>
      </c>
      <c r="L149" s="47">
        <f t="shared" si="8"/>
        <v>0.56694670951384085</v>
      </c>
      <c r="N149" s="39"/>
      <c r="O149" s="39"/>
      <c r="P149" s="39"/>
      <c r="Q149" s="39"/>
      <c r="R149" s="39"/>
      <c r="S149" s="39"/>
      <c r="T149" s="39"/>
    </row>
    <row r="150" spans="1:20">
      <c r="A150" s="195" t="s">
        <v>79</v>
      </c>
      <c r="B150" s="81" t="s">
        <v>32</v>
      </c>
      <c r="C150" s="50">
        <v>0</v>
      </c>
      <c r="D150" s="50">
        <v>0</v>
      </c>
      <c r="E150" s="50">
        <v>0</v>
      </c>
      <c r="F150" s="50">
        <v>0</v>
      </c>
      <c r="G150" s="50">
        <v>0</v>
      </c>
      <c r="H150" s="50">
        <v>0</v>
      </c>
      <c r="I150" s="51">
        <v>0</v>
      </c>
      <c r="J150" s="52">
        <f t="shared" si="6"/>
        <v>0</v>
      </c>
      <c r="K150" s="49">
        <f t="shared" si="7"/>
        <v>0</v>
      </c>
      <c r="L150" s="51">
        <f t="shared" si="8"/>
        <v>0</v>
      </c>
      <c r="N150" s="39"/>
      <c r="O150" s="39"/>
      <c r="P150" s="39"/>
      <c r="Q150" s="39"/>
      <c r="R150" s="39"/>
      <c r="S150" s="39"/>
      <c r="T150" s="39"/>
    </row>
    <row r="151" spans="1:20">
      <c r="A151" s="194"/>
      <c r="B151" s="75" t="s">
        <v>36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7">
        <v>0</v>
      </c>
      <c r="J151" s="48">
        <f t="shared" si="6"/>
        <v>0</v>
      </c>
      <c r="K151" s="45">
        <f t="shared" si="7"/>
        <v>0</v>
      </c>
      <c r="L151" s="47">
        <f t="shared" si="8"/>
        <v>0</v>
      </c>
      <c r="N151" s="39"/>
      <c r="O151" s="39"/>
      <c r="P151" s="39"/>
      <c r="Q151" s="39"/>
      <c r="R151" s="39"/>
      <c r="S151" s="39"/>
      <c r="T151" s="39"/>
    </row>
    <row r="152" spans="1:20">
      <c r="A152" s="194"/>
      <c r="B152" s="75" t="s">
        <v>40</v>
      </c>
      <c r="C152" s="46">
        <v>0</v>
      </c>
      <c r="D152" s="46">
        <v>2.8574000000000002E-2</v>
      </c>
      <c r="E152" s="46">
        <v>0</v>
      </c>
      <c r="F152" s="46">
        <v>-13.62</v>
      </c>
      <c r="G152" s="46">
        <v>0</v>
      </c>
      <c r="H152" s="46">
        <v>0</v>
      </c>
      <c r="I152" s="47">
        <v>4.2758000000000004E-2</v>
      </c>
      <c r="J152" s="48">
        <f t="shared" si="6"/>
        <v>-13.548667999999999</v>
      </c>
      <c r="K152" s="45">
        <f t="shared" si="7"/>
        <v>-1.9355239999999998</v>
      </c>
      <c r="L152" s="47">
        <f t="shared" si="8"/>
        <v>5.1523986750187207</v>
      </c>
      <c r="N152" s="39"/>
      <c r="O152" s="39"/>
      <c r="P152" s="39"/>
      <c r="Q152" s="39"/>
      <c r="R152" s="39"/>
      <c r="S152" s="39"/>
      <c r="T152" s="39"/>
    </row>
    <row r="153" spans="1:20">
      <c r="A153" s="196"/>
      <c r="B153" s="85" t="s">
        <v>44</v>
      </c>
      <c r="C153" s="41">
        <v>-55</v>
      </c>
      <c r="D153" s="41">
        <v>-1.18</v>
      </c>
      <c r="E153" s="41">
        <v>-2.8</v>
      </c>
      <c r="F153" s="41">
        <v>-8.5</v>
      </c>
      <c r="G153" s="41">
        <v>-1.55</v>
      </c>
      <c r="H153" s="41">
        <v>-0.6</v>
      </c>
      <c r="I153" s="42">
        <v>-1.37</v>
      </c>
      <c r="J153" s="43">
        <f t="shared" si="6"/>
        <v>-70.999999999999986</v>
      </c>
      <c r="K153" s="40">
        <f t="shared" si="7"/>
        <v>-10.142857142857141</v>
      </c>
      <c r="L153" s="42">
        <f t="shared" si="8"/>
        <v>19.962376874415298</v>
      </c>
      <c r="N153" s="39"/>
      <c r="O153" s="39"/>
      <c r="P153" s="39"/>
      <c r="Q153" s="39"/>
      <c r="R153" s="39"/>
      <c r="S153" s="39"/>
      <c r="T153" s="39"/>
    </row>
    <row r="154" spans="1:20">
      <c r="A154" s="194" t="s">
        <v>80</v>
      </c>
      <c r="B154" s="75" t="s">
        <v>32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7">
        <v>0</v>
      </c>
      <c r="J154" s="48">
        <f t="shared" si="6"/>
        <v>0</v>
      </c>
      <c r="K154" s="45">
        <f t="shared" si="7"/>
        <v>0</v>
      </c>
      <c r="L154" s="47">
        <f t="shared" si="8"/>
        <v>0</v>
      </c>
      <c r="N154" s="39"/>
      <c r="O154" s="39"/>
      <c r="P154" s="39"/>
      <c r="Q154" s="39"/>
      <c r="R154" s="39"/>
      <c r="S154" s="39"/>
      <c r="T154" s="39"/>
    </row>
    <row r="155" spans="1:20">
      <c r="A155" s="194"/>
      <c r="B155" s="75" t="s">
        <v>36</v>
      </c>
      <c r="C155" s="46">
        <v>0</v>
      </c>
      <c r="D155" s="46">
        <v>0</v>
      </c>
      <c r="E155" s="46">
        <v>0</v>
      </c>
      <c r="F155" s="46">
        <v>27</v>
      </c>
      <c r="G155" s="46">
        <v>10.45</v>
      </c>
      <c r="H155" s="46">
        <v>0</v>
      </c>
      <c r="I155" s="47">
        <v>0</v>
      </c>
      <c r="J155" s="48">
        <f t="shared" si="6"/>
        <v>37.450000000000003</v>
      </c>
      <c r="K155" s="45">
        <f t="shared" si="7"/>
        <v>5.3500000000000005</v>
      </c>
      <c r="L155" s="47">
        <f t="shared" si="8"/>
        <v>10.310552846477243</v>
      </c>
      <c r="N155" s="39"/>
      <c r="O155" s="39"/>
      <c r="P155" s="39"/>
      <c r="Q155" s="39"/>
      <c r="R155" s="39"/>
      <c r="S155" s="39"/>
      <c r="T155" s="39"/>
    </row>
    <row r="156" spans="1:20">
      <c r="A156" s="194"/>
      <c r="B156" s="75" t="s">
        <v>40</v>
      </c>
      <c r="C156" s="46">
        <v>0</v>
      </c>
      <c r="D156" s="46">
        <v>0</v>
      </c>
      <c r="E156" s="46">
        <v>0.13270400000000002</v>
      </c>
      <c r="F156" s="46">
        <v>0</v>
      </c>
      <c r="G156" s="46">
        <v>0</v>
      </c>
      <c r="H156" s="46">
        <v>0</v>
      </c>
      <c r="I156" s="47">
        <v>0</v>
      </c>
      <c r="J156" s="48">
        <f t="shared" si="6"/>
        <v>0.13270400000000002</v>
      </c>
      <c r="K156" s="45">
        <f t="shared" si="7"/>
        <v>1.895771428571429E-2</v>
      </c>
      <c r="L156" s="47">
        <f t="shared" si="8"/>
        <v>5.0157397426216499E-2</v>
      </c>
      <c r="N156" s="39"/>
      <c r="O156" s="39"/>
      <c r="P156" s="39"/>
      <c r="Q156" s="39"/>
      <c r="R156" s="39"/>
      <c r="S156" s="39"/>
      <c r="T156" s="39"/>
    </row>
    <row r="157" spans="1:20">
      <c r="A157" s="194"/>
      <c r="B157" s="75" t="s">
        <v>44</v>
      </c>
      <c r="C157" s="46">
        <v>0</v>
      </c>
      <c r="D157" s="46">
        <v>0.04</v>
      </c>
      <c r="E157" s="46">
        <v>1.4999999999999999E-2</v>
      </c>
      <c r="F157" s="46">
        <v>0</v>
      </c>
      <c r="G157" s="46">
        <v>-14</v>
      </c>
      <c r="H157" s="46">
        <v>-12</v>
      </c>
      <c r="I157" s="47">
        <v>-5.9809999999999999</v>
      </c>
      <c r="J157" s="48">
        <f t="shared" si="6"/>
        <v>-31.926000000000002</v>
      </c>
      <c r="K157" s="45">
        <f t="shared" si="7"/>
        <v>-4.5608571428571434</v>
      </c>
      <c r="L157" s="47">
        <f t="shared" si="8"/>
        <v>6.1936023558876574</v>
      </c>
      <c r="N157" s="39"/>
      <c r="O157" s="39"/>
      <c r="P157" s="39"/>
      <c r="Q157" s="39"/>
      <c r="R157" s="39"/>
      <c r="S157" s="39"/>
      <c r="T157" s="39"/>
    </row>
    <row r="158" spans="1:20">
      <c r="A158" s="195" t="s">
        <v>81</v>
      </c>
      <c r="B158" s="81" t="s">
        <v>32</v>
      </c>
      <c r="C158" s="50">
        <v>-9427.0720629999978</v>
      </c>
      <c r="D158" s="50">
        <v>-11886.028826000014</v>
      </c>
      <c r="E158" s="50">
        <v>-10780.379325000002</v>
      </c>
      <c r="F158" s="50">
        <v>-12467.17994899997</v>
      </c>
      <c r="G158" s="50">
        <v>-9866.5013930000096</v>
      </c>
      <c r="H158" s="50">
        <v>-15030.751833000011</v>
      </c>
      <c r="I158" s="51">
        <v>-12631.695448000017</v>
      </c>
      <c r="J158" s="52">
        <f t="shared" si="6"/>
        <v>-82089.608837000022</v>
      </c>
      <c r="K158" s="49">
        <f t="shared" si="7"/>
        <v>-11727.086976714289</v>
      </c>
      <c r="L158" s="51">
        <f t="shared" si="8"/>
        <v>1912.8347542982858</v>
      </c>
      <c r="N158" s="39"/>
      <c r="O158" s="39"/>
      <c r="P158" s="39"/>
      <c r="Q158" s="39"/>
      <c r="R158" s="39"/>
      <c r="S158" s="39"/>
      <c r="T158" s="39"/>
    </row>
    <row r="159" spans="1:20">
      <c r="A159" s="194"/>
      <c r="B159" s="75" t="s">
        <v>36</v>
      </c>
      <c r="C159" s="46">
        <v>7.23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7">
        <v>0</v>
      </c>
      <c r="J159" s="48">
        <f t="shared" si="6"/>
        <v>7.23</v>
      </c>
      <c r="K159" s="45">
        <f t="shared" si="7"/>
        <v>1.0328571428571429</v>
      </c>
      <c r="L159" s="47">
        <f t="shared" si="8"/>
        <v>2.7326831398567131</v>
      </c>
      <c r="N159" s="39"/>
      <c r="O159" s="39"/>
      <c r="P159" s="39"/>
      <c r="Q159" s="39"/>
      <c r="R159" s="39"/>
      <c r="S159" s="39"/>
      <c r="T159" s="39"/>
    </row>
    <row r="160" spans="1:20">
      <c r="A160" s="194"/>
      <c r="B160" s="75" t="s">
        <v>40</v>
      </c>
      <c r="C160" s="46">
        <v>-3643.6418000000008</v>
      </c>
      <c r="D160" s="46">
        <v>-281.25522000000001</v>
      </c>
      <c r="E160" s="46">
        <v>-1293.425782</v>
      </c>
      <c r="F160" s="46">
        <v>-1186.5145259999999</v>
      </c>
      <c r="G160" s="46">
        <v>-2098.0306960000003</v>
      </c>
      <c r="H160" s="46">
        <v>-2244.5617999999995</v>
      </c>
      <c r="I160" s="47">
        <v>-1446.954990000002</v>
      </c>
      <c r="J160" s="48">
        <f t="shared" si="6"/>
        <v>-12194.384814000003</v>
      </c>
      <c r="K160" s="45">
        <f t="shared" si="7"/>
        <v>-1742.0549734285719</v>
      </c>
      <c r="L160" s="47">
        <f t="shared" si="8"/>
        <v>1058.786848612493</v>
      </c>
      <c r="N160" s="39"/>
      <c r="O160" s="39"/>
      <c r="P160" s="39"/>
      <c r="Q160" s="39"/>
      <c r="R160" s="39"/>
      <c r="S160" s="39"/>
      <c r="T160" s="39"/>
    </row>
    <row r="161" spans="1:20">
      <c r="A161" s="196"/>
      <c r="B161" s="85" t="s">
        <v>44</v>
      </c>
      <c r="C161" s="41">
        <v>-3.3054760000000001</v>
      </c>
      <c r="D161" s="41">
        <v>-158.13518999999999</v>
      </c>
      <c r="E161" s="41">
        <v>-98.848139999999987</v>
      </c>
      <c r="F161" s="41">
        <v>-327.40311099999997</v>
      </c>
      <c r="G161" s="41">
        <v>-400.47565299999997</v>
      </c>
      <c r="H161" s="41">
        <v>-33.972107999999977</v>
      </c>
      <c r="I161" s="42">
        <v>-1262.2183529999995</v>
      </c>
      <c r="J161" s="43">
        <f t="shared" si="6"/>
        <v>-2284.3580309999993</v>
      </c>
      <c r="K161" s="40">
        <f t="shared" si="7"/>
        <v>-326.33686157142847</v>
      </c>
      <c r="L161" s="42">
        <f t="shared" si="8"/>
        <v>438.03371431082115</v>
      </c>
      <c r="N161" s="39"/>
      <c r="O161" s="39"/>
      <c r="P161" s="39"/>
      <c r="Q161" s="39"/>
      <c r="R161" s="39"/>
      <c r="S161" s="39"/>
      <c r="T161" s="39"/>
    </row>
    <row r="162" spans="1:20">
      <c r="A162" s="194" t="s">
        <v>1</v>
      </c>
      <c r="B162" s="75" t="s">
        <v>32</v>
      </c>
      <c r="C162" s="46">
        <v>5862.8296463999823</v>
      </c>
      <c r="D162" s="46">
        <v>3235.4086266000513</v>
      </c>
      <c r="E162" s="46">
        <v>5333.8066664000362</v>
      </c>
      <c r="F162" s="46">
        <v>57.173544600051564</v>
      </c>
      <c r="G162" s="46">
        <v>2163.0203098000193</v>
      </c>
      <c r="H162" s="46">
        <v>892.93383420002749</v>
      </c>
      <c r="I162" s="47">
        <v>634.25181579999867</v>
      </c>
      <c r="J162" s="48">
        <f t="shared" si="6"/>
        <v>18179.424443800166</v>
      </c>
      <c r="K162" s="45">
        <f t="shared" si="7"/>
        <v>2597.0606348285951</v>
      </c>
      <c r="L162" s="47">
        <f t="shared" si="8"/>
        <v>2307.9066374963468</v>
      </c>
      <c r="N162" s="39"/>
      <c r="O162" s="39"/>
      <c r="P162" s="39"/>
      <c r="Q162" s="39"/>
      <c r="R162" s="39"/>
      <c r="S162" s="39"/>
      <c r="T162" s="39"/>
    </row>
    <row r="163" spans="1:20">
      <c r="A163" s="194"/>
      <c r="B163" s="75" t="s">
        <v>36</v>
      </c>
      <c r="C163" s="46">
        <v>278.5150779999999</v>
      </c>
      <c r="D163" s="46">
        <v>452.22084099999978</v>
      </c>
      <c r="E163" s="46">
        <v>673.72632599999974</v>
      </c>
      <c r="F163" s="46">
        <v>388.44503299999997</v>
      </c>
      <c r="G163" s="46">
        <v>379.63571999999999</v>
      </c>
      <c r="H163" s="46">
        <v>156.86639199999999</v>
      </c>
      <c r="I163" s="47">
        <v>203.76068499999997</v>
      </c>
      <c r="J163" s="48">
        <f t="shared" si="6"/>
        <v>2533.1700749999991</v>
      </c>
      <c r="K163" s="45">
        <f t="shared" si="7"/>
        <v>361.88143928571418</v>
      </c>
      <c r="L163" s="47">
        <f t="shared" si="8"/>
        <v>173.40346623318842</v>
      </c>
      <c r="N163" s="39"/>
      <c r="O163" s="39"/>
      <c r="P163" s="39"/>
      <c r="Q163" s="39"/>
      <c r="R163" s="39"/>
      <c r="S163" s="39"/>
      <c r="T163" s="39"/>
    </row>
    <row r="164" spans="1:20">
      <c r="A164" s="194"/>
      <c r="B164" s="75" t="s">
        <v>40</v>
      </c>
      <c r="C164" s="46">
        <v>-2551.0679221500018</v>
      </c>
      <c r="D164" s="46">
        <v>37102.608667500026</v>
      </c>
      <c r="E164" s="46">
        <v>49716.800489999892</v>
      </c>
      <c r="F164" s="46">
        <v>46659.505361699878</v>
      </c>
      <c r="G164" s="46">
        <v>50026.657354899929</v>
      </c>
      <c r="H164" s="46">
        <v>45169.349679199688</v>
      </c>
      <c r="I164" s="47">
        <v>-1395.5760309</v>
      </c>
      <c r="J164" s="48">
        <f t="shared" si="6"/>
        <v>224728.27760024939</v>
      </c>
      <c r="K164" s="45">
        <f t="shared" si="7"/>
        <v>32104.039657178484</v>
      </c>
      <c r="L164" s="47">
        <f t="shared" si="8"/>
        <v>23671.994359983717</v>
      </c>
      <c r="N164" s="39"/>
      <c r="O164" s="39"/>
      <c r="P164" s="39"/>
      <c r="Q164" s="39"/>
      <c r="R164" s="39"/>
      <c r="S164" s="39"/>
      <c r="T164" s="39"/>
    </row>
    <row r="165" spans="1:20">
      <c r="A165" s="196"/>
      <c r="B165" s="85" t="s">
        <v>44</v>
      </c>
      <c r="C165" s="41">
        <v>-2361.9389408106649</v>
      </c>
      <c r="D165" s="41">
        <v>-2186.0781168058365</v>
      </c>
      <c r="E165" s="41">
        <v>-3022.8140300102368</v>
      </c>
      <c r="F165" s="41">
        <v>-7011.6116225790474</v>
      </c>
      <c r="G165" s="41">
        <v>-3139.9315970897833</v>
      </c>
      <c r="H165" s="41">
        <v>-1485.7955779521644</v>
      </c>
      <c r="I165" s="42">
        <v>-3313.4091395463834</v>
      </c>
      <c r="J165" s="43">
        <f t="shared" si="6"/>
        <v>-22521.579024794119</v>
      </c>
      <c r="K165" s="40">
        <f t="shared" si="7"/>
        <v>-3217.3684321134456</v>
      </c>
      <c r="L165" s="42">
        <f t="shared" si="8"/>
        <v>1790.8571952643729</v>
      </c>
      <c r="N165" s="39"/>
      <c r="O165" s="39"/>
      <c r="P165" s="39"/>
      <c r="Q165" s="39"/>
      <c r="R165" s="39"/>
      <c r="S165" s="39"/>
      <c r="T165" s="39"/>
    </row>
  </sheetData>
  <mergeCells count="41">
    <mergeCell ref="A42:A45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82:A8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110:A113"/>
    <mergeCell ref="A114:A117"/>
    <mergeCell ref="A118:A121"/>
    <mergeCell ref="A122:A125"/>
    <mergeCell ref="A86:A89"/>
    <mergeCell ref="A90:A93"/>
    <mergeCell ref="A94:A97"/>
    <mergeCell ref="A98:A101"/>
    <mergeCell ref="A102:A105"/>
    <mergeCell ref="A106:A109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DEDC-49EB-C54B-AC86-9B7B1AA6E186}">
  <dimension ref="A1:C21"/>
  <sheetViews>
    <sheetView topLeftCell="A13" workbookViewId="0">
      <selection activeCell="C28" sqref="C28"/>
    </sheetView>
  </sheetViews>
  <sheetFormatPr baseColWidth="10" defaultRowHeight="16"/>
  <cols>
    <col min="1" max="1" width="43.5" bestFit="1" customWidth="1"/>
    <col min="3" max="3" width="12.1640625" style="144" bestFit="1" customWidth="1"/>
  </cols>
  <sheetData>
    <row r="1" spans="1:3">
      <c r="A1" s="121" t="s">
        <v>95</v>
      </c>
      <c r="B1" s="121" t="s">
        <v>184</v>
      </c>
    </row>
    <row r="2" spans="1:3">
      <c r="A2" t="s">
        <v>183</v>
      </c>
      <c r="B2" s="58">
        <v>-96561.121682000012</v>
      </c>
      <c r="C2" s="144">
        <f t="shared" ref="C2:C21" si="0">B2/1000</f>
        <v>-96.561121682000007</v>
      </c>
    </row>
    <row r="3" spans="1:3">
      <c r="A3" t="s">
        <v>182</v>
      </c>
      <c r="B3" s="58">
        <v>-60620.472666000016</v>
      </c>
      <c r="C3" s="144">
        <f t="shared" si="0"/>
        <v>-60.620472666000019</v>
      </c>
    </row>
    <row r="4" spans="1:3">
      <c r="A4" t="s">
        <v>181</v>
      </c>
      <c r="B4" s="58">
        <v>-55645.69821399996</v>
      </c>
      <c r="C4" s="144">
        <f t="shared" si="0"/>
        <v>-55.645698213999957</v>
      </c>
    </row>
    <row r="5" spans="1:3">
      <c r="A5" t="s">
        <v>180</v>
      </c>
      <c r="B5" s="58">
        <v>-41774.888515999992</v>
      </c>
      <c r="C5" s="144">
        <f t="shared" si="0"/>
        <v>-41.77488851599999</v>
      </c>
    </row>
    <row r="6" spans="1:3">
      <c r="A6" t="s">
        <v>179</v>
      </c>
      <c r="B6" s="58">
        <v>-21882.555095000003</v>
      </c>
      <c r="C6" s="144">
        <f t="shared" si="0"/>
        <v>-21.882555095000004</v>
      </c>
    </row>
    <row r="7" spans="1:3">
      <c r="A7" t="s">
        <v>156</v>
      </c>
      <c r="B7" s="58">
        <v>-14795.334948000003</v>
      </c>
      <c r="C7" s="144">
        <f t="shared" si="0"/>
        <v>-14.795334948000002</v>
      </c>
    </row>
    <row r="8" spans="1:3">
      <c r="A8" t="s">
        <v>178</v>
      </c>
      <c r="B8" s="58">
        <v>-9157.1521599999996</v>
      </c>
      <c r="C8" s="144">
        <f t="shared" si="0"/>
        <v>-9.157152159999999</v>
      </c>
    </row>
    <row r="9" spans="1:3">
      <c r="A9" t="s">
        <v>177</v>
      </c>
      <c r="B9" s="58">
        <v>-3263.0192459999998</v>
      </c>
      <c r="C9" s="144">
        <f t="shared" si="0"/>
        <v>-3.2630192459999998</v>
      </c>
    </row>
    <row r="10" spans="1:3">
      <c r="A10" t="s">
        <v>176</v>
      </c>
      <c r="B10" s="58">
        <v>-2081.0890319999999</v>
      </c>
      <c r="C10" s="144">
        <f t="shared" si="0"/>
        <v>-2.0810890319999999</v>
      </c>
    </row>
    <row r="11" spans="1:3">
      <c r="A11" t="s">
        <v>175</v>
      </c>
      <c r="B11" s="58">
        <v>-1291.307</v>
      </c>
      <c r="C11" s="144">
        <f t="shared" si="0"/>
        <v>-1.291307</v>
      </c>
    </row>
    <row r="12" spans="1:3">
      <c r="A12" t="s">
        <v>174</v>
      </c>
      <c r="B12" s="58">
        <v>19249.248964999999</v>
      </c>
      <c r="C12" s="144">
        <f t="shared" si="0"/>
        <v>19.249248965</v>
      </c>
    </row>
    <row r="13" spans="1:3">
      <c r="A13" t="s">
        <v>173</v>
      </c>
      <c r="B13" s="58">
        <v>60578.562960000003</v>
      </c>
      <c r="C13" s="144">
        <f t="shared" si="0"/>
        <v>60.578562960000006</v>
      </c>
    </row>
    <row r="14" spans="1:3">
      <c r="A14" t="s">
        <v>172</v>
      </c>
      <c r="B14" s="58">
        <v>65758.686486000035</v>
      </c>
      <c r="C14" s="144">
        <f t="shared" si="0"/>
        <v>65.75868648600003</v>
      </c>
    </row>
    <row r="15" spans="1:3">
      <c r="A15" t="s">
        <v>171</v>
      </c>
      <c r="B15" s="58">
        <v>66175.169454000148</v>
      </c>
      <c r="C15" s="144">
        <f t="shared" si="0"/>
        <v>66.175169454000155</v>
      </c>
    </row>
    <row r="16" spans="1:3">
      <c r="A16" t="s">
        <v>170</v>
      </c>
      <c r="B16" s="58">
        <v>66878.366842000047</v>
      </c>
      <c r="C16" s="144">
        <f t="shared" si="0"/>
        <v>66.878366842000048</v>
      </c>
    </row>
    <row r="17" spans="1:3">
      <c r="A17" t="s">
        <v>22</v>
      </c>
      <c r="B17" s="58">
        <v>93245.005975999986</v>
      </c>
      <c r="C17" s="144">
        <f t="shared" si="0"/>
        <v>93.245005975999987</v>
      </c>
    </row>
    <row r="18" spans="1:3">
      <c r="A18" t="s">
        <v>169</v>
      </c>
      <c r="B18" s="58">
        <v>111216.26096000006</v>
      </c>
      <c r="C18" s="144">
        <f t="shared" si="0"/>
        <v>111.21626096000006</v>
      </c>
    </row>
    <row r="19" spans="1:3">
      <c r="A19" t="s">
        <v>42</v>
      </c>
      <c r="B19" s="58">
        <v>181976.12732095449</v>
      </c>
      <c r="C19" s="144">
        <f t="shared" si="0"/>
        <v>181.97612732095448</v>
      </c>
    </row>
    <row r="20" spans="1:3">
      <c r="A20" t="s">
        <v>1</v>
      </c>
      <c r="B20" s="58">
        <v>222919.29309425544</v>
      </c>
      <c r="C20" s="144">
        <f t="shared" si="0"/>
        <v>222.91929309425544</v>
      </c>
    </row>
    <row r="21" spans="1:3">
      <c r="A21" t="s">
        <v>168</v>
      </c>
      <c r="B21" s="58">
        <v>1672008.7889449999</v>
      </c>
      <c r="C21" s="144">
        <f t="shared" si="0"/>
        <v>1672.0087889449999</v>
      </c>
    </row>
  </sheetData>
  <autoFilter ref="A1:B1" xr:uid="{729A8A2E-3117-5144-B66B-46F2A69FBF61}">
    <sortState ref="A2:B21">
      <sortCondition ref="B1:B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 1</vt:lpstr>
      <vt:lpstr>Figure 1</vt:lpstr>
      <vt:lpstr>Table 2</vt:lpstr>
      <vt:lpstr>Table 3</vt:lpstr>
      <vt:lpstr>Table 4</vt:lpstr>
      <vt:lpstr>Table 5</vt:lpstr>
      <vt:lpstr>Table 6</vt:lpstr>
      <vt:lpstr>Table 7</vt:lpstr>
      <vt:lpstr>Figure 2</vt:lpstr>
      <vt:lpstr>Table 8</vt:lpstr>
      <vt:lpstr>Table 9</vt:lpstr>
      <vt:lpstr>Table 10</vt:lpstr>
      <vt:lpstr>Table 11</vt:lpstr>
      <vt:lpstr>Table 12</vt:lpstr>
      <vt:lpstr>Table 13</vt:lpstr>
      <vt:lpstr>Figure 4</vt:lpstr>
      <vt:lpstr>Table 14</vt:lpstr>
      <vt:lpstr>Table 15</vt:lpstr>
      <vt:lpstr>Table 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de la Puente</dc:creator>
  <cp:lastModifiedBy>Microsoft Office User</cp:lastModifiedBy>
  <dcterms:created xsi:type="dcterms:W3CDTF">2018-11-07T13:18:51Z</dcterms:created>
  <dcterms:modified xsi:type="dcterms:W3CDTF">2018-11-09T21:35:24Z</dcterms:modified>
</cp:coreProperties>
</file>