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inagrekov/Box Sync/SCD unsolicited/PoGO/"/>
    </mc:Choice>
  </mc:AlternateContent>
  <xr:revisionPtr revIDLastSave="0" documentId="13_ncr:1_{01B43AEA-BCB1-624C-97AF-05B2233FBA1A}" xr6:coauthVersionLast="47" xr6:coauthVersionMax="47" xr10:uidLastSave="{00000000-0000-0000-0000-000000000000}"/>
  <bookViews>
    <workbookView xWindow="2560" yWindow="500" windowWidth="26780" windowHeight="15720" activeTab="8" xr2:uid="{F169715C-D547-4145-BCB1-EE97CAC81EDA}"/>
  </bookViews>
  <sheets>
    <sheet name="PoGO Formula" sheetId="1" r:id="rId1"/>
    <sheet name="Bobzien" sheetId="48" r:id="rId2"/>
    <sheet name="Bobzien Data" sheetId="49" r:id="rId3"/>
    <sheet name="Spencer NEW" sheetId="43" r:id="rId4"/>
    <sheet name="Spencer Data" sheetId="5" r:id="rId5"/>
    <sheet name="Kelley SCD&amp;GD NEW" sheetId="45" r:id="rId6"/>
    <sheet name="Kelley Data" sheetId="8" r:id="rId7"/>
    <sheet name="Greenwood" sheetId="9" r:id="rId8"/>
    <sheet name="Greenwood Data" sheetId="10" r:id="rId9"/>
    <sheet name="Peters NEW" sheetId="44" r:id="rId10"/>
    <sheet name="Seven NEW" sheetId="46" r:id="rId11"/>
    <sheet name="Peters Data" sheetId="12" r:id="rId12"/>
    <sheet name="Seven Data" sheetId="3" r:id="rId13"/>
    <sheet name="Dennis NEW" sheetId="42" r:id="rId14"/>
    <sheet name="Dennis Data" sheetId="40" r:id="rId15"/>
    <sheet name="Goldstein" sheetId="18" r:id="rId16"/>
    <sheet name="Goldstein Data" sheetId="19" r:id="rId17"/>
    <sheet name="Kelley GD" sheetId="13" r:id="rId18"/>
    <sheet name="Kelley GD Data" sheetId="15" r:id="rId19"/>
    <sheet name="Madsen" sheetId="16" r:id="rId20"/>
    <sheet name="Madsen Data" sheetId="17" r:id="rId21"/>
    <sheet name="Justice" sheetId="26" r:id="rId22"/>
    <sheet name="Coyne" sheetId="24" r:id="rId23"/>
    <sheet name="Neuman" sheetId="28" r:id="rId24"/>
    <sheet name="Dickinson" sheetId="35" r:id="rId25"/>
    <sheet name="Zucker 19" sheetId="31" r:id="rId26"/>
    <sheet name="Zucker 21" sheetId="37" r:id="rId27"/>
  </sheets>
  <definedNames>
    <definedName name="_xlnm._FilterDatabase" localSheetId="6" hidden="1">'Kelley Data'!$B$2:$B$83</definedName>
    <definedName name="_xlnm._FilterDatabase" localSheetId="17" hidden="1">'Kelley GD'!$A$1:$A$87</definedName>
    <definedName name="_xlnm._FilterDatabase" localSheetId="18" hidden="1">'Kelley GD Data'!$B$1:$B$1765</definedName>
    <definedName name="_xlnm._FilterDatabase" localSheetId="12" hidden="1">'Seven Data'!$A$1:$C$175</definedName>
    <definedName name="_xlnm._FilterDatabase" localSheetId="4" hidden="1">'Spencer Data'!$B$1:$B$2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8" l="1"/>
  <c r="N4" i="48"/>
  <c r="N5" i="48"/>
  <c r="N6" i="48"/>
  <c r="N7" i="48"/>
  <c r="N8" i="48"/>
  <c r="N9" i="48"/>
  <c r="N10" i="48"/>
  <c r="N11" i="48"/>
  <c r="N12" i="48"/>
  <c r="N13" i="48"/>
  <c r="N14" i="48"/>
  <c r="N15" i="48"/>
  <c r="N2" i="48"/>
  <c r="K3" i="48"/>
  <c r="K4" i="48"/>
  <c r="K5" i="48"/>
  <c r="K6" i="48"/>
  <c r="K7" i="48"/>
  <c r="O7" i="48" s="1"/>
  <c r="K8" i="48"/>
  <c r="K9" i="48"/>
  <c r="K10" i="48"/>
  <c r="K11" i="48"/>
  <c r="K12" i="48"/>
  <c r="K13" i="48"/>
  <c r="K14" i="48"/>
  <c r="K15" i="48"/>
  <c r="K2" i="48"/>
  <c r="O2" i="48" s="1"/>
  <c r="F3" i="48"/>
  <c r="R3" i="48" s="1"/>
  <c r="S3" i="48" s="1"/>
  <c r="F4" i="48"/>
  <c r="R4" i="48" s="1"/>
  <c r="S4" i="48" s="1"/>
  <c r="F5" i="48"/>
  <c r="R5" i="48" s="1"/>
  <c r="S5" i="48" s="1"/>
  <c r="F6" i="48"/>
  <c r="R6" i="48" s="1"/>
  <c r="S6" i="48" s="1"/>
  <c r="F7" i="48"/>
  <c r="R7" i="48" s="1"/>
  <c r="S7" i="48" s="1"/>
  <c r="F8" i="48"/>
  <c r="R8" i="48" s="1"/>
  <c r="S8" i="48" s="1"/>
  <c r="F9" i="48"/>
  <c r="R9" i="48" s="1"/>
  <c r="S9" i="48" s="1"/>
  <c r="F10" i="48"/>
  <c r="R10" i="48" s="1"/>
  <c r="S10" i="48" s="1"/>
  <c r="F11" i="48"/>
  <c r="R11" i="48" s="1"/>
  <c r="S11" i="48" s="1"/>
  <c r="F12" i="48"/>
  <c r="R12" i="48" s="1"/>
  <c r="S12" i="48" s="1"/>
  <c r="F13" i="48"/>
  <c r="R13" i="48" s="1"/>
  <c r="S13" i="48" s="1"/>
  <c r="F14" i="48"/>
  <c r="R14" i="48" s="1"/>
  <c r="S14" i="48" s="1"/>
  <c r="F15" i="48"/>
  <c r="R15" i="48" s="1"/>
  <c r="S15" i="48" s="1"/>
  <c r="E3" i="48"/>
  <c r="P3" i="48" s="1"/>
  <c r="Q3" i="48" s="1"/>
  <c r="E4" i="48"/>
  <c r="P4" i="48" s="1"/>
  <c r="Q4" i="48" s="1"/>
  <c r="E5" i="48"/>
  <c r="G5" i="48" s="1"/>
  <c r="H5" i="48" s="1"/>
  <c r="E6" i="48"/>
  <c r="E7" i="48"/>
  <c r="E8" i="48"/>
  <c r="E9" i="48"/>
  <c r="P9" i="48" s="1"/>
  <c r="Q9" i="48" s="1"/>
  <c r="E10" i="48"/>
  <c r="P10" i="48" s="1"/>
  <c r="Q10" i="48" s="1"/>
  <c r="E11" i="48"/>
  <c r="P11" i="48" s="1"/>
  <c r="Q11" i="48" s="1"/>
  <c r="E12" i="48"/>
  <c r="P12" i="48" s="1"/>
  <c r="Q12" i="48" s="1"/>
  <c r="E13" i="48"/>
  <c r="G13" i="48" s="1"/>
  <c r="H13" i="48" s="1"/>
  <c r="E14" i="48"/>
  <c r="E15" i="48"/>
  <c r="F2" i="48"/>
  <c r="R2" i="48" s="1"/>
  <c r="S2" i="48" s="1"/>
  <c r="E2" i="48"/>
  <c r="P2" i="48" s="1"/>
  <c r="Q2" i="48" s="1"/>
  <c r="T2" i="48" s="1"/>
  <c r="O12" i="46"/>
  <c r="M11" i="46"/>
  <c r="M10" i="46"/>
  <c r="M9" i="46"/>
  <c r="O9" i="46" s="1"/>
  <c r="M8" i="46"/>
  <c r="M7" i="46"/>
  <c r="M6" i="46"/>
  <c r="M5" i="46"/>
  <c r="M4" i="46"/>
  <c r="M3" i="46"/>
  <c r="M2" i="46"/>
  <c r="J43" i="46"/>
  <c r="J42" i="46"/>
  <c r="J32" i="46"/>
  <c r="J31" i="46"/>
  <c r="J28" i="46"/>
  <c r="J27" i="46"/>
  <c r="J26" i="46"/>
  <c r="J25" i="46"/>
  <c r="J23" i="46"/>
  <c r="J21" i="46"/>
  <c r="J20" i="46"/>
  <c r="J19" i="46"/>
  <c r="J18" i="46"/>
  <c r="J12" i="46"/>
  <c r="J10" i="46"/>
  <c r="J9" i="46"/>
  <c r="J8" i="46"/>
  <c r="J5" i="46"/>
  <c r="J4" i="46"/>
  <c r="J3" i="46"/>
  <c r="J2" i="46"/>
  <c r="D43" i="46"/>
  <c r="D42" i="46"/>
  <c r="F42" i="46" s="1"/>
  <c r="Q42" i="46" s="1"/>
  <c r="D40" i="46"/>
  <c r="S40" i="46" s="1"/>
  <c r="T40" i="46" s="1"/>
  <c r="D32" i="46"/>
  <c r="D31" i="46"/>
  <c r="S31" i="46" s="1"/>
  <c r="T31" i="46" s="1"/>
  <c r="D28" i="46"/>
  <c r="S28" i="46" s="1"/>
  <c r="T28" i="46" s="1"/>
  <c r="D27" i="46"/>
  <c r="D26" i="46"/>
  <c r="F26" i="46" s="1"/>
  <c r="D25" i="46"/>
  <c r="D24" i="46"/>
  <c r="S24" i="46" s="1"/>
  <c r="T24" i="46" s="1"/>
  <c r="D23" i="46"/>
  <c r="S23" i="46" s="1"/>
  <c r="T23" i="46" s="1"/>
  <c r="D22" i="46"/>
  <c r="D21" i="46"/>
  <c r="D20" i="46"/>
  <c r="S20" i="46" s="1"/>
  <c r="T20" i="46" s="1"/>
  <c r="D19" i="46"/>
  <c r="D18" i="46"/>
  <c r="D10" i="46"/>
  <c r="D9" i="46"/>
  <c r="D8" i="46"/>
  <c r="D5" i="46"/>
  <c r="S5" i="46" s="1"/>
  <c r="T5" i="46" s="1"/>
  <c r="D4" i="46"/>
  <c r="S4" i="46" s="1"/>
  <c r="T4" i="46" s="1"/>
  <c r="D3" i="46"/>
  <c r="D2" i="46"/>
  <c r="C47" i="46"/>
  <c r="C46" i="46"/>
  <c r="C45" i="46"/>
  <c r="C44" i="46"/>
  <c r="F44" i="46" s="1"/>
  <c r="Q44" i="46" s="1"/>
  <c r="R44" i="46" s="1"/>
  <c r="C43" i="46"/>
  <c r="F43" i="46"/>
  <c r="Q43" i="46" s="1"/>
  <c r="C42" i="46"/>
  <c r="C41" i="46"/>
  <c r="F41" i="46" s="1"/>
  <c r="Q41" i="46" s="1"/>
  <c r="R41" i="46" s="1"/>
  <c r="C40" i="46"/>
  <c r="C39" i="46"/>
  <c r="F39" i="46" s="1"/>
  <c r="C38" i="46"/>
  <c r="C36" i="46"/>
  <c r="F36" i="46" s="1"/>
  <c r="C35" i="46"/>
  <c r="C34" i="46"/>
  <c r="C33" i="46"/>
  <c r="C32" i="46"/>
  <c r="C31" i="46"/>
  <c r="C30" i="46"/>
  <c r="C29" i="46"/>
  <c r="C28" i="46"/>
  <c r="C27" i="46"/>
  <c r="C26" i="46"/>
  <c r="C25" i="46"/>
  <c r="F25" i="46" s="1"/>
  <c r="C24" i="46"/>
  <c r="C23" i="46"/>
  <c r="C22" i="46"/>
  <c r="C21" i="46"/>
  <c r="C20" i="46"/>
  <c r="C19" i="46"/>
  <c r="C18" i="46"/>
  <c r="C16" i="46"/>
  <c r="F16" i="46" s="1"/>
  <c r="Q16" i="46" s="1"/>
  <c r="R16" i="46" s="1"/>
  <c r="C15" i="46"/>
  <c r="C14" i="46"/>
  <c r="F14" i="46" s="1"/>
  <c r="C13" i="46"/>
  <c r="C12" i="46"/>
  <c r="C11" i="46"/>
  <c r="C10" i="46"/>
  <c r="C9" i="46"/>
  <c r="C8" i="46"/>
  <c r="C7" i="46"/>
  <c r="C6" i="46"/>
  <c r="F6" i="46" s="1"/>
  <c r="Q6" i="46" s="1"/>
  <c r="C5" i="46"/>
  <c r="C4" i="46"/>
  <c r="C3" i="46"/>
  <c r="C2" i="46"/>
  <c r="O47" i="46"/>
  <c r="S47" i="46"/>
  <c r="T47" i="46" s="1"/>
  <c r="F47" i="46"/>
  <c r="O46" i="46"/>
  <c r="S46" i="46"/>
  <c r="T46" i="46" s="1"/>
  <c r="F46" i="46"/>
  <c r="O45" i="46"/>
  <c r="S45" i="46"/>
  <c r="T45" i="46" s="1"/>
  <c r="F45" i="46"/>
  <c r="O44" i="46"/>
  <c r="S44" i="46"/>
  <c r="T44" i="46" s="1"/>
  <c r="O43" i="46"/>
  <c r="S43" i="46"/>
  <c r="T43" i="46" s="1"/>
  <c r="O42" i="46"/>
  <c r="S42" i="46"/>
  <c r="T42" i="46" s="1"/>
  <c r="O41" i="46"/>
  <c r="P41" i="46" s="1"/>
  <c r="S41" i="46"/>
  <c r="T41" i="46" s="1"/>
  <c r="O40" i="46"/>
  <c r="O39" i="46"/>
  <c r="S39" i="46"/>
  <c r="T39" i="46" s="1"/>
  <c r="O38" i="46"/>
  <c r="S38" i="46"/>
  <c r="T38" i="46" s="1"/>
  <c r="F38" i="46"/>
  <c r="O37" i="46"/>
  <c r="S37" i="46"/>
  <c r="T37" i="46" s="1"/>
  <c r="F37" i="46"/>
  <c r="Q37" i="46" s="1"/>
  <c r="R37" i="46" s="1"/>
  <c r="O36" i="46"/>
  <c r="S36" i="46"/>
  <c r="T36" i="46" s="1"/>
  <c r="O35" i="46"/>
  <c r="S35" i="46"/>
  <c r="T35" i="46" s="1"/>
  <c r="F35" i="46"/>
  <c r="O34" i="46"/>
  <c r="S34" i="46"/>
  <c r="T34" i="46" s="1"/>
  <c r="F34" i="46"/>
  <c r="Q34" i="46" s="1"/>
  <c r="R34" i="46" s="1"/>
  <c r="O33" i="46"/>
  <c r="F33" i="46"/>
  <c r="Q33" i="46" s="1"/>
  <c r="O32" i="46"/>
  <c r="S32" i="46"/>
  <c r="T32" i="46" s="1"/>
  <c r="F32" i="46"/>
  <c r="Q32" i="46" s="1"/>
  <c r="R32" i="46" s="1"/>
  <c r="O31" i="46"/>
  <c r="F31" i="46"/>
  <c r="Q31" i="46" s="1"/>
  <c r="O30" i="46"/>
  <c r="S30" i="46"/>
  <c r="T30" i="46" s="1"/>
  <c r="F30" i="46"/>
  <c r="Q30" i="46" s="1"/>
  <c r="R30" i="46" s="1"/>
  <c r="O29" i="46"/>
  <c r="S29" i="46"/>
  <c r="T29" i="46" s="1"/>
  <c r="F29" i="46"/>
  <c r="O28" i="46"/>
  <c r="O27" i="46"/>
  <c r="S27" i="46"/>
  <c r="T27" i="46" s="1"/>
  <c r="F27" i="46"/>
  <c r="O26" i="46"/>
  <c r="S26" i="46"/>
  <c r="T26" i="46" s="1"/>
  <c r="O25" i="46"/>
  <c r="S25" i="46"/>
  <c r="T25" i="46" s="1"/>
  <c r="O24" i="46"/>
  <c r="O23" i="46"/>
  <c r="O22" i="46"/>
  <c r="S22" i="46"/>
  <c r="T22" i="46" s="1"/>
  <c r="O21" i="46"/>
  <c r="S21" i="46"/>
  <c r="T21" i="46" s="1"/>
  <c r="O20" i="46"/>
  <c r="O19" i="46"/>
  <c r="S19" i="46"/>
  <c r="T19" i="46" s="1"/>
  <c r="F19" i="46"/>
  <c r="Q19" i="46" s="1"/>
  <c r="R19" i="46" s="1"/>
  <c r="O18" i="46"/>
  <c r="S18" i="46"/>
  <c r="T18" i="46" s="1"/>
  <c r="F18" i="46"/>
  <c r="Q18" i="46" s="1"/>
  <c r="R18" i="46" s="1"/>
  <c r="O17" i="46"/>
  <c r="S17" i="46"/>
  <c r="T17" i="46" s="1"/>
  <c r="F17" i="46"/>
  <c r="Q17" i="46" s="1"/>
  <c r="R17" i="46" s="1"/>
  <c r="O16" i="46"/>
  <c r="S16" i="46"/>
  <c r="T16" i="46" s="1"/>
  <c r="O15" i="46"/>
  <c r="S15" i="46"/>
  <c r="T15" i="46" s="1"/>
  <c r="F15" i="46"/>
  <c r="Q15" i="46" s="1"/>
  <c r="R15" i="46" s="1"/>
  <c r="O14" i="46"/>
  <c r="S14" i="46"/>
  <c r="T14" i="46" s="1"/>
  <c r="O13" i="46"/>
  <c r="S13" i="46"/>
  <c r="T13" i="46" s="1"/>
  <c r="F13" i="46"/>
  <c r="Q13" i="46" s="1"/>
  <c r="R13" i="46" s="1"/>
  <c r="F12" i="46"/>
  <c r="Q12" i="46" s="1"/>
  <c r="R12" i="46" s="1"/>
  <c r="O11" i="46"/>
  <c r="S11" i="46"/>
  <c r="T11" i="46" s="1"/>
  <c r="F11" i="46"/>
  <c r="O10" i="46"/>
  <c r="S10" i="46"/>
  <c r="T10" i="46" s="1"/>
  <c r="F10" i="46"/>
  <c r="S9" i="46"/>
  <c r="T9" i="46" s="1"/>
  <c r="F9" i="46"/>
  <c r="Q9" i="46" s="1"/>
  <c r="R9" i="46" s="1"/>
  <c r="O8" i="46"/>
  <c r="S8" i="46"/>
  <c r="T8" i="46" s="1"/>
  <c r="F8" i="46"/>
  <c r="Q8" i="46" s="1"/>
  <c r="R8" i="46" s="1"/>
  <c r="O7" i="46"/>
  <c r="S7" i="46"/>
  <c r="T7" i="46" s="1"/>
  <c r="F7" i="46"/>
  <c r="O6" i="46"/>
  <c r="S6" i="46"/>
  <c r="T6" i="46" s="1"/>
  <c r="O5" i="46"/>
  <c r="O4" i="46"/>
  <c r="O3" i="46"/>
  <c r="S3" i="46"/>
  <c r="T3" i="46" s="1"/>
  <c r="O2" i="46"/>
  <c r="S2" i="46"/>
  <c r="T2" i="46" s="1"/>
  <c r="F2" i="46"/>
  <c r="Q2" i="46" s="1"/>
  <c r="S4" i="45"/>
  <c r="T4" i="45" s="1"/>
  <c r="S8" i="45"/>
  <c r="T8" i="45" s="1"/>
  <c r="R3" i="45"/>
  <c r="S3" i="45" s="1"/>
  <c r="T3" i="45" s="1"/>
  <c r="R4" i="45"/>
  <c r="R5" i="45"/>
  <c r="S5" i="45" s="1"/>
  <c r="T5" i="45" s="1"/>
  <c r="R6" i="45"/>
  <c r="S6" i="45" s="1"/>
  <c r="T6" i="45" s="1"/>
  <c r="U6" i="45" s="1"/>
  <c r="V6" i="45" s="1"/>
  <c r="W6" i="45" s="1"/>
  <c r="R7" i="45"/>
  <c r="S7" i="45" s="1"/>
  <c r="T7" i="45" s="1"/>
  <c r="R8" i="45"/>
  <c r="R9" i="45"/>
  <c r="S9" i="45" s="1"/>
  <c r="T9" i="45" s="1"/>
  <c r="R10" i="45"/>
  <c r="S10" i="45" s="1"/>
  <c r="T10" i="45" s="1"/>
  <c r="U10" i="45" s="1"/>
  <c r="V10" i="45" s="1"/>
  <c r="W10" i="45" s="1"/>
  <c r="R2" i="45"/>
  <c r="S2" i="45" s="1"/>
  <c r="T2" i="45" s="1"/>
  <c r="Q3" i="45"/>
  <c r="Q4" i="45"/>
  <c r="Q5" i="45"/>
  <c r="Q6" i="45"/>
  <c r="Q7" i="45"/>
  <c r="Q8" i="45"/>
  <c r="Q9" i="45"/>
  <c r="Q10" i="45"/>
  <c r="Q2" i="45"/>
  <c r="P3" i="45"/>
  <c r="P4" i="45"/>
  <c r="P5" i="45"/>
  <c r="P6" i="45"/>
  <c r="P7" i="45"/>
  <c r="P8" i="45"/>
  <c r="P9" i="45"/>
  <c r="P10" i="45"/>
  <c r="P2" i="45"/>
  <c r="N8" i="45"/>
  <c r="L10" i="45"/>
  <c r="N10" i="45" s="1"/>
  <c r="O10" i="45" s="1"/>
  <c r="L9" i="45"/>
  <c r="N9" i="45" s="1"/>
  <c r="L8" i="45"/>
  <c r="L7" i="45"/>
  <c r="N7" i="45" s="1"/>
  <c r="L6" i="45"/>
  <c r="N6" i="45" s="1"/>
  <c r="L5" i="45"/>
  <c r="N5" i="45" s="1"/>
  <c r="L4" i="45"/>
  <c r="N4" i="45" s="1"/>
  <c r="L3" i="45"/>
  <c r="N3" i="45" s="1"/>
  <c r="L2" i="45"/>
  <c r="N2" i="45" s="1"/>
  <c r="O3" i="45"/>
  <c r="I9" i="45"/>
  <c r="O9" i="45" s="1"/>
  <c r="I8" i="45"/>
  <c r="I7" i="45"/>
  <c r="O7" i="45" s="1"/>
  <c r="I6" i="45"/>
  <c r="O6" i="45" s="1"/>
  <c r="I5" i="45"/>
  <c r="O5" i="45" s="1"/>
  <c r="I4" i="45"/>
  <c r="I3" i="45"/>
  <c r="B10" i="45"/>
  <c r="E10" i="45" s="1"/>
  <c r="G10" i="45" s="1"/>
  <c r="B9" i="45"/>
  <c r="E9" i="45" s="1"/>
  <c r="G9" i="45" s="1"/>
  <c r="B6" i="45"/>
  <c r="E6" i="45" s="1"/>
  <c r="G6" i="45" s="1"/>
  <c r="B8" i="45"/>
  <c r="E8" i="45" s="1"/>
  <c r="G8" i="45" s="1"/>
  <c r="B7" i="45"/>
  <c r="E7" i="45" s="1"/>
  <c r="B5" i="45"/>
  <c r="E5" i="45" s="1"/>
  <c r="G5" i="45" s="1"/>
  <c r="B4" i="45"/>
  <c r="E4" i="45" s="1"/>
  <c r="G4" i="45" s="1"/>
  <c r="B3" i="45"/>
  <c r="E3" i="45" s="1"/>
  <c r="B2" i="45"/>
  <c r="E2" i="45" s="1"/>
  <c r="C18" i="44"/>
  <c r="R18" i="44" s="1"/>
  <c r="S18" i="44" s="1"/>
  <c r="C17" i="44"/>
  <c r="R17" i="44" s="1"/>
  <c r="S17" i="44" s="1"/>
  <c r="C15" i="44"/>
  <c r="R15" i="44" s="1"/>
  <c r="S15" i="44" s="1"/>
  <c r="C14" i="44"/>
  <c r="R14" i="44" s="1"/>
  <c r="S14" i="44" s="1"/>
  <c r="C13" i="44"/>
  <c r="R13" i="44" s="1"/>
  <c r="S13" i="44" s="1"/>
  <c r="C12" i="44"/>
  <c r="R12" i="44" s="1"/>
  <c r="S12" i="44" s="1"/>
  <c r="C11" i="44"/>
  <c r="E11" i="44" s="1"/>
  <c r="C10" i="44"/>
  <c r="C9" i="44"/>
  <c r="R9" i="44" s="1"/>
  <c r="S9" i="44" s="1"/>
  <c r="C8" i="44"/>
  <c r="C7" i="44"/>
  <c r="R7" i="44" s="1"/>
  <c r="S7" i="44" s="1"/>
  <c r="C6" i="44"/>
  <c r="C5" i="44"/>
  <c r="R5" i="44" s="1"/>
  <c r="S5" i="44" s="1"/>
  <c r="C4" i="44"/>
  <c r="E4" i="44" s="1"/>
  <c r="P4" i="44" s="1"/>
  <c r="Q4" i="44" s="1"/>
  <c r="C2" i="44"/>
  <c r="B18" i="44"/>
  <c r="B17" i="44"/>
  <c r="B16" i="44"/>
  <c r="E16" i="44" s="1"/>
  <c r="B15" i="44"/>
  <c r="B14" i="44"/>
  <c r="B13" i="44"/>
  <c r="B12" i="44"/>
  <c r="B11" i="44"/>
  <c r="B10" i="44"/>
  <c r="E10" i="44" s="1"/>
  <c r="B9" i="44"/>
  <c r="E9" i="44" s="1"/>
  <c r="B8" i="44"/>
  <c r="E8" i="44" s="1"/>
  <c r="B7" i="44"/>
  <c r="B6" i="44"/>
  <c r="E6" i="44" s="1"/>
  <c r="B5" i="44"/>
  <c r="E5" i="44" s="1"/>
  <c r="B4" i="44"/>
  <c r="B3" i="44"/>
  <c r="B2" i="44"/>
  <c r="L18" i="44"/>
  <c r="N18" i="44" s="1"/>
  <c r="I18" i="44"/>
  <c r="E18" i="44"/>
  <c r="L17" i="44"/>
  <c r="N17" i="44" s="1"/>
  <c r="I17" i="44"/>
  <c r="L16" i="44"/>
  <c r="N16" i="44" s="1"/>
  <c r="I16" i="44"/>
  <c r="O16" i="44" s="1"/>
  <c r="R16" i="44"/>
  <c r="S16" i="44" s="1"/>
  <c r="L15" i="44"/>
  <c r="N15" i="44" s="1"/>
  <c r="I15" i="44"/>
  <c r="E15" i="44"/>
  <c r="L14" i="44"/>
  <c r="N14" i="44" s="1"/>
  <c r="O14" i="44"/>
  <c r="E14" i="44"/>
  <c r="L13" i="44"/>
  <c r="N13" i="44" s="1"/>
  <c r="O13" i="44" s="1"/>
  <c r="N12" i="44"/>
  <c r="O12" i="44" s="1"/>
  <c r="L12" i="44"/>
  <c r="L11" i="44"/>
  <c r="N11" i="44" s="1"/>
  <c r="I11" i="44"/>
  <c r="O11" i="44" s="1"/>
  <c r="R11" i="44"/>
  <c r="S11" i="44" s="1"/>
  <c r="L10" i="44"/>
  <c r="N10" i="44" s="1"/>
  <c r="I10" i="44"/>
  <c r="O10" i="44" s="1"/>
  <c r="R10" i="44"/>
  <c r="S10" i="44" s="1"/>
  <c r="L9" i="44"/>
  <c r="N9" i="44" s="1"/>
  <c r="I9" i="44"/>
  <c r="O9" i="44" s="1"/>
  <c r="L8" i="44"/>
  <c r="N8" i="44" s="1"/>
  <c r="I8" i="44"/>
  <c r="O8" i="44" s="1"/>
  <c r="R8" i="44"/>
  <c r="S8" i="44" s="1"/>
  <c r="L7" i="44"/>
  <c r="N7" i="44" s="1"/>
  <c r="I7" i="44"/>
  <c r="O7" i="44" s="1"/>
  <c r="L6" i="44"/>
  <c r="N6" i="44" s="1"/>
  <c r="I6" i="44"/>
  <c r="O6" i="44" s="1"/>
  <c r="R6" i="44"/>
  <c r="S6" i="44" s="1"/>
  <c r="L5" i="44"/>
  <c r="N5" i="44" s="1"/>
  <c r="I5" i="44"/>
  <c r="O5" i="44" s="1"/>
  <c r="L4" i="44"/>
  <c r="N4" i="44" s="1"/>
  <c r="I4" i="44"/>
  <c r="O4" i="44" s="1"/>
  <c r="R4" i="44"/>
  <c r="S4" i="44" s="1"/>
  <c r="L3" i="44"/>
  <c r="N3" i="44" s="1"/>
  <c r="I3" i="44"/>
  <c r="R3" i="44"/>
  <c r="S3" i="44" s="1"/>
  <c r="E3" i="44"/>
  <c r="P3" i="44" s="1"/>
  <c r="Q3" i="44" s="1"/>
  <c r="L2" i="44"/>
  <c r="N2" i="44" s="1"/>
  <c r="O2" i="44"/>
  <c r="I2" i="44"/>
  <c r="R2" i="44"/>
  <c r="S2" i="44" s="1"/>
  <c r="G2" i="43"/>
  <c r="H2" i="43" s="1"/>
  <c r="B10" i="43"/>
  <c r="B9" i="43"/>
  <c r="B8" i="43"/>
  <c r="E8" i="43" s="1"/>
  <c r="B7" i="43"/>
  <c r="E7" i="43" s="1"/>
  <c r="B6" i="43"/>
  <c r="E6" i="43" s="1"/>
  <c r="P6" i="43" s="1"/>
  <c r="Q6" i="43" s="1"/>
  <c r="B5" i="43"/>
  <c r="B4" i="43"/>
  <c r="B3" i="43"/>
  <c r="E3" i="43" s="1"/>
  <c r="P3" i="43" s="1"/>
  <c r="Q3" i="43" s="1"/>
  <c r="B2" i="43"/>
  <c r="E2" i="43" s="1"/>
  <c r="P2" i="43" s="1"/>
  <c r="Q2" i="43" s="1"/>
  <c r="L10" i="43"/>
  <c r="N10" i="43" s="1"/>
  <c r="R10" i="43"/>
  <c r="S10" i="43" s="1"/>
  <c r="E10" i="43"/>
  <c r="L9" i="43"/>
  <c r="N9" i="43" s="1"/>
  <c r="R9" i="43"/>
  <c r="S9" i="43" s="1"/>
  <c r="E9" i="43"/>
  <c r="L8" i="43"/>
  <c r="N8" i="43" s="1"/>
  <c r="R8" i="43"/>
  <c r="S8" i="43" s="1"/>
  <c r="L7" i="43"/>
  <c r="N7" i="43" s="1"/>
  <c r="I7" i="43"/>
  <c r="R7" i="43"/>
  <c r="S7" i="43" s="1"/>
  <c r="L6" i="43"/>
  <c r="N6" i="43" s="1"/>
  <c r="O6" i="43"/>
  <c r="R6" i="43"/>
  <c r="S6" i="43" s="1"/>
  <c r="L5" i="43"/>
  <c r="N5" i="43" s="1"/>
  <c r="O5" i="43"/>
  <c r="I5" i="43"/>
  <c r="R5" i="43"/>
  <c r="S5" i="43" s="1"/>
  <c r="E5" i="43"/>
  <c r="P5" i="43" s="1"/>
  <c r="Q5" i="43" s="1"/>
  <c r="N4" i="43"/>
  <c r="O4" i="43" s="1"/>
  <c r="L4" i="43"/>
  <c r="R4" i="43"/>
  <c r="S4" i="43" s="1"/>
  <c r="E4" i="43"/>
  <c r="P4" i="43" s="1"/>
  <c r="Q4" i="43" s="1"/>
  <c r="N3" i="43"/>
  <c r="O3" i="43" s="1"/>
  <c r="L3" i="43"/>
  <c r="R3" i="43"/>
  <c r="S3" i="43" s="1"/>
  <c r="N2" i="43"/>
  <c r="O2" i="43" s="1"/>
  <c r="L2" i="43"/>
  <c r="R2" i="43"/>
  <c r="S2" i="43" s="1"/>
  <c r="D13" i="42"/>
  <c r="D12" i="42"/>
  <c r="D11" i="42"/>
  <c r="D10" i="42"/>
  <c r="D9" i="42"/>
  <c r="S9" i="42" s="1"/>
  <c r="T9" i="42" s="1"/>
  <c r="D8" i="42"/>
  <c r="D7" i="42"/>
  <c r="S7" i="42" s="1"/>
  <c r="T7" i="42" s="1"/>
  <c r="D6" i="42"/>
  <c r="D5" i="42"/>
  <c r="D4" i="42"/>
  <c r="D3" i="42"/>
  <c r="S3" i="42" s="1"/>
  <c r="T3" i="42" s="1"/>
  <c r="D2" i="42"/>
  <c r="C13" i="42"/>
  <c r="F13" i="42" s="1"/>
  <c r="C12" i="42"/>
  <c r="F12" i="42" s="1"/>
  <c r="C11" i="42"/>
  <c r="C10" i="42"/>
  <c r="F10" i="42" s="1"/>
  <c r="C9" i="42"/>
  <c r="C8" i="42"/>
  <c r="C7" i="42"/>
  <c r="F7" i="42" s="1"/>
  <c r="C6" i="42"/>
  <c r="C5" i="42"/>
  <c r="C4" i="42"/>
  <c r="F4" i="42" s="1"/>
  <c r="C3" i="42"/>
  <c r="F3" i="42" s="1"/>
  <c r="C2" i="42"/>
  <c r="F2" i="42" s="1"/>
  <c r="M13" i="42"/>
  <c r="O13" i="42" s="1"/>
  <c r="J13" i="42"/>
  <c r="S13" i="42"/>
  <c r="T13" i="42" s="1"/>
  <c r="M12" i="42"/>
  <c r="O12" i="42" s="1"/>
  <c r="J12" i="42"/>
  <c r="S12" i="42"/>
  <c r="T12" i="42" s="1"/>
  <c r="M11" i="42"/>
  <c r="O11" i="42" s="1"/>
  <c r="P11" i="42"/>
  <c r="J11" i="42"/>
  <c r="M10" i="42"/>
  <c r="O10" i="42" s="1"/>
  <c r="J10" i="42"/>
  <c r="S10" i="42"/>
  <c r="T10" i="42" s="1"/>
  <c r="M9" i="42"/>
  <c r="O9" i="42" s="1"/>
  <c r="P9" i="42"/>
  <c r="J9" i="42"/>
  <c r="M8" i="42"/>
  <c r="O8" i="42" s="1"/>
  <c r="J8" i="42"/>
  <c r="S8" i="42"/>
  <c r="T8" i="42" s="1"/>
  <c r="M7" i="42"/>
  <c r="O7" i="42" s="1"/>
  <c r="J7" i="42"/>
  <c r="P7" i="42" s="1"/>
  <c r="O6" i="42"/>
  <c r="M6" i="42"/>
  <c r="J6" i="42"/>
  <c r="P6" i="42" s="1"/>
  <c r="S6" i="42"/>
  <c r="T6" i="42" s="1"/>
  <c r="F6" i="42"/>
  <c r="M5" i="42"/>
  <c r="O5" i="42" s="1"/>
  <c r="J5" i="42"/>
  <c r="F5" i="42"/>
  <c r="Q5" i="42" s="1"/>
  <c r="S5" i="42"/>
  <c r="T5" i="42" s="1"/>
  <c r="O4" i="42"/>
  <c r="M4" i="42"/>
  <c r="J4" i="42"/>
  <c r="S4" i="42"/>
  <c r="T4" i="42" s="1"/>
  <c r="M3" i="42"/>
  <c r="O3" i="42" s="1"/>
  <c r="J3" i="42"/>
  <c r="P3" i="42" s="1"/>
  <c r="O2" i="42"/>
  <c r="M2" i="42"/>
  <c r="J2" i="42"/>
  <c r="S2" i="42"/>
  <c r="T2" i="42" s="1"/>
  <c r="Q2" i="31"/>
  <c r="T2" i="31" s="1"/>
  <c r="N2" i="31"/>
  <c r="K2" i="31"/>
  <c r="S2" i="31"/>
  <c r="R2" i="31"/>
  <c r="P2" i="31"/>
  <c r="H2" i="31"/>
  <c r="G2" i="31"/>
  <c r="F2" i="31"/>
  <c r="E2" i="31"/>
  <c r="Y25" i="13"/>
  <c r="Y57" i="13"/>
  <c r="I57" i="13"/>
  <c r="O14" i="48" l="1"/>
  <c r="G14" i="48"/>
  <c r="H14" i="48" s="1"/>
  <c r="T10" i="48"/>
  <c r="G6" i="48"/>
  <c r="H6" i="48" s="1"/>
  <c r="O13" i="48"/>
  <c r="O15" i="48"/>
  <c r="T12" i="48"/>
  <c r="O11" i="48"/>
  <c r="O12" i="48"/>
  <c r="O6" i="48"/>
  <c r="G15" i="48"/>
  <c r="H15" i="48" s="1"/>
  <c r="O10" i="48"/>
  <c r="U10" i="48" s="1"/>
  <c r="V10" i="48" s="1"/>
  <c r="W10" i="48" s="1"/>
  <c r="X10" i="48" s="1"/>
  <c r="O9" i="48"/>
  <c r="O8" i="48"/>
  <c r="G8" i="48"/>
  <c r="H8" i="48" s="1"/>
  <c r="G7" i="48"/>
  <c r="H7" i="48" s="1"/>
  <c r="T11" i="48"/>
  <c r="T9" i="48"/>
  <c r="U2" i="48"/>
  <c r="V2" i="48" s="1"/>
  <c r="W2" i="48" s="1"/>
  <c r="X2" i="48" s="1"/>
  <c r="G2" i="48"/>
  <c r="H2" i="48" s="1"/>
  <c r="G12" i="48"/>
  <c r="H12" i="48" s="1"/>
  <c r="G10" i="48"/>
  <c r="H10" i="48" s="1"/>
  <c r="P15" i="48"/>
  <c r="Q15" i="48" s="1"/>
  <c r="T15" i="48" s="1"/>
  <c r="P8" i="48"/>
  <c r="Q8" i="48" s="1"/>
  <c r="T8" i="48" s="1"/>
  <c r="G11" i="48"/>
  <c r="H11" i="48" s="1"/>
  <c r="G9" i="48"/>
  <c r="H9" i="48" s="1"/>
  <c r="P14" i="48"/>
  <c r="Q14" i="48" s="1"/>
  <c r="T14" i="48" s="1"/>
  <c r="P13" i="48"/>
  <c r="Q13" i="48" s="1"/>
  <c r="T13" i="48" s="1"/>
  <c r="U13" i="48" s="1"/>
  <c r="V13" i="48" s="1"/>
  <c r="W13" i="48" s="1"/>
  <c r="X13" i="48" s="1"/>
  <c r="P7" i="48"/>
  <c r="Q7" i="48" s="1"/>
  <c r="T7" i="48" s="1"/>
  <c r="U7" i="48" s="1"/>
  <c r="V7" i="48" s="1"/>
  <c r="W7" i="48" s="1"/>
  <c r="X7" i="48" s="1"/>
  <c r="P6" i="48"/>
  <c r="Q6" i="48" s="1"/>
  <c r="T6" i="48" s="1"/>
  <c r="O5" i="48"/>
  <c r="P5" i="48"/>
  <c r="Q5" i="48" s="1"/>
  <c r="T5" i="48" s="1"/>
  <c r="O4" i="48"/>
  <c r="T4" i="48"/>
  <c r="G4" i="48"/>
  <c r="H4" i="48" s="1"/>
  <c r="O3" i="48"/>
  <c r="T3" i="48"/>
  <c r="G3" i="48"/>
  <c r="H3" i="48" s="1"/>
  <c r="U9" i="45"/>
  <c r="V9" i="45" s="1"/>
  <c r="W9" i="45" s="1"/>
  <c r="U5" i="45"/>
  <c r="V5" i="45" s="1"/>
  <c r="W5" i="45" s="1"/>
  <c r="U8" i="45"/>
  <c r="V8" i="45" s="1"/>
  <c r="W8" i="45" s="1"/>
  <c r="U7" i="45"/>
  <c r="V7" i="45" s="1"/>
  <c r="W7" i="45" s="1"/>
  <c r="U3" i="45"/>
  <c r="V3" i="45" s="1"/>
  <c r="W3" i="45" s="1"/>
  <c r="T3" i="43"/>
  <c r="P29" i="46"/>
  <c r="P30" i="46"/>
  <c r="P20" i="46"/>
  <c r="P23" i="46"/>
  <c r="P37" i="46"/>
  <c r="P42" i="46"/>
  <c r="P5" i="46"/>
  <c r="P3" i="46"/>
  <c r="R42" i="46"/>
  <c r="U42" i="46" s="1"/>
  <c r="P36" i="46"/>
  <c r="P13" i="46"/>
  <c r="P2" i="46"/>
  <c r="P31" i="46"/>
  <c r="P32" i="46"/>
  <c r="P33" i="46"/>
  <c r="P35" i="46"/>
  <c r="P40" i="46"/>
  <c r="P4" i="46"/>
  <c r="P16" i="46"/>
  <c r="P17" i="46"/>
  <c r="P18" i="46"/>
  <c r="P19" i="46"/>
  <c r="P44" i="46"/>
  <c r="P45" i="46"/>
  <c r="P47" i="46"/>
  <c r="P6" i="46"/>
  <c r="P7" i="46"/>
  <c r="P8" i="46"/>
  <c r="P12" i="46"/>
  <c r="P14" i="46"/>
  <c r="P21" i="46"/>
  <c r="P43" i="46"/>
  <c r="P39" i="46"/>
  <c r="F40" i="46"/>
  <c r="Q40" i="46" s="1"/>
  <c r="R40" i="46" s="1"/>
  <c r="U40" i="46" s="1"/>
  <c r="F28" i="46"/>
  <c r="F24" i="46"/>
  <c r="F23" i="46"/>
  <c r="F22" i="46"/>
  <c r="Q22" i="46" s="1"/>
  <c r="R22" i="46" s="1"/>
  <c r="U22" i="46" s="1"/>
  <c r="F21" i="46"/>
  <c r="H21" i="46" s="1"/>
  <c r="F20" i="46"/>
  <c r="Q20" i="46" s="1"/>
  <c r="R20" i="46" s="1"/>
  <c r="U20" i="46" s="1"/>
  <c r="F5" i="46"/>
  <c r="H5" i="46" s="1"/>
  <c r="F4" i="46"/>
  <c r="F3" i="46"/>
  <c r="H3" i="46" s="1"/>
  <c r="U41" i="46"/>
  <c r="V41" i="46" s="1"/>
  <c r="W41" i="46" s="1"/>
  <c r="X41" i="46" s="1"/>
  <c r="H17" i="46"/>
  <c r="H7" i="46"/>
  <c r="Q21" i="46"/>
  <c r="R21" i="46" s="1"/>
  <c r="U21" i="46" s="1"/>
  <c r="H19" i="46"/>
  <c r="Q14" i="46"/>
  <c r="R14" i="46" s="1"/>
  <c r="U14" i="46" s="1"/>
  <c r="H14" i="46"/>
  <c r="H31" i="46"/>
  <c r="Q5" i="46"/>
  <c r="H10" i="46"/>
  <c r="H13" i="46"/>
  <c r="U15" i="46"/>
  <c r="H33" i="46"/>
  <c r="H37" i="46"/>
  <c r="U44" i="46"/>
  <c r="H45" i="46"/>
  <c r="H36" i="46"/>
  <c r="H41" i="46"/>
  <c r="U37" i="46"/>
  <c r="V37" i="46" s="1"/>
  <c r="W37" i="46" s="1"/>
  <c r="X37" i="46" s="1"/>
  <c r="H4" i="46"/>
  <c r="H44" i="46"/>
  <c r="H43" i="46"/>
  <c r="H42" i="46"/>
  <c r="U34" i="46"/>
  <c r="H34" i="46"/>
  <c r="S33" i="46"/>
  <c r="T33" i="46" s="1"/>
  <c r="H32" i="46"/>
  <c r="U32" i="46"/>
  <c r="H30" i="46"/>
  <c r="U30" i="46"/>
  <c r="H23" i="46"/>
  <c r="H22" i="46"/>
  <c r="I22" i="46" s="1"/>
  <c r="U19" i="46"/>
  <c r="U18" i="46"/>
  <c r="H18" i="46"/>
  <c r="U16" i="46"/>
  <c r="U9" i="46"/>
  <c r="U8" i="46"/>
  <c r="H6" i="46"/>
  <c r="H2" i="46"/>
  <c r="Q10" i="46"/>
  <c r="R10" i="46" s="1"/>
  <c r="U10" i="46" s="1"/>
  <c r="Q4" i="46"/>
  <c r="R4" i="46" s="1"/>
  <c r="U4" i="46" s="1"/>
  <c r="V4" i="46" s="1"/>
  <c r="W4" i="46" s="1"/>
  <c r="X4" i="46" s="1"/>
  <c r="Q7" i="46"/>
  <c r="R7" i="46" s="1"/>
  <c r="U7" i="46" s="1"/>
  <c r="H8" i="46"/>
  <c r="P9" i="46"/>
  <c r="P11" i="46"/>
  <c r="R2" i="46"/>
  <c r="U2" i="46" s="1"/>
  <c r="R5" i="46"/>
  <c r="U5" i="46" s="1"/>
  <c r="R6" i="46"/>
  <c r="U6" i="46" s="1"/>
  <c r="H9" i="46"/>
  <c r="P10" i="46"/>
  <c r="S12" i="46"/>
  <c r="T12" i="46" s="1"/>
  <c r="U12" i="46" s="1"/>
  <c r="H12" i="46"/>
  <c r="U13" i="46"/>
  <c r="P15" i="46"/>
  <c r="U17" i="46"/>
  <c r="Q11" i="46"/>
  <c r="R11" i="46" s="1"/>
  <c r="U11" i="46" s="1"/>
  <c r="H11" i="46"/>
  <c r="R43" i="46"/>
  <c r="U43" i="46" s="1"/>
  <c r="H16" i="46"/>
  <c r="H24" i="46"/>
  <c r="P25" i="46"/>
  <c r="H26" i="46"/>
  <c r="P28" i="46"/>
  <c r="H29" i="46"/>
  <c r="R31" i="46"/>
  <c r="U31" i="46" s="1"/>
  <c r="R33" i="46"/>
  <c r="U33" i="46" s="1"/>
  <c r="P38" i="46"/>
  <c r="H39" i="46"/>
  <c r="Q45" i="46"/>
  <c r="R45" i="46" s="1"/>
  <c r="U45" i="46" s="1"/>
  <c r="P46" i="46"/>
  <c r="H47" i="46"/>
  <c r="H15" i="46"/>
  <c r="P22" i="46"/>
  <c r="P27" i="46"/>
  <c r="H28" i="46"/>
  <c r="P34" i="46"/>
  <c r="Q35" i="46"/>
  <c r="R35" i="46" s="1"/>
  <c r="U35" i="46" s="1"/>
  <c r="H35" i="46"/>
  <c r="P24" i="46"/>
  <c r="H25" i="46"/>
  <c r="P26" i="46"/>
  <c r="H27" i="46"/>
  <c r="Q38" i="46"/>
  <c r="R38" i="46" s="1"/>
  <c r="U38" i="46" s="1"/>
  <c r="H38" i="46"/>
  <c r="Q46" i="46"/>
  <c r="R46" i="46" s="1"/>
  <c r="U46" i="46" s="1"/>
  <c r="H46" i="46"/>
  <c r="Q29" i="46"/>
  <c r="R29" i="46" s="1"/>
  <c r="U29" i="46" s="1"/>
  <c r="V29" i="46" s="1"/>
  <c r="W29" i="46" s="1"/>
  <c r="X29" i="46" s="1"/>
  <c r="Q36" i="46"/>
  <c r="R36" i="46" s="1"/>
  <c r="U36" i="46" s="1"/>
  <c r="Q39" i="46"/>
  <c r="R39" i="46" s="1"/>
  <c r="U39" i="46" s="1"/>
  <c r="Q47" i="46"/>
  <c r="R47" i="46" s="1"/>
  <c r="U47" i="46" s="1"/>
  <c r="Q23" i="46"/>
  <c r="R23" i="46" s="1"/>
  <c r="U23" i="46" s="1"/>
  <c r="Q24" i="46"/>
  <c r="R24" i="46" s="1"/>
  <c r="U24" i="46" s="1"/>
  <c r="Q25" i="46"/>
  <c r="R25" i="46" s="1"/>
  <c r="U25" i="46" s="1"/>
  <c r="Q26" i="46"/>
  <c r="R26" i="46" s="1"/>
  <c r="U26" i="46" s="1"/>
  <c r="Q27" i="46"/>
  <c r="R27" i="46" s="1"/>
  <c r="U27" i="46" s="1"/>
  <c r="Q28" i="46"/>
  <c r="R28" i="46" s="1"/>
  <c r="U28" i="46" s="1"/>
  <c r="O2" i="45"/>
  <c r="U2" i="45" s="1"/>
  <c r="V2" i="45" s="1"/>
  <c r="W2" i="45" s="1"/>
  <c r="G2" i="45"/>
  <c r="G7" i="45"/>
  <c r="G3" i="45"/>
  <c r="O4" i="45"/>
  <c r="U4" i="45" s="1"/>
  <c r="V4" i="45" s="1"/>
  <c r="W4" i="45" s="1"/>
  <c r="O8" i="45"/>
  <c r="T3" i="44"/>
  <c r="E17" i="44"/>
  <c r="G17" i="44" s="1"/>
  <c r="H17" i="44" s="1"/>
  <c r="G14" i="44"/>
  <c r="H14" i="44" s="1"/>
  <c r="E12" i="44"/>
  <c r="G12" i="44" s="1"/>
  <c r="H12" i="44" s="1"/>
  <c r="E7" i="44"/>
  <c r="E2" i="44"/>
  <c r="G2" i="44" s="1"/>
  <c r="H2" i="44" s="1"/>
  <c r="P16" i="44"/>
  <c r="Q16" i="44" s="1"/>
  <c r="T16" i="44" s="1"/>
  <c r="U16" i="44" s="1"/>
  <c r="V16" i="44" s="1"/>
  <c r="W16" i="44" s="1"/>
  <c r="G16" i="44"/>
  <c r="H16" i="44" s="1"/>
  <c r="P14" i="44"/>
  <c r="Q14" i="44" s="1"/>
  <c r="T14" i="44" s="1"/>
  <c r="U14" i="44" s="1"/>
  <c r="V14" i="44" s="1"/>
  <c r="W14" i="44" s="1"/>
  <c r="P5" i="44"/>
  <c r="Q5" i="44" s="1"/>
  <c r="T5" i="44" s="1"/>
  <c r="U5" i="44" s="1"/>
  <c r="V5" i="44" s="1"/>
  <c r="W5" i="44" s="1"/>
  <c r="G5" i="44"/>
  <c r="H5" i="44" s="1"/>
  <c r="G3" i="44"/>
  <c r="H3" i="44" s="1"/>
  <c r="P18" i="44"/>
  <c r="Q18" i="44" s="1"/>
  <c r="T18" i="44" s="1"/>
  <c r="G18" i="44"/>
  <c r="H18" i="44" s="1"/>
  <c r="O3" i="44"/>
  <c r="G4" i="44"/>
  <c r="H4" i="44" s="1"/>
  <c r="P17" i="44"/>
  <c r="Q17" i="44" s="1"/>
  <c r="T17" i="44" s="1"/>
  <c r="P2" i="44"/>
  <c r="Q2" i="44" s="1"/>
  <c r="T2" i="44" s="1"/>
  <c r="U2" i="44" s="1"/>
  <c r="V2" i="44" s="1"/>
  <c r="W2" i="44" s="1"/>
  <c r="P6" i="44"/>
  <c r="Q6" i="44" s="1"/>
  <c r="T6" i="44" s="1"/>
  <c r="U6" i="44" s="1"/>
  <c r="V6" i="44" s="1"/>
  <c r="W6" i="44" s="1"/>
  <c r="G6" i="44"/>
  <c r="H6" i="44" s="1"/>
  <c r="P7" i="44"/>
  <c r="Q7" i="44" s="1"/>
  <c r="T7" i="44" s="1"/>
  <c r="U7" i="44" s="1"/>
  <c r="V7" i="44" s="1"/>
  <c r="W7" i="44" s="1"/>
  <c r="G7" i="44"/>
  <c r="H7" i="44" s="1"/>
  <c r="P8" i="44"/>
  <c r="Q8" i="44" s="1"/>
  <c r="T8" i="44" s="1"/>
  <c r="U8" i="44" s="1"/>
  <c r="V8" i="44" s="1"/>
  <c r="W8" i="44" s="1"/>
  <c r="G8" i="44"/>
  <c r="H8" i="44" s="1"/>
  <c r="P9" i="44"/>
  <c r="Q9" i="44" s="1"/>
  <c r="T9" i="44" s="1"/>
  <c r="U9" i="44" s="1"/>
  <c r="V9" i="44" s="1"/>
  <c r="W9" i="44" s="1"/>
  <c r="G9" i="44"/>
  <c r="H9" i="44" s="1"/>
  <c r="P10" i="44"/>
  <c r="Q10" i="44" s="1"/>
  <c r="T10" i="44" s="1"/>
  <c r="U10" i="44" s="1"/>
  <c r="V10" i="44" s="1"/>
  <c r="W10" i="44" s="1"/>
  <c r="G10" i="44"/>
  <c r="H10" i="44" s="1"/>
  <c r="P11" i="44"/>
  <c r="Q11" i="44" s="1"/>
  <c r="T11" i="44" s="1"/>
  <c r="U11" i="44" s="1"/>
  <c r="V11" i="44" s="1"/>
  <c r="W11" i="44" s="1"/>
  <c r="G11" i="44"/>
  <c r="H11" i="44" s="1"/>
  <c r="P15" i="44"/>
  <c r="Q15" i="44" s="1"/>
  <c r="T15" i="44" s="1"/>
  <c r="G15" i="44"/>
  <c r="H15" i="44" s="1"/>
  <c r="O15" i="44"/>
  <c r="O17" i="44"/>
  <c r="O18" i="44"/>
  <c r="U18" i="44" s="1"/>
  <c r="V18" i="44" s="1"/>
  <c r="W18" i="44" s="1"/>
  <c r="T4" i="44"/>
  <c r="U4" i="44" s="1"/>
  <c r="V4" i="44" s="1"/>
  <c r="W4" i="44" s="1"/>
  <c r="E13" i="44"/>
  <c r="G7" i="43"/>
  <c r="H7" i="43" s="1"/>
  <c r="T5" i="43"/>
  <c r="U5" i="43" s="1"/>
  <c r="V5" i="43" s="1"/>
  <c r="W5" i="43" s="1"/>
  <c r="G8" i="43"/>
  <c r="H8" i="43" s="1"/>
  <c r="P8" i="43"/>
  <c r="Q8" i="43" s="1"/>
  <c r="T8" i="43" s="1"/>
  <c r="G9" i="43"/>
  <c r="H9" i="43" s="1"/>
  <c r="P9" i="43"/>
  <c r="Q9" i="43" s="1"/>
  <c r="T9" i="43" s="1"/>
  <c r="U3" i="43"/>
  <c r="V3" i="43" s="1"/>
  <c r="W3" i="43" s="1"/>
  <c r="G10" i="43"/>
  <c r="H10" i="43" s="1"/>
  <c r="P10" i="43"/>
  <c r="Q10" i="43" s="1"/>
  <c r="T10" i="43" s="1"/>
  <c r="T2" i="43"/>
  <c r="U2" i="43" s="1"/>
  <c r="V2" i="43" s="1"/>
  <c r="W2" i="43" s="1"/>
  <c r="T4" i="43"/>
  <c r="U4" i="43" s="1"/>
  <c r="V4" i="43" s="1"/>
  <c r="W4" i="43" s="1"/>
  <c r="T6" i="43"/>
  <c r="U6" i="43" s="1"/>
  <c r="V6" i="43" s="1"/>
  <c r="W6" i="43" s="1"/>
  <c r="O7" i="43"/>
  <c r="O8" i="43"/>
  <c r="O9" i="43"/>
  <c r="O10" i="43"/>
  <c r="G3" i="43"/>
  <c r="H3" i="43" s="1"/>
  <c r="G4" i="43"/>
  <c r="H4" i="43" s="1"/>
  <c r="G5" i="43"/>
  <c r="H5" i="43" s="1"/>
  <c r="P7" i="43"/>
  <c r="Q7" i="43" s="1"/>
  <c r="T7" i="43" s="1"/>
  <c r="G6" i="43"/>
  <c r="H6" i="43" s="1"/>
  <c r="F11" i="42"/>
  <c r="F8" i="42"/>
  <c r="Q8" i="42" s="1"/>
  <c r="R8" i="42" s="1"/>
  <c r="U8" i="42" s="1"/>
  <c r="P2" i="42"/>
  <c r="P4" i="42"/>
  <c r="R5" i="42"/>
  <c r="S11" i="42"/>
  <c r="T11" i="42" s="1"/>
  <c r="P8" i="42"/>
  <c r="P10" i="42"/>
  <c r="P12" i="42"/>
  <c r="F9" i="42"/>
  <c r="Q9" i="42" s="1"/>
  <c r="R9" i="42" s="1"/>
  <c r="U9" i="42" s="1"/>
  <c r="V9" i="42" s="1"/>
  <c r="W9" i="42" s="1"/>
  <c r="X9" i="42" s="1"/>
  <c r="H7" i="42"/>
  <c r="I7" i="42" s="1"/>
  <c r="H3" i="42"/>
  <c r="I3" i="42" s="1"/>
  <c r="H8" i="42"/>
  <c r="I8" i="42" s="1"/>
  <c r="Q6" i="42"/>
  <c r="R6" i="42" s="1"/>
  <c r="U6" i="42" s="1"/>
  <c r="V6" i="42" s="1"/>
  <c r="W6" i="42" s="1"/>
  <c r="X6" i="42" s="1"/>
  <c r="H6" i="42"/>
  <c r="I6" i="42" s="1"/>
  <c r="H13" i="42"/>
  <c r="I13" i="42" s="1"/>
  <c r="H11" i="42"/>
  <c r="I11" i="42" s="1"/>
  <c r="Q12" i="42"/>
  <c r="R12" i="42" s="1"/>
  <c r="U12" i="42" s="1"/>
  <c r="H12" i="42"/>
  <c r="I12" i="42" s="1"/>
  <c r="Q4" i="42"/>
  <c r="R4" i="42" s="1"/>
  <c r="U4" i="42" s="1"/>
  <c r="H4" i="42"/>
  <c r="I4" i="42" s="1"/>
  <c r="U5" i="42"/>
  <c r="Q2" i="42"/>
  <c r="R2" i="42" s="1"/>
  <c r="U2" i="42" s="1"/>
  <c r="H2" i="42"/>
  <c r="I2" i="42" s="1"/>
  <c r="P5" i="42"/>
  <c r="H9" i="42"/>
  <c r="I9" i="42" s="1"/>
  <c r="Q10" i="42"/>
  <c r="R10" i="42" s="1"/>
  <c r="U10" i="42" s="1"/>
  <c r="H10" i="42"/>
  <c r="I10" i="42" s="1"/>
  <c r="P13" i="42"/>
  <c r="Q3" i="42"/>
  <c r="R3" i="42" s="1"/>
  <c r="U3" i="42" s="1"/>
  <c r="V3" i="42" s="1"/>
  <c r="W3" i="42" s="1"/>
  <c r="X3" i="42" s="1"/>
  <c r="Q7" i="42"/>
  <c r="R7" i="42" s="1"/>
  <c r="U7" i="42" s="1"/>
  <c r="V7" i="42" s="1"/>
  <c r="W7" i="42" s="1"/>
  <c r="X7" i="42" s="1"/>
  <c r="Q11" i="42"/>
  <c r="R11" i="42" s="1"/>
  <c r="U11" i="42" s="1"/>
  <c r="V11" i="42" s="1"/>
  <c r="W11" i="42" s="1"/>
  <c r="X11" i="42" s="1"/>
  <c r="Q13" i="42"/>
  <c r="R13" i="42" s="1"/>
  <c r="U13" i="42" s="1"/>
  <c r="H5" i="42"/>
  <c r="I5" i="42" s="1"/>
  <c r="O2" i="31"/>
  <c r="U2" i="31" s="1"/>
  <c r="V2" i="31" s="1"/>
  <c r="W2" i="31" s="1"/>
  <c r="X2" i="31" s="1"/>
  <c r="N2" i="37"/>
  <c r="K2" i="37"/>
  <c r="O2" i="37" s="1"/>
  <c r="F2" i="37"/>
  <c r="R2" i="37" s="1"/>
  <c r="S2" i="37" s="1"/>
  <c r="E2" i="37"/>
  <c r="N5" i="26"/>
  <c r="N4" i="26"/>
  <c r="K5" i="26"/>
  <c r="K4" i="26"/>
  <c r="F5" i="26"/>
  <c r="R5" i="26" s="1"/>
  <c r="S5" i="26" s="1"/>
  <c r="F4" i="26"/>
  <c r="R4" i="26" s="1"/>
  <c r="S4" i="26" s="1"/>
  <c r="E5" i="26"/>
  <c r="P5" i="26" s="1"/>
  <c r="Q5" i="26" s="1"/>
  <c r="E4" i="26"/>
  <c r="P4" i="26" s="1"/>
  <c r="Q4" i="26" s="1"/>
  <c r="N5" i="31"/>
  <c r="N4" i="31"/>
  <c r="K5" i="31"/>
  <c r="O5" i="31" s="1"/>
  <c r="K4" i="31"/>
  <c r="F5" i="31"/>
  <c r="R5" i="31" s="1"/>
  <c r="S5" i="31" s="1"/>
  <c r="F4" i="31"/>
  <c r="R4" i="31" s="1"/>
  <c r="S4" i="31" s="1"/>
  <c r="E5" i="31"/>
  <c r="G5" i="31" s="1"/>
  <c r="H5" i="31" s="1"/>
  <c r="E4" i="31"/>
  <c r="U15" i="48" l="1"/>
  <c r="V15" i="48" s="1"/>
  <c r="W15" i="48" s="1"/>
  <c r="X15" i="48" s="1"/>
  <c r="U14" i="48"/>
  <c r="V14" i="48" s="1"/>
  <c r="W14" i="48" s="1"/>
  <c r="X14" i="48" s="1"/>
  <c r="U5" i="48"/>
  <c r="V5" i="48" s="1"/>
  <c r="W5" i="48" s="1"/>
  <c r="X5" i="48" s="1"/>
  <c r="U12" i="48"/>
  <c r="V12" i="48" s="1"/>
  <c r="W12" i="48" s="1"/>
  <c r="X12" i="48" s="1"/>
  <c r="U11" i="48"/>
  <c r="V11" i="48" s="1"/>
  <c r="W11" i="48" s="1"/>
  <c r="X11" i="48" s="1"/>
  <c r="U6" i="48"/>
  <c r="V6" i="48" s="1"/>
  <c r="W6" i="48" s="1"/>
  <c r="X6" i="48" s="1"/>
  <c r="U8" i="48"/>
  <c r="V8" i="48" s="1"/>
  <c r="W8" i="48" s="1"/>
  <c r="X8" i="48" s="1"/>
  <c r="U9" i="48"/>
  <c r="V9" i="48" s="1"/>
  <c r="W9" i="48" s="1"/>
  <c r="X9" i="48" s="1"/>
  <c r="U4" i="48"/>
  <c r="V4" i="48" s="1"/>
  <c r="W4" i="48" s="1"/>
  <c r="X4" i="48" s="1"/>
  <c r="U3" i="48"/>
  <c r="V3" i="48" s="1"/>
  <c r="W3" i="48" s="1"/>
  <c r="X3" i="48" s="1"/>
  <c r="V10" i="42"/>
  <c r="W10" i="42" s="1"/>
  <c r="X10" i="42" s="1"/>
  <c r="V12" i="42"/>
  <c r="W12" i="42" s="1"/>
  <c r="X12" i="42" s="1"/>
  <c r="V8" i="42"/>
  <c r="W8" i="42" s="1"/>
  <c r="X8" i="42" s="1"/>
  <c r="V8" i="46"/>
  <c r="W8" i="46" s="1"/>
  <c r="X8" i="46" s="1"/>
  <c r="V15" i="46"/>
  <c r="W15" i="46" s="1"/>
  <c r="X15" i="46" s="1"/>
  <c r="V43" i="46"/>
  <c r="W43" i="46" s="1"/>
  <c r="X43" i="46" s="1"/>
  <c r="V23" i="46"/>
  <c r="W23" i="46" s="1"/>
  <c r="X23" i="46" s="1"/>
  <c r="V35" i="46"/>
  <c r="W35" i="46" s="1"/>
  <c r="X35" i="46" s="1"/>
  <c r="V30" i="46"/>
  <c r="W30" i="46" s="1"/>
  <c r="X30" i="46" s="1"/>
  <c r="V13" i="46"/>
  <c r="W13" i="46" s="1"/>
  <c r="X13" i="46" s="1"/>
  <c r="V42" i="46"/>
  <c r="W42" i="46" s="1"/>
  <c r="X42" i="46" s="1"/>
  <c r="V33" i="46"/>
  <c r="W33" i="46" s="1"/>
  <c r="X33" i="46" s="1"/>
  <c r="V44" i="46"/>
  <c r="W44" i="46" s="1"/>
  <c r="X44" i="46" s="1"/>
  <c r="V36" i="46"/>
  <c r="W36" i="46" s="1"/>
  <c r="X36" i="46" s="1"/>
  <c r="V19" i="46"/>
  <c r="W19" i="46" s="1"/>
  <c r="X19" i="46" s="1"/>
  <c r="V20" i="46"/>
  <c r="W20" i="46" s="1"/>
  <c r="X20" i="46" s="1"/>
  <c r="V12" i="46"/>
  <c r="W12" i="46" s="1"/>
  <c r="X12" i="46" s="1"/>
  <c r="V6" i="46"/>
  <c r="W6" i="46" s="1"/>
  <c r="X6" i="46" s="1"/>
  <c r="V5" i="46"/>
  <c r="W5" i="46" s="1"/>
  <c r="X5" i="46" s="1"/>
  <c r="V2" i="46"/>
  <c r="W2" i="46" s="1"/>
  <c r="X2" i="46" s="1"/>
  <c r="V32" i="46"/>
  <c r="W32" i="46" s="1"/>
  <c r="X32" i="46" s="1"/>
  <c r="V21" i="46"/>
  <c r="W21" i="46" s="1"/>
  <c r="X21" i="46" s="1"/>
  <c r="V45" i="46"/>
  <c r="W45" i="46" s="1"/>
  <c r="X45" i="46" s="1"/>
  <c r="V22" i="46"/>
  <c r="W22" i="46" s="1"/>
  <c r="X22" i="46" s="1"/>
  <c r="V17" i="46"/>
  <c r="W17" i="46" s="1"/>
  <c r="X17" i="46" s="1"/>
  <c r="V16" i="46"/>
  <c r="W16" i="46" s="1"/>
  <c r="X16" i="46" s="1"/>
  <c r="V14" i="46"/>
  <c r="W14" i="46" s="1"/>
  <c r="X14" i="46" s="1"/>
  <c r="V7" i="46"/>
  <c r="W7" i="46" s="1"/>
  <c r="X7" i="46" s="1"/>
  <c r="V39" i="46"/>
  <c r="W39" i="46" s="1"/>
  <c r="X39" i="46" s="1"/>
  <c r="V31" i="46"/>
  <c r="W31" i="46" s="1"/>
  <c r="X31" i="46" s="1"/>
  <c r="V18" i="46"/>
  <c r="W18" i="46" s="1"/>
  <c r="X18" i="46" s="1"/>
  <c r="V40" i="46"/>
  <c r="W40" i="46" s="1"/>
  <c r="X40" i="46" s="1"/>
  <c r="V47" i="46"/>
  <c r="W47" i="46" s="1"/>
  <c r="X47" i="46" s="1"/>
  <c r="H40" i="46"/>
  <c r="H20" i="46"/>
  <c r="Q3" i="46"/>
  <c r="R3" i="46" s="1"/>
  <c r="U3" i="46" s="1"/>
  <c r="V3" i="46" s="1"/>
  <c r="W3" i="46" s="1"/>
  <c r="X3" i="46" s="1"/>
  <c r="V10" i="46"/>
  <c r="W10" i="46" s="1"/>
  <c r="X10" i="46" s="1"/>
  <c r="V34" i="46"/>
  <c r="W34" i="46" s="1"/>
  <c r="X34" i="46" s="1"/>
  <c r="V25" i="46"/>
  <c r="W25" i="46" s="1"/>
  <c r="X25" i="46" s="1"/>
  <c r="V9" i="46"/>
  <c r="W9" i="46" s="1"/>
  <c r="X9" i="46" s="1"/>
  <c r="V27" i="46"/>
  <c r="W27" i="46" s="1"/>
  <c r="X27" i="46" s="1"/>
  <c r="V46" i="46"/>
  <c r="W46" i="46" s="1"/>
  <c r="X46" i="46" s="1"/>
  <c r="V38" i="46"/>
  <c r="W38" i="46" s="1"/>
  <c r="X38" i="46" s="1"/>
  <c r="V28" i="46"/>
  <c r="W28" i="46" s="1"/>
  <c r="X28" i="46" s="1"/>
  <c r="V11" i="46"/>
  <c r="W11" i="46" s="1"/>
  <c r="X11" i="46" s="1"/>
  <c r="V24" i="46"/>
  <c r="W24" i="46" s="1"/>
  <c r="X24" i="46" s="1"/>
  <c r="V26" i="46"/>
  <c r="W26" i="46" s="1"/>
  <c r="X26" i="46" s="1"/>
  <c r="U3" i="44"/>
  <c r="V3" i="44" s="1"/>
  <c r="W3" i="44" s="1"/>
  <c r="P12" i="44"/>
  <c r="Q12" i="44" s="1"/>
  <c r="T12" i="44" s="1"/>
  <c r="U12" i="44" s="1"/>
  <c r="V12" i="44" s="1"/>
  <c r="W12" i="44" s="1"/>
  <c r="U17" i="44"/>
  <c r="V17" i="44" s="1"/>
  <c r="W17" i="44" s="1"/>
  <c r="G13" i="44"/>
  <c r="H13" i="44" s="1"/>
  <c r="P13" i="44"/>
  <c r="Q13" i="44" s="1"/>
  <c r="T13" i="44" s="1"/>
  <c r="U13" i="44" s="1"/>
  <c r="V13" i="44" s="1"/>
  <c r="W13" i="44" s="1"/>
  <c r="U15" i="44"/>
  <c r="V15" i="44" s="1"/>
  <c r="W15" i="44" s="1"/>
  <c r="U9" i="43"/>
  <c r="V9" i="43" s="1"/>
  <c r="W9" i="43" s="1"/>
  <c r="U8" i="43"/>
  <c r="V8" i="43" s="1"/>
  <c r="W8" i="43" s="1"/>
  <c r="U7" i="43"/>
  <c r="V7" i="43" s="1"/>
  <c r="W7" i="43" s="1"/>
  <c r="U10" i="43"/>
  <c r="V10" i="43" s="1"/>
  <c r="W10" i="43" s="1"/>
  <c r="V2" i="42"/>
  <c r="W2" i="42" s="1"/>
  <c r="X2" i="42" s="1"/>
  <c r="V4" i="42"/>
  <c r="W4" i="42" s="1"/>
  <c r="X4" i="42" s="1"/>
  <c r="V5" i="42"/>
  <c r="W5" i="42" s="1"/>
  <c r="X5" i="42" s="1"/>
  <c r="V13" i="42"/>
  <c r="W13" i="42" s="1"/>
  <c r="X13" i="42" s="1"/>
  <c r="T4" i="26"/>
  <c r="G4" i="31"/>
  <c r="H4" i="31" s="1"/>
  <c r="O4" i="31"/>
  <c r="O5" i="26"/>
  <c r="U5" i="26" s="1"/>
  <c r="V5" i="26" s="1"/>
  <c r="W5" i="26" s="1"/>
  <c r="X5" i="26" s="1"/>
  <c r="T5" i="26"/>
  <c r="G2" i="37"/>
  <c r="H2" i="37" s="1"/>
  <c r="P2" i="37"/>
  <c r="Q2" i="37" s="1"/>
  <c r="T2" i="37" s="1"/>
  <c r="U2" i="37" s="1"/>
  <c r="V2" i="37" s="1"/>
  <c r="W2" i="37" s="1"/>
  <c r="X2" i="37" s="1"/>
  <c r="P4" i="31"/>
  <c r="Q4" i="31" s="1"/>
  <c r="T4" i="31" s="1"/>
  <c r="U4" i="31" s="1"/>
  <c r="V4" i="31" s="1"/>
  <c r="W4" i="31" s="1"/>
  <c r="X4" i="31" s="1"/>
  <c r="P5" i="31"/>
  <c r="Q5" i="31" s="1"/>
  <c r="T5" i="31" s="1"/>
  <c r="U5" i="31" s="1"/>
  <c r="V5" i="31" s="1"/>
  <c r="W5" i="31" s="1"/>
  <c r="X5" i="31" s="1"/>
  <c r="O4" i="26"/>
  <c r="G4" i="26"/>
  <c r="H4" i="26" s="1"/>
  <c r="G5" i="26"/>
  <c r="H5" i="26" s="1"/>
  <c r="U4" i="26" l="1"/>
  <c r="V4" i="26" s="1"/>
  <c r="W4" i="26" s="1"/>
  <c r="X4" i="26" s="1"/>
  <c r="N5" i="28"/>
  <c r="N4" i="28"/>
  <c r="K5" i="28"/>
  <c r="K4" i="28"/>
  <c r="F5" i="28"/>
  <c r="R5" i="28" s="1"/>
  <c r="S5" i="28" s="1"/>
  <c r="F4" i="28"/>
  <c r="R4" i="28" s="1"/>
  <c r="S4" i="28" s="1"/>
  <c r="E5" i="28"/>
  <c r="G5" i="28" s="1"/>
  <c r="H5" i="28" s="1"/>
  <c r="E4" i="28"/>
  <c r="P4" i="28" s="1"/>
  <c r="Q4" i="28" s="1"/>
  <c r="N5" i="24"/>
  <c r="N4" i="24"/>
  <c r="K5" i="24"/>
  <c r="K4" i="24"/>
  <c r="F5" i="24"/>
  <c r="R5" i="24" s="1"/>
  <c r="S5" i="24" s="1"/>
  <c r="F4" i="24"/>
  <c r="R4" i="24" s="1"/>
  <c r="S4" i="24" s="1"/>
  <c r="E5" i="24"/>
  <c r="P5" i="24" s="1"/>
  <c r="Q5" i="24" s="1"/>
  <c r="E4" i="24"/>
  <c r="P4" i="24" s="1"/>
  <c r="Q4" i="24" s="1"/>
  <c r="P5" i="28" l="1"/>
  <c r="Q5" i="28" s="1"/>
  <c r="T4" i="28"/>
  <c r="T4" i="24"/>
  <c r="T5" i="24"/>
  <c r="G5" i="24"/>
  <c r="H5" i="24" s="1"/>
  <c r="G4" i="24"/>
  <c r="H4" i="24" s="1"/>
  <c r="O5" i="28"/>
  <c r="O4" i="28"/>
  <c r="O4" i="24"/>
  <c r="O5" i="24"/>
  <c r="T5" i="28"/>
  <c r="U5" i="28" s="1"/>
  <c r="V5" i="28" s="1"/>
  <c r="W5" i="28" s="1"/>
  <c r="G4" i="28"/>
  <c r="H4" i="28" s="1"/>
  <c r="U4" i="28" l="1"/>
  <c r="V4" i="28" s="1"/>
  <c r="W4" i="28" s="1"/>
  <c r="U5" i="24"/>
  <c r="V5" i="24" s="1"/>
  <c r="W5" i="24" s="1"/>
  <c r="U4" i="24"/>
  <c r="V4" i="24" s="1"/>
  <c r="W4" i="24" s="1"/>
  <c r="O51" i="16" l="1"/>
  <c r="O57" i="16"/>
  <c r="O65" i="16"/>
  <c r="O87" i="16"/>
  <c r="M86" i="16"/>
  <c r="O86" i="16" s="1"/>
  <c r="M85" i="16"/>
  <c r="O85" i="16" s="1"/>
  <c r="M84" i="16"/>
  <c r="O84" i="16" s="1"/>
  <c r="M83" i="16"/>
  <c r="O83" i="16" s="1"/>
  <c r="M82" i="16"/>
  <c r="O82" i="16" s="1"/>
  <c r="M81" i="16"/>
  <c r="O81" i="16" s="1"/>
  <c r="M80" i="16"/>
  <c r="O80" i="16" s="1"/>
  <c r="M79" i="16"/>
  <c r="O79" i="16" s="1"/>
  <c r="M78" i="16"/>
  <c r="O78" i="16" s="1"/>
  <c r="M77" i="16"/>
  <c r="O77" i="16" s="1"/>
  <c r="M76" i="16"/>
  <c r="O76" i="16" s="1"/>
  <c r="M75" i="16"/>
  <c r="O75" i="16" s="1"/>
  <c r="M74" i="16"/>
  <c r="O74" i="16" s="1"/>
  <c r="M73" i="16"/>
  <c r="O73" i="16" s="1"/>
  <c r="M72" i="16"/>
  <c r="O72" i="16" s="1"/>
  <c r="M71" i="16"/>
  <c r="O71" i="16" s="1"/>
  <c r="M70" i="16"/>
  <c r="O70" i="16" s="1"/>
  <c r="M69" i="16"/>
  <c r="O69" i="16" s="1"/>
  <c r="M68" i="16"/>
  <c r="O68" i="16" s="1"/>
  <c r="M67" i="16"/>
  <c r="O67" i="16" s="1"/>
  <c r="M66" i="16"/>
  <c r="O66" i="16" s="1"/>
  <c r="M64" i="16"/>
  <c r="O64" i="16" s="1"/>
  <c r="M63" i="16"/>
  <c r="O63" i="16" s="1"/>
  <c r="M62" i="16"/>
  <c r="O62" i="16" s="1"/>
  <c r="M61" i="16"/>
  <c r="O61" i="16" s="1"/>
  <c r="M60" i="16"/>
  <c r="O60" i="16" s="1"/>
  <c r="M59" i="16"/>
  <c r="O59" i="16" s="1"/>
  <c r="M58" i="16"/>
  <c r="O58" i="16" s="1"/>
  <c r="M56" i="16"/>
  <c r="O56" i="16" s="1"/>
  <c r="M55" i="16"/>
  <c r="O55" i="16" s="1"/>
  <c r="M54" i="16"/>
  <c r="O54" i="16" s="1"/>
  <c r="M53" i="16"/>
  <c r="O53" i="16" s="1"/>
  <c r="M52" i="16"/>
  <c r="O52" i="16" s="1"/>
  <c r="M50" i="16"/>
  <c r="O50" i="16" s="1"/>
  <c r="M49" i="16"/>
  <c r="O49" i="16" s="1"/>
  <c r="M48" i="16"/>
  <c r="O48" i="16" s="1"/>
  <c r="M47" i="16"/>
  <c r="O47" i="16" s="1"/>
  <c r="M46" i="16"/>
  <c r="O46" i="16" s="1"/>
  <c r="M45" i="16"/>
  <c r="O45" i="16" s="1"/>
  <c r="M44" i="16"/>
  <c r="O44" i="16" s="1"/>
  <c r="M43" i="16"/>
  <c r="O43" i="16" s="1"/>
  <c r="M42" i="16"/>
  <c r="O42" i="16" s="1"/>
  <c r="M41" i="16"/>
  <c r="O41" i="16" s="1"/>
  <c r="M40" i="16"/>
  <c r="O40" i="16" s="1"/>
  <c r="M39" i="16"/>
  <c r="O39" i="16" s="1"/>
  <c r="M38" i="16"/>
  <c r="O38" i="16" s="1"/>
  <c r="M37" i="16"/>
  <c r="O37" i="16" s="1"/>
  <c r="M36" i="16"/>
  <c r="O36" i="16" s="1"/>
  <c r="M35" i="16"/>
  <c r="O35" i="16" s="1"/>
  <c r="M34" i="16"/>
  <c r="O34" i="16" s="1"/>
  <c r="M33" i="16"/>
  <c r="O33" i="16" s="1"/>
  <c r="M32" i="16"/>
  <c r="O32" i="16" s="1"/>
  <c r="M31" i="16"/>
  <c r="O31" i="16" s="1"/>
  <c r="M30" i="16"/>
  <c r="O30" i="16" s="1"/>
  <c r="M29" i="16"/>
  <c r="O29" i="16" s="1"/>
  <c r="M28" i="16"/>
  <c r="O28" i="16" s="1"/>
  <c r="M27" i="16"/>
  <c r="O27" i="16" s="1"/>
  <c r="M26" i="16"/>
  <c r="O26" i="16" s="1"/>
  <c r="M25" i="16"/>
  <c r="O25" i="16" s="1"/>
  <c r="M24" i="16"/>
  <c r="O24" i="16" s="1"/>
  <c r="M23" i="16"/>
  <c r="O23" i="16" s="1"/>
  <c r="M22" i="16"/>
  <c r="O22" i="16" s="1"/>
  <c r="M21" i="16"/>
  <c r="O21" i="16" s="1"/>
  <c r="M20" i="16"/>
  <c r="O20" i="16" s="1"/>
  <c r="M19" i="16"/>
  <c r="O19" i="16" s="1"/>
  <c r="M18" i="16"/>
  <c r="O18" i="16" s="1"/>
  <c r="M17" i="16"/>
  <c r="O17" i="16" s="1"/>
  <c r="M16" i="16"/>
  <c r="O16" i="16" s="1"/>
  <c r="M15" i="16"/>
  <c r="O15" i="16" s="1"/>
  <c r="M14" i="16"/>
  <c r="O14" i="16" s="1"/>
  <c r="M13" i="16" l="1"/>
  <c r="O13" i="16" s="1"/>
  <c r="M12" i="16"/>
  <c r="O12" i="16" s="1"/>
  <c r="M11" i="16"/>
  <c r="O11" i="16" s="1"/>
  <c r="M10" i="16"/>
  <c r="O10" i="16" s="1"/>
  <c r="M9" i="16"/>
  <c r="O9" i="16" s="1"/>
  <c r="M8" i="16"/>
  <c r="O8" i="16" s="1"/>
  <c r="M7" i="16"/>
  <c r="O7" i="16" s="1"/>
  <c r="M6" i="16"/>
  <c r="O6" i="16" s="1"/>
  <c r="M5" i="16"/>
  <c r="O5" i="16" s="1"/>
  <c r="M4" i="16"/>
  <c r="O4" i="16" s="1"/>
  <c r="L5" i="16"/>
  <c r="L6" i="16"/>
  <c r="P6" i="16" s="1"/>
  <c r="L7" i="16"/>
  <c r="L8" i="16"/>
  <c r="P8" i="16" s="1"/>
  <c r="L9" i="16"/>
  <c r="L10" i="16"/>
  <c r="P10" i="16" s="1"/>
  <c r="L11" i="16"/>
  <c r="L12" i="16"/>
  <c r="P12" i="16" s="1"/>
  <c r="L13" i="16"/>
  <c r="L14" i="16"/>
  <c r="P14" i="16" s="1"/>
  <c r="L15" i="16"/>
  <c r="P15" i="16" s="1"/>
  <c r="L16" i="16"/>
  <c r="P16" i="16" s="1"/>
  <c r="L17" i="16"/>
  <c r="P17" i="16" s="1"/>
  <c r="L18" i="16"/>
  <c r="P18" i="16" s="1"/>
  <c r="L19" i="16"/>
  <c r="P19" i="16" s="1"/>
  <c r="L20" i="16"/>
  <c r="P20" i="16" s="1"/>
  <c r="L21" i="16"/>
  <c r="P21" i="16" s="1"/>
  <c r="L22" i="16"/>
  <c r="P22" i="16" s="1"/>
  <c r="L23" i="16"/>
  <c r="P23" i="16" s="1"/>
  <c r="L24" i="16"/>
  <c r="P24" i="16" s="1"/>
  <c r="L25" i="16"/>
  <c r="P25" i="16" s="1"/>
  <c r="L26" i="16"/>
  <c r="P26" i="16" s="1"/>
  <c r="L27" i="16"/>
  <c r="P27" i="16" s="1"/>
  <c r="L28" i="16"/>
  <c r="P28" i="16" s="1"/>
  <c r="L29" i="16"/>
  <c r="P29" i="16" s="1"/>
  <c r="L30" i="16"/>
  <c r="P30" i="16" s="1"/>
  <c r="L31" i="16"/>
  <c r="P31" i="16" s="1"/>
  <c r="L32" i="16"/>
  <c r="P32" i="16" s="1"/>
  <c r="L33" i="16"/>
  <c r="P33" i="16" s="1"/>
  <c r="L34" i="16"/>
  <c r="P34" i="16" s="1"/>
  <c r="L35" i="16"/>
  <c r="P35" i="16" s="1"/>
  <c r="L36" i="16"/>
  <c r="P36" i="16" s="1"/>
  <c r="L37" i="16"/>
  <c r="P37" i="16" s="1"/>
  <c r="L38" i="16"/>
  <c r="P38" i="16" s="1"/>
  <c r="L39" i="16"/>
  <c r="P39" i="16" s="1"/>
  <c r="L40" i="16"/>
  <c r="P40" i="16" s="1"/>
  <c r="L41" i="16"/>
  <c r="P41" i="16" s="1"/>
  <c r="L42" i="16"/>
  <c r="P42" i="16" s="1"/>
  <c r="L43" i="16"/>
  <c r="P43" i="16" s="1"/>
  <c r="L44" i="16"/>
  <c r="P44" i="16" s="1"/>
  <c r="L45" i="16"/>
  <c r="P45" i="16" s="1"/>
  <c r="L46" i="16"/>
  <c r="P46" i="16" s="1"/>
  <c r="L47" i="16"/>
  <c r="P47" i="16" s="1"/>
  <c r="L48" i="16"/>
  <c r="P48" i="16" s="1"/>
  <c r="L49" i="16"/>
  <c r="P49" i="16" s="1"/>
  <c r="L50" i="16"/>
  <c r="P50" i="16" s="1"/>
  <c r="L51" i="16"/>
  <c r="P51" i="16" s="1"/>
  <c r="L52" i="16"/>
  <c r="P52" i="16" s="1"/>
  <c r="L53" i="16"/>
  <c r="P53" i="16" s="1"/>
  <c r="L54" i="16"/>
  <c r="P54" i="16" s="1"/>
  <c r="L55" i="16"/>
  <c r="P55" i="16" s="1"/>
  <c r="L56" i="16"/>
  <c r="P56" i="16" s="1"/>
  <c r="L57" i="16"/>
  <c r="P57" i="16" s="1"/>
  <c r="L58" i="16"/>
  <c r="P58" i="16" s="1"/>
  <c r="L59" i="16"/>
  <c r="P59" i="16" s="1"/>
  <c r="L60" i="16"/>
  <c r="P60" i="16" s="1"/>
  <c r="L61" i="16"/>
  <c r="P61" i="16" s="1"/>
  <c r="L62" i="16"/>
  <c r="P62" i="16" s="1"/>
  <c r="L63" i="16"/>
  <c r="P63" i="16" s="1"/>
  <c r="L64" i="16"/>
  <c r="P64" i="16" s="1"/>
  <c r="L65" i="16"/>
  <c r="P65" i="16" s="1"/>
  <c r="L66" i="16"/>
  <c r="P66" i="16" s="1"/>
  <c r="L67" i="16"/>
  <c r="P67" i="16" s="1"/>
  <c r="L68" i="16"/>
  <c r="P68" i="16" s="1"/>
  <c r="L69" i="16"/>
  <c r="P69" i="16" s="1"/>
  <c r="L70" i="16"/>
  <c r="P70" i="16" s="1"/>
  <c r="L71" i="16"/>
  <c r="P71" i="16" s="1"/>
  <c r="L72" i="16"/>
  <c r="P72" i="16" s="1"/>
  <c r="L73" i="16"/>
  <c r="P73" i="16" s="1"/>
  <c r="L74" i="16"/>
  <c r="P74" i="16" s="1"/>
  <c r="L75" i="16"/>
  <c r="P75" i="16" s="1"/>
  <c r="L76" i="16"/>
  <c r="P76" i="16" s="1"/>
  <c r="L77" i="16"/>
  <c r="P77" i="16" s="1"/>
  <c r="L78" i="16"/>
  <c r="P78" i="16" s="1"/>
  <c r="L79" i="16"/>
  <c r="P79" i="16" s="1"/>
  <c r="L80" i="16"/>
  <c r="P80" i="16" s="1"/>
  <c r="L81" i="16"/>
  <c r="P81" i="16" s="1"/>
  <c r="L82" i="16"/>
  <c r="P82" i="16" s="1"/>
  <c r="L83" i="16"/>
  <c r="P83" i="16" s="1"/>
  <c r="L84" i="16"/>
  <c r="P84" i="16" s="1"/>
  <c r="L85" i="16"/>
  <c r="P85" i="16" s="1"/>
  <c r="L86" i="16"/>
  <c r="P86" i="16" s="1"/>
  <c r="L87" i="16"/>
  <c r="P87" i="16" s="1"/>
  <c r="L4" i="16"/>
  <c r="P4" i="16" s="1"/>
  <c r="O45" i="13"/>
  <c r="O65" i="13"/>
  <c r="O66" i="13"/>
  <c r="O69" i="13"/>
  <c r="O75" i="13"/>
  <c r="M87" i="13"/>
  <c r="O87" i="13" s="1"/>
  <c r="M86" i="13"/>
  <c r="O86" i="13" s="1"/>
  <c r="M85" i="13"/>
  <c r="O85" i="13" s="1"/>
  <c r="M84" i="13"/>
  <c r="O84" i="13" s="1"/>
  <c r="M83" i="13"/>
  <c r="O83" i="13" s="1"/>
  <c r="M82" i="13"/>
  <c r="O82" i="13" s="1"/>
  <c r="M81" i="13"/>
  <c r="O81" i="13" s="1"/>
  <c r="M80" i="13"/>
  <c r="O80" i="13" s="1"/>
  <c r="M79" i="13"/>
  <c r="O79" i="13" s="1"/>
  <c r="M78" i="13"/>
  <c r="O78" i="13" s="1"/>
  <c r="M77" i="13"/>
  <c r="O77" i="13" s="1"/>
  <c r="M76" i="13"/>
  <c r="O76" i="13" s="1"/>
  <c r="M74" i="13"/>
  <c r="O74" i="13" s="1"/>
  <c r="M73" i="13"/>
  <c r="O73" i="13" s="1"/>
  <c r="M72" i="13"/>
  <c r="O72" i="13" s="1"/>
  <c r="M71" i="13"/>
  <c r="O71" i="13" s="1"/>
  <c r="M70" i="13"/>
  <c r="O70" i="13" s="1"/>
  <c r="M68" i="13"/>
  <c r="O68" i="13" s="1"/>
  <c r="M67" i="13"/>
  <c r="O67" i="13" s="1"/>
  <c r="M64" i="13"/>
  <c r="O64" i="13" s="1"/>
  <c r="M63" i="13"/>
  <c r="O63" i="13" s="1"/>
  <c r="M62" i="13"/>
  <c r="O62" i="13" s="1"/>
  <c r="M61" i="13"/>
  <c r="O61" i="13" s="1"/>
  <c r="M60" i="13"/>
  <c r="O60" i="13" s="1"/>
  <c r="M59" i="13"/>
  <c r="O59" i="13" s="1"/>
  <c r="M58" i="13"/>
  <c r="O58" i="13" s="1"/>
  <c r="M57" i="13"/>
  <c r="O57" i="13" s="1"/>
  <c r="M56" i="13"/>
  <c r="O56" i="13" s="1"/>
  <c r="M55" i="13"/>
  <c r="O55" i="13" s="1"/>
  <c r="M54" i="13"/>
  <c r="O54" i="13" s="1"/>
  <c r="M53" i="13"/>
  <c r="O53" i="13" s="1"/>
  <c r="M52" i="13"/>
  <c r="O52" i="13" s="1"/>
  <c r="M51" i="13"/>
  <c r="O51" i="13" s="1"/>
  <c r="M50" i="13"/>
  <c r="O50" i="13" s="1"/>
  <c r="M49" i="13"/>
  <c r="O49" i="13" s="1"/>
  <c r="M48" i="13"/>
  <c r="O48" i="13" s="1"/>
  <c r="M47" i="13"/>
  <c r="O47" i="13" s="1"/>
  <c r="M46" i="13"/>
  <c r="O46" i="13" s="1"/>
  <c r="M44" i="13"/>
  <c r="O44" i="13" s="1"/>
  <c r="M43" i="13"/>
  <c r="O43" i="13" s="1"/>
  <c r="M42" i="13"/>
  <c r="O42" i="13" s="1"/>
  <c r="M41" i="13"/>
  <c r="O41" i="13" s="1"/>
  <c r="M40" i="13"/>
  <c r="O40" i="13" s="1"/>
  <c r="M39" i="13"/>
  <c r="O39" i="13" s="1"/>
  <c r="M38" i="13"/>
  <c r="O38" i="13" s="1"/>
  <c r="M37" i="13"/>
  <c r="O37" i="13" s="1"/>
  <c r="M36" i="13"/>
  <c r="O36" i="13" s="1"/>
  <c r="M35" i="13"/>
  <c r="O35" i="13" s="1"/>
  <c r="M34" i="13"/>
  <c r="O34" i="13" s="1"/>
  <c r="M33" i="13"/>
  <c r="O33" i="13" s="1"/>
  <c r="M32" i="13"/>
  <c r="O32" i="13" s="1"/>
  <c r="M31" i="13"/>
  <c r="O31" i="13" s="1"/>
  <c r="M30" i="13"/>
  <c r="O30" i="13" s="1"/>
  <c r="M29" i="13"/>
  <c r="O29" i="13" s="1"/>
  <c r="M28" i="13"/>
  <c r="O28" i="13" s="1"/>
  <c r="M27" i="13"/>
  <c r="O27" i="13" s="1"/>
  <c r="M26" i="13"/>
  <c r="O26" i="13" s="1"/>
  <c r="M25" i="13"/>
  <c r="O25" i="13" s="1"/>
  <c r="M24" i="13"/>
  <c r="O24" i="13" s="1"/>
  <c r="M23" i="13"/>
  <c r="O23" i="13" s="1"/>
  <c r="M22" i="13"/>
  <c r="O22" i="13" s="1"/>
  <c r="M21" i="13"/>
  <c r="O21" i="13" s="1"/>
  <c r="M20" i="13"/>
  <c r="O20" i="13" s="1"/>
  <c r="M19" i="13"/>
  <c r="O19" i="13" s="1"/>
  <c r="M18" i="13"/>
  <c r="O18" i="13" s="1"/>
  <c r="M17" i="13"/>
  <c r="O17" i="13" s="1"/>
  <c r="M16" i="13"/>
  <c r="O16" i="13" s="1"/>
  <c r="M15" i="13"/>
  <c r="O15" i="13" s="1"/>
  <c r="M14" i="13"/>
  <c r="O14" i="13" s="1"/>
  <c r="M13" i="13"/>
  <c r="O13" i="13" s="1"/>
  <c r="M12" i="13"/>
  <c r="O12" i="13" s="1"/>
  <c r="M11" i="13"/>
  <c r="O11" i="13" s="1"/>
  <c r="M10" i="13"/>
  <c r="O10" i="13" s="1"/>
  <c r="M9" i="13"/>
  <c r="O9" i="13" s="1"/>
  <c r="M8" i="13"/>
  <c r="O8" i="13" s="1"/>
  <c r="M7" i="13"/>
  <c r="O7" i="13" s="1"/>
  <c r="M6" i="13"/>
  <c r="O6" i="13" s="1"/>
  <c r="M5" i="13"/>
  <c r="O5" i="13" s="1"/>
  <c r="M4" i="13"/>
  <c r="O4" i="13" s="1"/>
  <c r="L18" i="13"/>
  <c r="L20" i="13"/>
  <c r="L21" i="13"/>
  <c r="P21" i="13" s="1"/>
  <c r="L22" i="13"/>
  <c r="L25" i="13"/>
  <c r="L26" i="13"/>
  <c r="P26" i="13" s="1"/>
  <c r="L30" i="13"/>
  <c r="L31" i="13"/>
  <c r="L36" i="13"/>
  <c r="L37" i="13"/>
  <c r="L41" i="13"/>
  <c r="L42" i="13"/>
  <c r="L44" i="13"/>
  <c r="L46" i="13"/>
  <c r="L47" i="13"/>
  <c r="L48" i="13"/>
  <c r="L49" i="13"/>
  <c r="L51" i="13"/>
  <c r="L52" i="13"/>
  <c r="L53" i="13"/>
  <c r="P53" i="13" s="1"/>
  <c r="L57" i="13"/>
  <c r="L61" i="13"/>
  <c r="L62" i="13"/>
  <c r="L64" i="13"/>
  <c r="L65" i="13"/>
  <c r="P65" i="13" s="1"/>
  <c r="L66" i="13"/>
  <c r="P66" i="13" s="1"/>
  <c r="L67" i="13"/>
  <c r="L68" i="13"/>
  <c r="L69" i="13"/>
  <c r="P69" i="13" s="1"/>
  <c r="L71" i="13"/>
  <c r="P71" i="13" s="1"/>
  <c r="L73" i="13"/>
  <c r="L75" i="13"/>
  <c r="L76" i="13"/>
  <c r="L86" i="13"/>
  <c r="P86" i="13" s="1"/>
  <c r="L4" i="13"/>
  <c r="L87" i="13"/>
  <c r="P87" i="13" s="1"/>
  <c r="L85" i="13"/>
  <c r="L84" i="13"/>
  <c r="L83" i="13"/>
  <c r="P83" i="13" s="1"/>
  <c r="L82" i="13"/>
  <c r="L81" i="13"/>
  <c r="L80" i="13"/>
  <c r="P80" i="13" s="1"/>
  <c r="L79" i="13"/>
  <c r="P79" i="13" s="1"/>
  <c r="L78" i="13"/>
  <c r="P78" i="13" s="1"/>
  <c r="L77" i="13"/>
  <c r="L74" i="13"/>
  <c r="P74" i="13" s="1"/>
  <c r="L72" i="13"/>
  <c r="L70" i="13"/>
  <c r="P70" i="13" s="1"/>
  <c r="L63" i="13"/>
  <c r="P63" i="13" s="1"/>
  <c r="L60" i="13"/>
  <c r="P60" i="13" s="1"/>
  <c r="L59" i="13"/>
  <c r="L58" i="13"/>
  <c r="P58" i="13" s="1"/>
  <c r="L56" i="13"/>
  <c r="L55" i="13"/>
  <c r="P55" i="13" s="1"/>
  <c r="L54" i="13"/>
  <c r="L50" i="13"/>
  <c r="L45" i="13"/>
  <c r="P45" i="13" s="1"/>
  <c r="L43" i="13"/>
  <c r="P43" i="13" s="1"/>
  <c r="L40" i="13"/>
  <c r="L39" i="13"/>
  <c r="L38" i="13"/>
  <c r="L35" i="13"/>
  <c r="P35" i="13" s="1"/>
  <c r="L34" i="13"/>
  <c r="L33" i="13"/>
  <c r="L32" i="13"/>
  <c r="L29" i="13"/>
  <c r="L28" i="13"/>
  <c r="L27" i="13"/>
  <c r="L24" i="13"/>
  <c r="L23" i="13"/>
  <c r="P23" i="13" s="1"/>
  <c r="L19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P13" i="16" l="1"/>
  <c r="P9" i="16"/>
  <c r="P5" i="16"/>
  <c r="P27" i="13"/>
  <c r="P39" i="13"/>
  <c r="P6" i="13"/>
  <c r="P10" i="13"/>
  <c r="P14" i="13"/>
  <c r="P19" i="13"/>
  <c r="P34" i="13"/>
  <c r="P59" i="13"/>
  <c r="P38" i="13"/>
  <c r="P18" i="13"/>
  <c r="P11" i="16"/>
  <c r="P7" i="16"/>
  <c r="P7" i="13"/>
  <c r="P11" i="13"/>
  <c r="P15" i="13"/>
  <c r="P61" i="13"/>
  <c r="P40" i="13"/>
  <c r="P32" i="13"/>
  <c r="P81" i="13"/>
  <c r="P57" i="13"/>
  <c r="P64" i="13"/>
  <c r="P76" i="13"/>
  <c r="P4" i="13"/>
  <c r="P20" i="13"/>
  <c r="P68" i="13"/>
  <c r="P77" i="13"/>
  <c r="P85" i="13"/>
  <c r="P37" i="13"/>
  <c r="P12" i="13"/>
  <c r="P54" i="13"/>
  <c r="P82" i="13"/>
  <c r="P36" i="13"/>
  <c r="P25" i="13"/>
  <c r="P48" i="13"/>
  <c r="P29" i="13"/>
  <c r="P73" i="13"/>
  <c r="P16" i="13"/>
  <c r="P5" i="13"/>
  <c r="P9" i="13"/>
  <c r="P13" i="13"/>
  <c r="P17" i="13"/>
  <c r="P33" i="13"/>
  <c r="P75" i="13"/>
  <c r="P42" i="13"/>
  <c r="P22" i="13"/>
  <c r="P52" i="13"/>
  <c r="P8" i="13"/>
  <c r="P24" i="13"/>
  <c r="P72" i="13"/>
  <c r="P49" i="13"/>
  <c r="P28" i="13"/>
  <c r="P56" i="13"/>
  <c r="P84" i="13"/>
  <c r="P51" i="13"/>
  <c r="P47" i="13"/>
  <c r="P30" i="13"/>
  <c r="P67" i="13"/>
  <c r="P62" i="13"/>
  <c r="P50" i="13"/>
  <c r="P46" i="13"/>
  <c r="P41" i="13"/>
  <c r="P44" i="13"/>
  <c r="P31" i="13"/>
  <c r="N6" i="9"/>
  <c r="O6" i="9" s="1"/>
  <c r="N10" i="9"/>
  <c r="O10" i="9" s="1"/>
  <c r="O4" i="9"/>
  <c r="O8" i="9"/>
  <c r="L10" i="9"/>
  <c r="L9" i="9"/>
  <c r="N9" i="9" s="1"/>
  <c r="L8" i="9"/>
  <c r="N8" i="9" s="1"/>
  <c r="L7" i="9"/>
  <c r="N7" i="9" s="1"/>
  <c r="O7" i="9" s="1"/>
  <c r="L6" i="9"/>
  <c r="L5" i="9"/>
  <c r="N5" i="9" s="1"/>
  <c r="L4" i="9"/>
  <c r="N4" i="9" s="1"/>
  <c r="L3" i="9"/>
  <c r="N3" i="9" s="1"/>
  <c r="O3" i="9" s="1"/>
  <c r="L2" i="9"/>
  <c r="N2" i="9" s="1"/>
  <c r="O2" i="9" s="1"/>
  <c r="O9" i="9" l="1"/>
  <c r="O5" i="9"/>
  <c r="E8" i="18" l="1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G15" i="18" l="1"/>
  <c r="H15" i="18" s="1"/>
  <c r="G13" i="18"/>
  <c r="H13" i="18" s="1"/>
  <c r="G11" i="18"/>
  <c r="H11" i="18" s="1"/>
  <c r="G14" i="18"/>
  <c r="H14" i="18" s="1"/>
  <c r="G12" i="18"/>
  <c r="H12" i="18" s="1"/>
  <c r="G10" i="18"/>
  <c r="H10" i="18" s="1"/>
  <c r="G9" i="18"/>
  <c r="H9" i="18" s="1"/>
  <c r="G8" i="18"/>
  <c r="H8" i="18" s="1"/>
  <c r="F7" i="18" l="1"/>
  <c r="E7" i="18"/>
  <c r="F6" i="18"/>
  <c r="E6" i="18"/>
  <c r="G6" i="18" s="1"/>
  <c r="H6" i="18" s="1"/>
  <c r="F5" i="18"/>
  <c r="E5" i="18"/>
  <c r="F4" i="18"/>
  <c r="E4" i="18"/>
  <c r="G5" i="18" l="1"/>
  <c r="H5" i="18" s="1"/>
  <c r="G7" i="18"/>
  <c r="H7" i="18" s="1"/>
  <c r="G4" i="18"/>
  <c r="H4" i="18" s="1"/>
  <c r="C86" i="16"/>
  <c r="F86" i="16" s="1"/>
  <c r="Q86" i="16" s="1"/>
  <c r="R86" i="16" s="1"/>
  <c r="C85" i="16"/>
  <c r="F85" i="16" s="1"/>
  <c r="Q85" i="16" s="1"/>
  <c r="R85" i="16" s="1"/>
  <c r="C84" i="16"/>
  <c r="C83" i="16"/>
  <c r="F83" i="16" s="1"/>
  <c r="Q83" i="16" s="1"/>
  <c r="R83" i="16" s="1"/>
  <c r="C82" i="16"/>
  <c r="C81" i="16"/>
  <c r="F81" i="16" s="1"/>
  <c r="Q81" i="16" s="1"/>
  <c r="R81" i="16" s="1"/>
  <c r="C80" i="16"/>
  <c r="F80" i="16" s="1"/>
  <c r="Q80" i="16" s="1"/>
  <c r="R80" i="16" s="1"/>
  <c r="C79" i="16"/>
  <c r="C78" i="16"/>
  <c r="F78" i="16" s="1"/>
  <c r="C77" i="16"/>
  <c r="F77" i="16" s="1"/>
  <c r="Q77" i="16" s="1"/>
  <c r="R77" i="16" s="1"/>
  <c r="C76" i="16"/>
  <c r="F76" i="16" s="1"/>
  <c r="Q76" i="16" s="1"/>
  <c r="R76" i="16" s="1"/>
  <c r="C72" i="16"/>
  <c r="F72" i="16" s="1"/>
  <c r="Q72" i="16" s="1"/>
  <c r="R72" i="16" s="1"/>
  <c r="C71" i="16"/>
  <c r="F71" i="16" s="1"/>
  <c r="Q71" i="16" s="1"/>
  <c r="R71" i="16" s="1"/>
  <c r="C69" i="16"/>
  <c r="C63" i="16"/>
  <c r="F63" i="16" s="1"/>
  <c r="Q63" i="16" s="1"/>
  <c r="R63" i="16" s="1"/>
  <c r="C62" i="16"/>
  <c r="F62" i="16" s="1"/>
  <c r="Q62" i="16" s="1"/>
  <c r="R62" i="16" s="1"/>
  <c r="C60" i="16"/>
  <c r="C54" i="16"/>
  <c r="C53" i="16"/>
  <c r="F53" i="16" s="1"/>
  <c r="Q53" i="16" s="1"/>
  <c r="R53" i="16" s="1"/>
  <c r="C49" i="16"/>
  <c r="F49" i="16" s="1"/>
  <c r="Q49" i="16" s="1"/>
  <c r="R49" i="16" s="1"/>
  <c r="C48" i="16"/>
  <c r="F48" i="16" s="1"/>
  <c r="Q48" i="16" s="1"/>
  <c r="R48" i="16" s="1"/>
  <c r="C47" i="16"/>
  <c r="C46" i="16"/>
  <c r="F46" i="16" s="1"/>
  <c r="Q46" i="16" s="1"/>
  <c r="R46" i="16" s="1"/>
  <c r="C45" i="16"/>
  <c r="F45" i="16" s="1"/>
  <c r="Q45" i="16" s="1"/>
  <c r="R45" i="16" s="1"/>
  <c r="C44" i="16"/>
  <c r="F44" i="16" s="1"/>
  <c r="Q44" i="16" s="1"/>
  <c r="R44" i="16" s="1"/>
  <c r="C43" i="16"/>
  <c r="F43" i="16" s="1"/>
  <c r="Q43" i="16" s="1"/>
  <c r="R43" i="16" s="1"/>
  <c r="C42" i="16"/>
  <c r="F42" i="16" s="1"/>
  <c r="Q42" i="16" s="1"/>
  <c r="R42" i="16" s="1"/>
  <c r="C41" i="16"/>
  <c r="F41" i="16" s="1"/>
  <c r="Q41" i="16" s="1"/>
  <c r="R41" i="16" s="1"/>
  <c r="C40" i="16"/>
  <c r="C39" i="16"/>
  <c r="F39" i="16" s="1"/>
  <c r="Q39" i="16" s="1"/>
  <c r="R39" i="16" s="1"/>
  <c r="C38" i="16"/>
  <c r="F38" i="16" s="1"/>
  <c r="Q38" i="16" s="1"/>
  <c r="R38" i="16" s="1"/>
  <c r="C37" i="16"/>
  <c r="F37" i="16" s="1"/>
  <c r="Q37" i="16" s="1"/>
  <c r="R37" i="16" s="1"/>
  <c r="C36" i="16"/>
  <c r="F36" i="16" s="1"/>
  <c r="C35" i="16"/>
  <c r="C34" i="16"/>
  <c r="F34" i="16" s="1"/>
  <c r="Q34" i="16" s="1"/>
  <c r="R34" i="16" s="1"/>
  <c r="C33" i="16"/>
  <c r="F33" i="16" s="1"/>
  <c r="Q33" i="16" s="1"/>
  <c r="R33" i="16" s="1"/>
  <c r="C32" i="16"/>
  <c r="F32" i="16" s="1"/>
  <c r="Q32" i="16" s="1"/>
  <c r="R32" i="16" s="1"/>
  <c r="C31" i="16"/>
  <c r="C30" i="16"/>
  <c r="C29" i="16"/>
  <c r="F29" i="16" s="1"/>
  <c r="C28" i="16"/>
  <c r="F28" i="16" s="1"/>
  <c r="Q28" i="16" s="1"/>
  <c r="R28" i="16" s="1"/>
  <c r="C27" i="16"/>
  <c r="F27" i="16" s="1"/>
  <c r="Q27" i="16" s="1"/>
  <c r="R27" i="16" s="1"/>
  <c r="C26" i="16"/>
  <c r="F26" i="16" s="1"/>
  <c r="Q26" i="16" s="1"/>
  <c r="R26" i="16" s="1"/>
  <c r="C25" i="16"/>
  <c r="F25" i="16" s="1"/>
  <c r="Q25" i="16" s="1"/>
  <c r="R25" i="16" s="1"/>
  <c r="C24" i="16"/>
  <c r="C23" i="16"/>
  <c r="C22" i="16"/>
  <c r="F22" i="16" s="1"/>
  <c r="Q22" i="16" s="1"/>
  <c r="R22" i="16" s="1"/>
  <c r="C21" i="16"/>
  <c r="F21" i="16" s="1"/>
  <c r="Q21" i="16" s="1"/>
  <c r="R21" i="16" s="1"/>
  <c r="C20" i="16"/>
  <c r="F20" i="16" s="1"/>
  <c r="Q20" i="16" s="1"/>
  <c r="R20" i="16" s="1"/>
  <c r="C19" i="16"/>
  <c r="F19" i="16" s="1"/>
  <c r="Q19" i="16" s="1"/>
  <c r="R19" i="16" s="1"/>
  <c r="C18" i="16"/>
  <c r="F18" i="16" s="1"/>
  <c r="C17" i="16"/>
  <c r="F17" i="16" s="1"/>
  <c r="Q17" i="16" s="1"/>
  <c r="R17" i="16" s="1"/>
  <c r="C16" i="16"/>
  <c r="F16" i="16" s="1"/>
  <c r="Q16" i="16" s="1"/>
  <c r="R16" i="16" s="1"/>
  <c r="C15" i="16"/>
  <c r="C14" i="16"/>
  <c r="F14" i="16" s="1"/>
  <c r="Q14" i="16" s="1"/>
  <c r="R14" i="16" s="1"/>
  <c r="C13" i="16"/>
  <c r="F13" i="16" s="1"/>
  <c r="C12" i="16"/>
  <c r="F12" i="16" s="1"/>
  <c r="C11" i="16"/>
  <c r="C10" i="16"/>
  <c r="F10" i="16" s="1"/>
  <c r="C9" i="16"/>
  <c r="F9" i="16" s="1"/>
  <c r="Q9" i="16" s="1"/>
  <c r="R9" i="16" s="1"/>
  <c r="C8" i="16"/>
  <c r="F8" i="16" s="1"/>
  <c r="C7" i="16"/>
  <c r="C6" i="16"/>
  <c r="F6" i="16" s="1"/>
  <c r="Q6" i="16" s="1"/>
  <c r="R6" i="16" s="1"/>
  <c r="C5" i="16"/>
  <c r="F5" i="16" s="1"/>
  <c r="Q5" i="16" s="1"/>
  <c r="R5" i="16" s="1"/>
  <c r="C4" i="16"/>
  <c r="F4" i="16" s="1"/>
  <c r="G20" i="16"/>
  <c r="S20" i="16" s="1"/>
  <c r="T20" i="16" s="1"/>
  <c r="G21" i="16"/>
  <c r="S21" i="16" s="1"/>
  <c r="T21" i="16" s="1"/>
  <c r="G22" i="16"/>
  <c r="S22" i="16" s="1"/>
  <c r="T22" i="16" s="1"/>
  <c r="F23" i="16"/>
  <c r="Q23" i="16" s="1"/>
  <c r="R23" i="16" s="1"/>
  <c r="G23" i="16"/>
  <c r="S23" i="16" s="1"/>
  <c r="T23" i="16" s="1"/>
  <c r="F24" i="16"/>
  <c r="G24" i="16"/>
  <c r="S24" i="16" s="1"/>
  <c r="T24" i="16" s="1"/>
  <c r="G25" i="16"/>
  <c r="S25" i="16" s="1"/>
  <c r="T25" i="16" s="1"/>
  <c r="G26" i="16"/>
  <c r="S26" i="16" s="1"/>
  <c r="T26" i="16" s="1"/>
  <c r="G27" i="16"/>
  <c r="S27" i="16" s="1"/>
  <c r="T27" i="16" s="1"/>
  <c r="G28" i="16"/>
  <c r="S28" i="16" s="1"/>
  <c r="T28" i="16" s="1"/>
  <c r="G29" i="16"/>
  <c r="S29" i="16" s="1"/>
  <c r="T29" i="16" s="1"/>
  <c r="F30" i="16"/>
  <c r="Q30" i="16" s="1"/>
  <c r="R30" i="16" s="1"/>
  <c r="G30" i="16"/>
  <c r="S30" i="16" s="1"/>
  <c r="T30" i="16" s="1"/>
  <c r="F31" i="16"/>
  <c r="Q31" i="16" s="1"/>
  <c r="R31" i="16" s="1"/>
  <c r="G31" i="16"/>
  <c r="S31" i="16" s="1"/>
  <c r="T31" i="16" s="1"/>
  <c r="G32" i="16"/>
  <c r="S32" i="16" s="1"/>
  <c r="T32" i="16" s="1"/>
  <c r="G33" i="16"/>
  <c r="S33" i="16" s="1"/>
  <c r="T33" i="16" s="1"/>
  <c r="G34" i="16"/>
  <c r="S34" i="16" s="1"/>
  <c r="T34" i="16" s="1"/>
  <c r="F35" i="16"/>
  <c r="Q35" i="16" s="1"/>
  <c r="R35" i="16" s="1"/>
  <c r="G35" i="16"/>
  <c r="S35" i="16" s="1"/>
  <c r="T35" i="16" s="1"/>
  <c r="G36" i="16"/>
  <c r="S36" i="16" s="1"/>
  <c r="T36" i="16" s="1"/>
  <c r="G37" i="16"/>
  <c r="S37" i="16" s="1"/>
  <c r="T37" i="16" s="1"/>
  <c r="G38" i="16"/>
  <c r="S38" i="16" s="1"/>
  <c r="T38" i="16" s="1"/>
  <c r="G39" i="16"/>
  <c r="S39" i="16" s="1"/>
  <c r="T39" i="16" s="1"/>
  <c r="F40" i="16"/>
  <c r="G40" i="16"/>
  <c r="S40" i="16" s="1"/>
  <c r="T40" i="16" s="1"/>
  <c r="G41" i="16"/>
  <c r="S41" i="16" s="1"/>
  <c r="T41" i="16" s="1"/>
  <c r="G42" i="16"/>
  <c r="S42" i="16" s="1"/>
  <c r="T42" i="16" s="1"/>
  <c r="G43" i="16"/>
  <c r="S43" i="16" s="1"/>
  <c r="T43" i="16" s="1"/>
  <c r="G44" i="16"/>
  <c r="S44" i="16" s="1"/>
  <c r="T44" i="16" s="1"/>
  <c r="G45" i="16"/>
  <c r="S45" i="16" s="1"/>
  <c r="T45" i="16" s="1"/>
  <c r="G46" i="16"/>
  <c r="S46" i="16" s="1"/>
  <c r="T46" i="16" s="1"/>
  <c r="F47" i="16"/>
  <c r="Q47" i="16" s="1"/>
  <c r="R47" i="16" s="1"/>
  <c r="G47" i="16"/>
  <c r="S47" i="16" s="1"/>
  <c r="T47" i="16" s="1"/>
  <c r="G48" i="16"/>
  <c r="S48" i="16" s="1"/>
  <c r="T48" i="16" s="1"/>
  <c r="G49" i="16"/>
  <c r="S49" i="16" s="1"/>
  <c r="T49" i="16" s="1"/>
  <c r="F50" i="16"/>
  <c r="Q50" i="16" s="1"/>
  <c r="R50" i="16" s="1"/>
  <c r="G50" i="16"/>
  <c r="S50" i="16" s="1"/>
  <c r="T50" i="16" s="1"/>
  <c r="F51" i="16"/>
  <c r="Q51" i="16" s="1"/>
  <c r="R51" i="16" s="1"/>
  <c r="G51" i="16"/>
  <c r="S51" i="16" s="1"/>
  <c r="T51" i="16" s="1"/>
  <c r="F52" i="16"/>
  <c r="Q52" i="16" s="1"/>
  <c r="R52" i="16" s="1"/>
  <c r="G52" i="16"/>
  <c r="S52" i="16" s="1"/>
  <c r="T52" i="16" s="1"/>
  <c r="G53" i="16"/>
  <c r="S53" i="16" s="1"/>
  <c r="T53" i="16" s="1"/>
  <c r="F54" i="16"/>
  <c r="Q54" i="16" s="1"/>
  <c r="R54" i="16" s="1"/>
  <c r="G54" i="16"/>
  <c r="S54" i="16" s="1"/>
  <c r="T54" i="16" s="1"/>
  <c r="F55" i="16"/>
  <c r="Q55" i="16" s="1"/>
  <c r="R55" i="16" s="1"/>
  <c r="G55" i="16"/>
  <c r="S55" i="16" s="1"/>
  <c r="T55" i="16" s="1"/>
  <c r="F56" i="16"/>
  <c r="G56" i="16"/>
  <c r="S56" i="16" s="1"/>
  <c r="T56" i="16" s="1"/>
  <c r="F57" i="16"/>
  <c r="Q57" i="16" s="1"/>
  <c r="R57" i="16" s="1"/>
  <c r="G57" i="16"/>
  <c r="S57" i="16" s="1"/>
  <c r="T57" i="16" s="1"/>
  <c r="F58" i="16"/>
  <c r="G58" i="16"/>
  <c r="S58" i="16" s="1"/>
  <c r="T58" i="16" s="1"/>
  <c r="F59" i="16"/>
  <c r="Q59" i="16" s="1"/>
  <c r="R59" i="16" s="1"/>
  <c r="G59" i="16"/>
  <c r="S59" i="16" s="1"/>
  <c r="T59" i="16" s="1"/>
  <c r="F60" i="16"/>
  <c r="G60" i="16"/>
  <c r="S60" i="16" s="1"/>
  <c r="T60" i="16" s="1"/>
  <c r="F61" i="16"/>
  <c r="Q61" i="16" s="1"/>
  <c r="R61" i="16" s="1"/>
  <c r="G61" i="16"/>
  <c r="S61" i="16" s="1"/>
  <c r="T61" i="16" s="1"/>
  <c r="G62" i="16"/>
  <c r="S62" i="16" s="1"/>
  <c r="T62" i="16" s="1"/>
  <c r="G63" i="16"/>
  <c r="S63" i="16" s="1"/>
  <c r="T63" i="16" s="1"/>
  <c r="F64" i="16"/>
  <c r="Q64" i="16" s="1"/>
  <c r="R64" i="16" s="1"/>
  <c r="G64" i="16"/>
  <c r="S64" i="16" s="1"/>
  <c r="T64" i="16" s="1"/>
  <c r="F65" i="16"/>
  <c r="Q65" i="16" s="1"/>
  <c r="R65" i="16" s="1"/>
  <c r="G65" i="16"/>
  <c r="S65" i="16" s="1"/>
  <c r="T65" i="16" s="1"/>
  <c r="F66" i="16"/>
  <c r="Q66" i="16" s="1"/>
  <c r="R66" i="16" s="1"/>
  <c r="G66" i="16"/>
  <c r="S66" i="16" s="1"/>
  <c r="T66" i="16" s="1"/>
  <c r="F67" i="16"/>
  <c r="Q67" i="16" s="1"/>
  <c r="R67" i="16" s="1"/>
  <c r="G67" i="16"/>
  <c r="S67" i="16" s="1"/>
  <c r="T67" i="16" s="1"/>
  <c r="F68" i="16"/>
  <c r="Q68" i="16" s="1"/>
  <c r="R68" i="16" s="1"/>
  <c r="G68" i="16"/>
  <c r="S68" i="16" s="1"/>
  <c r="T68" i="16" s="1"/>
  <c r="F69" i="16"/>
  <c r="Q69" i="16" s="1"/>
  <c r="R69" i="16" s="1"/>
  <c r="G69" i="16"/>
  <c r="S69" i="16" s="1"/>
  <c r="T69" i="16" s="1"/>
  <c r="F70" i="16"/>
  <c r="Q70" i="16" s="1"/>
  <c r="R70" i="16" s="1"/>
  <c r="G70" i="16"/>
  <c r="S70" i="16" s="1"/>
  <c r="T70" i="16" s="1"/>
  <c r="G71" i="16"/>
  <c r="S71" i="16" s="1"/>
  <c r="T71" i="16" s="1"/>
  <c r="G72" i="16"/>
  <c r="S72" i="16" s="1"/>
  <c r="T72" i="16" s="1"/>
  <c r="F73" i="16"/>
  <c r="Q73" i="16" s="1"/>
  <c r="R73" i="16" s="1"/>
  <c r="G73" i="16"/>
  <c r="S73" i="16" s="1"/>
  <c r="T73" i="16" s="1"/>
  <c r="F74" i="16"/>
  <c r="Q74" i="16" s="1"/>
  <c r="R74" i="16" s="1"/>
  <c r="G74" i="16"/>
  <c r="S74" i="16" s="1"/>
  <c r="T74" i="16" s="1"/>
  <c r="F75" i="16"/>
  <c r="Q75" i="16" s="1"/>
  <c r="R75" i="16" s="1"/>
  <c r="G75" i="16"/>
  <c r="S75" i="16" s="1"/>
  <c r="T75" i="16" s="1"/>
  <c r="G76" i="16"/>
  <c r="S76" i="16" s="1"/>
  <c r="T76" i="16" s="1"/>
  <c r="G77" i="16"/>
  <c r="S77" i="16" s="1"/>
  <c r="T77" i="16" s="1"/>
  <c r="G78" i="16"/>
  <c r="S78" i="16" s="1"/>
  <c r="T78" i="16" s="1"/>
  <c r="F79" i="16"/>
  <c r="Q79" i="16" s="1"/>
  <c r="R79" i="16" s="1"/>
  <c r="G79" i="16"/>
  <c r="S79" i="16" s="1"/>
  <c r="T79" i="16" s="1"/>
  <c r="G80" i="16"/>
  <c r="S80" i="16" s="1"/>
  <c r="T80" i="16" s="1"/>
  <c r="G81" i="16"/>
  <c r="S81" i="16" s="1"/>
  <c r="T81" i="16" s="1"/>
  <c r="F82" i="16"/>
  <c r="Q82" i="16" s="1"/>
  <c r="R82" i="16" s="1"/>
  <c r="G82" i="16"/>
  <c r="S82" i="16" s="1"/>
  <c r="T82" i="16" s="1"/>
  <c r="G83" i="16"/>
  <c r="S83" i="16" s="1"/>
  <c r="T83" i="16" s="1"/>
  <c r="F84" i="16"/>
  <c r="G84" i="16"/>
  <c r="S84" i="16" s="1"/>
  <c r="T84" i="16" s="1"/>
  <c r="G85" i="16"/>
  <c r="S85" i="16" s="1"/>
  <c r="T85" i="16" s="1"/>
  <c r="G86" i="16"/>
  <c r="S86" i="16" s="1"/>
  <c r="T86" i="16" s="1"/>
  <c r="F87" i="16"/>
  <c r="Q87" i="16" s="1"/>
  <c r="R87" i="16" s="1"/>
  <c r="G87" i="16"/>
  <c r="S87" i="16" s="1"/>
  <c r="T87" i="16" s="1"/>
  <c r="G19" i="16"/>
  <c r="S19" i="16" s="1"/>
  <c r="T19" i="16" s="1"/>
  <c r="G18" i="16"/>
  <c r="S18" i="16" s="1"/>
  <c r="T18" i="16" s="1"/>
  <c r="G17" i="16"/>
  <c r="S17" i="16" s="1"/>
  <c r="T17" i="16" s="1"/>
  <c r="G16" i="16"/>
  <c r="S16" i="16" s="1"/>
  <c r="T16" i="16" s="1"/>
  <c r="G15" i="16"/>
  <c r="S15" i="16" s="1"/>
  <c r="T15" i="16" s="1"/>
  <c r="F15" i="16"/>
  <c r="Q15" i="16" s="1"/>
  <c r="R15" i="16" s="1"/>
  <c r="G14" i="16"/>
  <c r="S14" i="16" s="1"/>
  <c r="T14" i="16" s="1"/>
  <c r="G13" i="16"/>
  <c r="S13" i="16" s="1"/>
  <c r="T13" i="16" s="1"/>
  <c r="G12" i="16"/>
  <c r="S12" i="16" s="1"/>
  <c r="T12" i="16" s="1"/>
  <c r="G11" i="16"/>
  <c r="S11" i="16" s="1"/>
  <c r="T11" i="16" s="1"/>
  <c r="F11" i="16"/>
  <c r="Q11" i="16" s="1"/>
  <c r="R11" i="16" s="1"/>
  <c r="G10" i="16"/>
  <c r="S10" i="16" s="1"/>
  <c r="T10" i="16" s="1"/>
  <c r="G9" i="16"/>
  <c r="S9" i="16" s="1"/>
  <c r="T9" i="16" s="1"/>
  <c r="G8" i="16"/>
  <c r="S8" i="16" s="1"/>
  <c r="T8" i="16" s="1"/>
  <c r="G7" i="16"/>
  <c r="S7" i="16" s="1"/>
  <c r="T7" i="16" s="1"/>
  <c r="F7" i="16"/>
  <c r="Q7" i="16" s="1"/>
  <c r="R7" i="16" s="1"/>
  <c r="G6" i="16"/>
  <c r="S6" i="16" s="1"/>
  <c r="T6" i="16" s="1"/>
  <c r="G5" i="16"/>
  <c r="S5" i="16" s="1"/>
  <c r="T5" i="16" s="1"/>
  <c r="G4" i="16"/>
  <c r="S4" i="16" s="1"/>
  <c r="T4" i="16" s="1"/>
  <c r="C87" i="13"/>
  <c r="C86" i="13"/>
  <c r="D86" i="13"/>
  <c r="G86" i="13" s="1"/>
  <c r="S86" i="13" s="1"/>
  <c r="T86" i="13" s="1"/>
  <c r="C85" i="13"/>
  <c r="C84" i="13"/>
  <c r="C80" i="13"/>
  <c r="D78" i="13"/>
  <c r="G78" i="13" s="1"/>
  <c r="S78" i="13" s="1"/>
  <c r="T78" i="13" s="1"/>
  <c r="C78" i="13"/>
  <c r="C67" i="13"/>
  <c r="C62" i="13"/>
  <c r="C61" i="13"/>
  <c r="C60" i="13"/>
  <c r="C59" i="13"/>
  <c r="C52" i="13"/>
  <c r="C51" i="13"/>
  <c r="C50" i="13"/>
  <c r="C49" i="13"/>
  <c r="G51" i="13"/>
  <c r="S51" i="13" s="1"/>
  <c r="T51" i="13" s="1"/>
  <c r="G52" i="13"/>
  <c r="S52" i="13" s="1"/>
  <c r="T52" i="13" s="1"/>
  <c r="F53" i="13"/>
  <c r="Q53" i="13" s="1"/>
  <c r="R53" i="13" s="1"/>
  <c r="G53" i="13"/>
  <c r="S53" i="13" s="1"/>
  <c r="T53" i="13" s="1"/>
  <c r="F54" i="13"/>
  <c r="Q54" i="13" s="1"/>
  <c r="R54" i="13" s="1"/>
  <c r="G54" i="13"/>
  <c r="S54" i="13" s="1"/>
  <c r="T54" i="13" s="1"/>
  <c r="F55" i="13"/>
  <c r="Q55" i="13" s="1"/>
  <c r="R55" i="13" s="1"/>
  <c r="G55" i="13"/>
  <c r="S55" i="13" s="1"/>
  <c r="T55" i="13" s="1"/>
  <c r="F56" i="13"/>
  <c r="Q56" i="13" s="1"/>
  <c r="R56" i="13" s="1"/>
  <c r="G56" i="13"/>
  <c r="S56" i="13" s="1"/>
  <c r="T56" i="13" s="1"/>
  <c r="F57" i="13"/>
  <c r="Q57" i="13" s="1"/>
  <c r="R57" i="13" s="1"/>
  <c r="G57" i="13"/>
  <c r="S57" i="13" s="1"/>
  <c r="T57" i="13" s="1"/>
  <c r="F58" i="13"/>
  <c r="Q58" i="13" s="1"/>
  <c r="R58" i="13" s="1"/>
  <c r="G58" i="13"/>
  <c r="S58" i="13" s="1"/>
  <c r="T58" i="13" s="1"/>
  <c r="G59" i="13"/>
  <c r="S59" i="13" s="1"/>
  <c r="T59" i="13" s="1"/>
  <c r="G60" i="13"/>
  <c r="S60" i="13" s="1"/>
  <c r="T60" i="13" s="1"/>
  <c r="G61" i="13"/>
  <c r="S61" i="13" s="1"/>
  <c r="T61" i="13" s="1"/>
  <c r="G62" i="13"/>
  <c r="S62" i="13" s="1"/>
  <c r="T62" i="13" s="1"/>
  <c r="F63" i="13"/>
  <c r="Q63" i="13" s="1"/>
  <c r="R63" i="13" s="1"/>
  <c r="G63" i="13"/>
  <c r="S63" i="13" s="1"/>
  <c r="T63" i="13" s="1"/>
  <c r="F64" i="13"/>
  <c r="Q64" i="13" s="1"/>
  <c r="R64" i="13" s="1"/>
  <c r="G64" i="13"/>
  <c r="S64" i="13" s="1"/>
  <c r="T64" i="13" s="1"/>
  <c r="F65" i="13"/>
  <c r="Q65" i="13" s="1"/>
  <c r="R65" i="13" s="1"/>
  <c r="G65" i="13"/>
  <c r="S65" i="13" s="1"/>
  <c r="T65" i="13" s="1"/>
  <c r="F66" i="13"/>
  <c r="Q66" i="13" s="1"/>
  <c r="R66" i="13" s="1"/>
  <c r="G66" i="13"/>
  <c r="S66" i="13" s="1"/>
  <c r="T66" i="13" s="1"/>
  <c r="F67" i="13"/>
  <c r="Q67" i="13" s="1"/>
  <c r="R67" i="13" s="1"/>
  <c r="G67" i="13"/>
  <c r="S67" i="13" s="1"/>
  <c r="T67" i="13" s="1"/>
  <c r="F68" i="13"/>
  <c r="Q68" i="13" s="1"/>
  <c r="R68" i="13" s="1"/>
  <c r="G68" i="13"/>
  <c r="S68" i="13" s="1"/>
  <c r="T68" i="13" s="1"/>
  <c r="F69" i="13"/>
  <c r="Q69" i="13" s="1"/>
  <c r="R69" i="13" s="1"/>
  <c r="G69" i="13"/>
  <c r="F70" i="13"/>
  <c r="Q70" i="13" s="1"/>
  <c r="R70" i="13" s="1"/>
  <c r="G70" i="13"/>
  <c r="S70" i="13" s="1"/>
  <c r="T70" i="13" s="1"/>
  <c r="F71" i="13"/>
  <c r="Q71" i="13" s="1"/>
  <c r="R71" i="13" s="1"/>
  <c r="G71" i="13"/>
  <c r="F72" i="13"/>
  <c r="Q72" i="13" s="1"/>
  <c r="R72" i="13" s="1"/>
  <c r="G72" i="13"/>
  <c r="S72" i="13" s="1"/>
  <c r="T72" i="13" s="1"/>
  <c r="F73" i="13"/>
  <c r="Q73" i="13" s="1"/>
  <c r="R73" i="13" s="1"/>
  <c r="G73" i="13"/>
  <c r="F74" i="13"/>
  <c r="Q74" i="13" s="1"/>
  <c r="R74" i="13" s="1"/>
  <c r="G74" i="13"/>
  <c r="S74" i="13" s="1"/>
  <c r="T74" i="13" s="1"/>
  <c r="F75" i="13"/>
  <c r="Q75" i="13" s="1"/>
  <c r="R75" i="13" s="1"/>
  <c r="G75" i="13"/>
  <c r="F76" i="13"/>
  <c r="Q76" i="13" s="1"/>
  <c r="R76" i="13" s="1"/>
  <c r="G76" i="13"/>
  <c r="S76" i="13" s="1"/>
  <c r="T76" i="13" s="1"/>
  <c r="F77" i="13"/>
  <c r="Q77" i="13" s="1"/>
  <c r="R77" i="13" s="1"/>
  <c r="G77" i="13"/>
  <c r="F79" i="13"/>
  <c r="Q79" i="13" s="1"/>
  <c r="R79" i="13" s="1"/>
  <c r="G79" i="13"/>
  <c r="S79" i="13" s="1"/>
  <c r="T79" i="13" s="1"/>
  <c r="F80" i="13"/>
  <c r="Q80" i="13" s="1"/>
  <c r="R80" i="13" s="1"/>
  <c r="G80" i="13"/>
  <c r="S80" i="13" s="1"/>
  <c r="T80" i="13" s="1"/>
  <c r="F81" i="13"/>
  <c r="Q81" i="13" s="1"/>
  <c r="R81" i="13" s="1"/>
  <c r="G81" i="13"/>
  <c r="S81" i="13" s="1"/>
  <c r="T81" i="13" s="1"/>
  <c r="F82" i="13"/>
  <c r="Q82" i="13" s="1"/>
  <c r="R82" i="13" s="1"/>
  <c r="G82" i="13"/>
  <c r="S82" i="13" s="1"/>
  <c r="T82" i="13" s="1"/>
  <c r="F83" i="13"/>
  <c r="Q83" i="13" s="1"/>
  <c r="R83" i="13" s="1"/>
  <c r="G83" i="13"/>
  <c r="S83" i="13" s="1"/>
  <c r="T83" i="13" s="1"/>
  <c r="F84" i="13"/>
  <c r="Q84" i="13" s="1"/>
  <c r="R84" i="13" s="1"/>
  <c r="G84" i="13"/>
  <c r="S84" i="13" s="1"/>
  <c r="T84" i="13" s="1"/>
  <c r="G85" i="13"/>
  <c r="S85" i="13" s="1"/>
  <c r="T85" i="13" s="1"/>
  <c r="F87" i="13"/>
  <c r="Q87" i="13" s="1"/>
  <c r="R87" i="13" s="1"/>
  <c r="G87" i="13"/>
  <c r="S87" i="13" s="1"/>
  <c r="T87" i="13" s="1"/>
  <c r="C44" i="13"/>
  <c r="C43" i="13"/>
  <c r="C42" i="13"/>
  <c r="C41" i="13"/>
  <c r="C40" i="13"/>
  <c r="C39" i="13"/>
  <c r="C37" i="13"/>
  <c r="C36" i="13"/>
  <c r="C35" i="13"/>
  <c r="C34" i="13"/>
  <c r="G39" i="13"/>
  <c r="S39" i="13" s="1"/>
  <c r="T39" i="13" s="1"/>
  <c r="G40" i="13"/>
  <c r="S40" i="13" s="1"/>
  <c r="T40" i="13" s="1"/>
  <c r="G41" i="13"/>
  <c r="S41" i="13" s="1"/>
  <c r="T41" i="13" s="1"/>
  <c r="G42" i="13"/>
  <c r="S42" i="13" s="1"/>
  <c r="T42" i="13" s="1"/>
  <c r="G43" i="13"/>
  <c r="S43" i="13" s="1"/>
  <c r="T43" i="13" s="1"/>
  <c r="G44" i="13"/>
  <c r="S44" i="13" s="1"/>
  <c r="T44" i="13" s="1"/>
  <c r="F45" i="13"/>
  <c r="Q45" i="13" s="1"/>
  <c r="R45" i="13" s="1"/>
  <c r="G45" i="13"/>
  <c r="S45" i="13" s="1"/>
  <c r="T45" i="13" s="1"/>
  <c r="F46" i="13"/>
  <c r="Q46" i="13" s="1"/>
  <c r="R46" i="13" s="1"/>
  <c r="G46" i="13"/>
  <c r="S46" i="13" s="1"/>
  <c r="T46" i="13" s="1"/>
  <c r="F47" i="13"/>
  <c r="Q47" i="13" s="1"/>
  <c r="R47" i="13" s="1"/>
  <c r="G47" i="13"/>
  <c r="S47" i="13" s="1"/>
  <c r="T47" i="13" s="1"/>
  <c r="F48" i="13"/>
  <c r="Q48" i="13" s="1"/>
  <c r="R48" i="13" s="1"/>
  <c r="G48" i="13"/>
  <c r="S48" i="13" s="1"/>
  <c r="T48" i="13" s="1"/>
  <c r="G49" i="13"/>
  <c r="S49" i="13" s="1"/>
  <c r="T49" i="13" s="1"/>
  <c r="G50" i="13"/>
  <c r="S50" i="13" s="1"/>
  <c r="T50" i="13" s="1"/>
  <c r="D33" i="13"/>
  <c r="C33" i="13"/>
  <c r="C32" i="13"/>
  <c r="C30" i="13"/>
  <c r="C31" i="13"/>
  <c r="C29" i="13"/>
  <c r="C28" i="13"/>
  <c r="G28" i="13"/>
  <c r="S28" i="13" s="1"/>
  <c r="T28" i="13" s="1"/>
  <c r="G29" i="13"/>
  <c r="S29" i="13" s="1"/>
  <c r="T29" i="13" s="1"/>
  <c r="G30" i="13"/>
  <c r="S30" i="13" s="1"/>
  <c r="T30" i="13" s="1"/>
  <c r="G31" i="13"/>
  <c r="S31" i="13" s="1"/>
  <c r="T31" i="13" s="1"/>
  <c r="G32" i="13"/>
  <c r="S32" i="13" s="1"/>
  <c r="T32" i="13" s="1"/>
  <c r="G33" i="13"/>
  <c r="S33" i="13" s="1"/>
  <c r="T33" i="13" s="1"/>
  <c r="G34" i="13"/>
  <c r="S34" i="13" s="1"/>
  <c r="T34" i="13" s="1"/>
  <c r="G35" i="13"/>
  <c r="S35" i="13" s="1"/>
  <c r="T35" i="13" s="1"/>
  <c r="G36" i="13"/>
  <c r="S36" i="13" s="1"/>
  <c r="T36" i="13" s="1"/>
  <c r="G37" i="13"/>
  <c r="S37" i="13" s="1"/>
  <c r="T37" i="13" s="1"/>
  <c r="F38" i="13"/>
  <c r="Q38" i="13" s="1"/>
  <c r="R38" i="13" s="1"/>
  <c r="G38" i="13"/>
  <c r="S38" i="13" s="1"/>
  <c r="T38" i="13" s="1"/>
  <c r="C27" i="13"/>
  <c r="C26" i="13"/>
  <c r="C24" i="13"/>
  <c r="C23" i="13"/>
  <c r="C22" i="13"/>
  <c r="C21" i="13"/>
  <c r="C20" i="13"/>
  <c r="C19" i="13"/>
  <c r="G24" i="13"/>
  <c r="S24" i="13" s="1"/>
  <c r="T24" i="13" s="1"/>
  <c r="F25" i="13"/>
  <c r="Q25" i="13" s="1"/>
  <c r="R25" i="13" s="1"/>
  <c r="G25" i="13"/>
  <c r="S25" i="13" s="1"/>
  <c r="T25" i="13" s="1"/>
  <c r="G26" i="13"/>
  <c r="S26" i="13" s="1"/>
  <c r="T26" i="13" s="1"/>
  <c r="G27" i="13"/>
  <c r="S27" i="13" s="1"/>
  <c r="T27" i="13" s="1"/>
  <c r="G20" i="13"/>
  <c r="S20" i="13" s="1"/>
  <c r="T20" i="13" s="1"/>
  <c r="G21" i="13"/>
  <c r="S21" i="13" s="1"/>
  <c r="T21" i="13" s="1"/>
  <c r="G22" i="13"/>
  <c r="S22" i="13" s="1"/>
  <c r="T22" i="13" s="1"/>
  <c r="G23" i="13"/>
  <c r="S23" i="13" s="1"/>
  <c r="T23" i="13" s="1"/>
  <c r="C18" i="13"/>
  <c r="C17" i="13"/>
  <c r="C16" i="13"/>
  <c r="C15" i="13"/>
  <c r="C14" i="13"/>
  <c r="C13" i="13"/>
  <c r="C12" i="13"/>
  <c r="C11" i="13"/>
  <c r="C10" i="13"/>
  <c r="C9" i="13"/>
  <c r="C8" i="13"/>
  <c r="D7" i="13"/>
  <c r="G7" i="13" s="1"/>
  <c r="S7" i="13" s="1"/>
  <c r="T7" i="13" s="1"/>
  <c r="C7" i="13"/>
  <c r="C6" i="13"/>
  <c r="C5" i="13"/>
  <c r="C4" i="13"/>
  <c r="G19" i="13"/>
  <c r="S19" i="13" s="1"/>
  <c r="T19" i="13" s="1"/>
  <c r="G18" i="13"/>
  <c r="S18" i="13" s="1"/>
  <c r="T18" i="13" s="1"/>
  <c r="G17" i="13"/>
  <c r="S17" i="13" s="1"/>
  <c r="T17" i="13" s="1"/>
  <c r="G16" i="13"/>
  <c r="S16" i="13" s="1"/>
  <c r="T16" i="13" s="1"/>
  <c r="G15" i="13"/>
  <c r="S15" i="13" s="1"/>
  <c r="T15" i="13" s="1"/>
  <c r="G14" i="13"/>
  <c r="S14" i="13" s="1"/>
  <c r="T14" i="13" s="1"/>
  <c r="G13" i="13"/>
  <c r="S13" i="13" s="1"/>
  <c r="T13" i="13" s="1"/>
  <c r="G12" i="13"/>
  <c r="S12" i="13" s="1"/>
  <c r="T12" i="13" s="1"/>
  <c r="G11" i="13"/>
  <c r="S11" i="13" s="1"/>
  <c r="T11" i="13" s="1"/>
  <c r="G10" i="13"/>
  <c r="S10" i="13" s="1"/>
  <c r="T10" i="13" s="1"/>
  <c r="G9" i="13"/>
  <c r="S9" i="13" s="1"/>
  <c r="T9" i="13" s="1"/>
  <c r="G8" i="13"/>
  <c r="S8" i="13" s="1"/>
  <c r="T8" i="13" s="1"/>
  <c r="G6" i="13"/>
  <c r="S6" i="13" s="1"/>
  <c r="T6" i="13" s="1"/>
  <c r="G5" i="13"/>
  <c r="S5" i="13" s="1"/>
  <c r="T5" i="13" s="1"/>
  <c r="G4" i="13"/>
  <c r="S4" i="13" s="1"/>
  <c r="T4" i="13" s="1"/>
  <c r="U21" i="16" l="1"/>
  <c r="V21" i="16" s="1"/>
  <c r="W21" i="16" s="1"/>
  <c r="X21" i="16" s="1"/>
  <c r="U70" i="16"/>
  <c r="V70" i="16" s="1"/>
  <c r="W70" i="16" s="1"/>
  <c r="X70" i="16" s="1"/>
  <c r="U68" i="16"/>
  <c r="V68" i="16" s="1"/>
  <c r="W68" i="16" s="1"/>
  <c r="X68" i="16" s="1"/>
  <c r="U66" i="16"/>
  <c r="V66" i="16" s="1"/>
  <c r="W66" i="16" s="1"/>
  <c r="X66" i="16" s="1"/>
  <c r="U64" i="16"/>
  <c r="V64" i="16" s="1"/>
  <c r="W64" i="16" s="1"/>
  <c r="X64" i="16" s="1"/>
  <c r="U61" i="16"/>
  <c r="V61" i="16" s="1"/>
  <c r="W61" i="16" s="1"/>
  <c r="X61" i="16" s="1"/>
  <c r="U59" i="16"/>
  <c r="V59" i="16" s="1"/>
  <c r="W59" i="16" s="1"/>
  <c r="X59" i="16" s="1"/>
  <c r="U57" i="16"/>
  <c r="V57" i="16" s="1"/>
  <c r="W57" i="16" s="1"/>
  <c r="X57" i="16" s="1"/>
  <c r="U11" i="16"/>
  <c r="V11" i="16" s="1"/>
  <c r="W11" i="16" s="1"/>
  <c r="X11" i="16" s="1"/>
  <c r="U17" i="16"/>
  <c r="V17" i="16" s="1"/>
  <c r="W17" i="16" s="1"/>
  <c r="X17" i="16" s="1"/>
  <c r="F5" i="13"/>
  <c r="Q5" i="13" s="1"/>
  <c r="R5" i="13" s="1"/>
  <c r="U5" i="13" s="1"/>
  <c r="V5" i="13" s="1"/>
  <c r="W5" i="13" s="1"/>
  <c r="X5" i="13" s="1"/>
  <c r="F8" i="13"/>
  <c r="Q8" i="13" s="1"/>
  <c r="R8" i="13" s="1"/>
  <c r="F12" i="13"/>
  <c r="F16" i="13"/>
  <c r="Q16" i="13" s="1"/>
  <c r="R16" i="13" s="1"/>
  <c r="F19" i="13"/>
  <c r="Q19" i="13" s="1"/>
  <c r="R19" i="13" s="1"/>
  <c r="F23" i="13"/>
  <c r="Q23" i="13" s="1"/>
  <c r="R23" i="13" s="1"/>
  <c r="F28" i="13"/>
  <c r="Q28" i="13" s="1"/>
  <c r="R28" i="13" s="1"/>
  <c r="U28" i="13" s="1"/>
  <c r="V28" i="13" s="1"/>
  <c r="W28" i="13" s="1"/>
  <c r="X28" i="13" s="1"/>
  <c r="F32" i="13"/>
  <c r="Q32" i="13" s="1"/>
  <c r="R32" i="13" s="1"/>
  <c r="F35" i="13"/>
  <c r="Q35" i="13" s="1"/>
  <c r="R35" i="13" s="1"/>
  <c r="U35" i="13" s="1"/>
  <c r="V35" i="13" s="1"/>
  <c r="W35" i="13" s="1"/>
  <c r="X35" i="13" s="1"/>
  <c r="F40" i="13"/>
  <c r="Q40" i="13" s="1"/>
  <c r="R40" i="13" s="1"/>
  <c r="U40" i="13" s="1"/>
  <c r="V40" i="13" s="1"/>
  <c r="W40" i="13" s="1"/>
  <c r="X40" i="13" s="1"/>
  <c r="F44" i="13"/>
  <c r="Q44" i="13" s="1"/>
  <c r="R44" i="13" s="1"/>
  <c r="U44" i="13" s="1"/>
  <c r="V44" i="13" s="1"/>
  <c r="W44" i="13" s="1"/>
  <c r="X44" i="13" s="1"/>
  <c r="F52" i="13"/>
  <c r="Q52" i="13" s="1"/>
  <c r="R52" i="13" s="1"/>
  <c r="F62" i="13"/>
  <c r="Q62" i="13" s="1"/>
  <c r="R62" i="13" s="1"/>
  <c r="F6" i="13"/>
  <c r="Q6" i="13" s="1"/>
  <c r="R6" i="13" s="1"/>
  <c r="F9" i="13"/>
  <c r="Q9" i="13" s="1"/>
  <c r="R9" i="13" s="1"/>
  <c r="U9" i="13" s="1"/>
  <c r="V9" i="13" s="1"/>
  <c r="W9" i="13" s="1"/>
  <c r="X9" i="13" s="1"/>
  <c r="F13" i="13"/>
  <c r="Q13" i="13" s="1"/>
  <c r="R13" i="13" s="1"/>
  <c r="F17" i="13"/>
  <c r="Q17" i="13" s="1"/>
  <c r="R17" i="13" s="1"/>
  <c r="U17" i="13" s="1"/>
  <c r="V17" i="13" s="1"/>
  <c r="W17" i="13" s="1"/>
  <c r="X17" i="13" s="1"/>
  <c r="F20" i="13"/>
  <c r="Q20" i="13" s="1"/>
  <c r="R20" i="13" s="1"/>
  <c r="F24" i="13"/>
  <c r="Q24" i="13" s="1"/>
  <c r="R24" i="13" s="1"/>
  <c r="U24" i="13" s="1"/>
  <c r="V24" i="13" s="1"/>
  <c r="W24" i="13" s="1"/>
  <c r="X24" i="13" s="1"/>
  <c r="F29" i="13"/>
  <c r="Q29" i="13" s="1"/>
  <c r="R29" i="13" s="1"/>
  <c r="F36" i="13"/>
  <c r="Q36" i="13" s="1"/>
  <c r="R36" i="13" s="1"/>
  <c r="U36" i="13" s="1"/>
  <c r="V36" i="13" s="1"/>
  <c r="W36" i="13" s="1"/>
  <c r="X36" i="13" s="1"/>
  <c r="F41" i="13"/>
  <c r="Q41" i="13" s="1"/>
  <c r="R41" i="13" s="1"/>
  <c r="F49" i="13"/>
  <c r="Q49" i="13" s="1"/>
  <c r="R49" i="13" s="1"/>
  <c r="U49" i="13" s="1"/>
  <c r="V49" i="13" s="1"/>
  <c r="W49" i="13" s="1"/>
  <c r="X49" i="13" s="1"/>
  <c r="F59" i="13"/>
  <c r="Q59" i="13" s="1"/>
  <c r="R59" i="13" s="1"/>
  <c r="F10" i="13"/>
  <c r="Q10" i="13" s="1"/>
  <c r="R10" i="13" s="1"/>
  <c r="U10" i="13" s="1"/>
  <c r="V10" i="13" s="1"/>
  <c r="W10" i="13" s="1"/>
  <c r="X10" i="13" s="1"/>
  <c r="F14" i="13"/>
  <c r="Q14" i="13" s="1"/>
  <c r="R14" i="13" s="1"/>
  <c r="F18" i="13"/>
  <c r="Q18" i="13" s="1"/>
  <c r="R18" i="13" s="1"/>
  <c r="U18" i="13" s="1"/>
  <c r="V18" i="13" s="1"/>
  <c r="W18" i="13" s="1"/>
  <c r="X18" i="13" s="1"/>
  <c r="F21" i="13"/>
  <c r="Q21" i="13" s="1"/>
  <c r="R21" i="13" s="1"/>
  <c r="U21" i="13" s="1"/>
  <c r="V21" i="13" s="1"/>
  <c r="W21" i="13" s="1"/>
  <c r="X21" i="13" s="1"/>
  <c r="F26" i="13"/>
  <c r="Q26" i="13" s="1"/>
  <c r="R26" i="13" s="1"/>
  <c r="U26" i="13" s="1"/>
  <c r="V26" i="13" s="1"/>
  <c r="W26" i="13" s="1"/>
  <c r="X26" i="13" s="1"/>
  <c r="F31" i="13"/>
  <c r="Q31" i="13" s="1"/>
  <c r="R31" i="13" s="1"/>
  <c r="U31" i="13" s="1"/>
  <c r="V31" i="13" s="1"/>
  <c r="W31" i="13" s="1"/>
  <c r="X31" i="13" s="1"/>
  <c r="F37" i="13"/>
  <c r="Q37" i="13" s="1"/>
  <c r="R37" i="13" s="1"/>
  <c r="U37" i="13" s="1"/>
  <c r="V37" i="13" s="1"/>
  <c r="W37" i="13" s="1"/>
  <c r="X37" i="13" s="1"/>
  <c r="F42" i="13"/>
  <c r="Q42" i="13" s="1"/>
  <c r="R42" i="13" s="1"/>
  <c r="F50" i="13"/>
  <c r="Q50" i="13" s="1"/>
  <c r="R50" i="13" s="1"/>
  <c r="U50" i="13" s="1"/>
  <c r="V50" i="13" s="1"/>
  <c r="W50" i="13" s="1"/>
  <c r="X50" i="13" s="1"/>
  <c r="F60" i="13"/>
  <c r="Q60" i="13" s="1"/>
  <c r="R60" i="13" s="1"/>
  <c r="F85" i="13"/>
  <c r="Q85" i="13" s="1"/>
  <c r="R85" i="13" s="1"/>
  <c r="U85" i="13" s="1"/>
  <c r="V85" i="13" s="1"/>
  <c r="W85" i="13" s="1"/>
  <c r="X85" i="13" s="1"/>
  <c r="F4" i="13"/>
  <c r="Q4" i="13" s="1"/>
  <c r="R4" i="13" s="1"/>
  <c r="F11" i="13"/>
  <c r="Q11" i="13" s="1"/>
  <c r="R11" i="13" s="1"/>
  <c r="U11" i="13" s="1"/>
  <c r="V11" i="13" s="1"/>
  <c r="W11" i="13" s="1"/>
  <c r="X11" i="13" s="1"/>
  <c r="F15" i="13"/>
  <c r="Q15" i="13" s="1"/>
  <c r="R15" i="13" s="1"/>
  <c r="F22" i="13"/>
  <c r="Q22" i="13" s="1"/>
  <c r="R22" i="13" s="1"/>
  <c r="U22" i="13" s="1"/>
  <c r="V22" i="13" s="1"/>
  <c r="W22" i="13" s="1"/>
  <c r="X22" i="13" s="1"/>
  <c r="F27" i="13"/>
  <c r="Q27" i="13" s="1"/>
  <c r="R27" i="13" s="1"/>
  <c r="F30" i="13"/>
  <c r="Q30" i="13" s="1"/>
  <c r="R30" i="13" s="1"/>
  <c r="U30" i="13" s="1"/>
  <c r="V30" i="13" s="1"/>
  <c r="W30" i="13" s="1"/>
  <c r="X30" i="13" s="1"/>
  <c r="F34" i="13"/>
  <c r="Q34" i="13" s="1"/>
  <c r="R34" i="13" s="1"/>
  <c r="F39" i="13"/>
  <c r="Q39" i="13" s="1"/>
  <c r="R39" i="13" s="1"/>
  <c r="U39" i="13" s="1"/>
  <c r="V39" i="13" s="1"/>
  <c r="W39" i="13" s="1"/>
  <c r="X39" i="13" s="1"/>
  <c r="F43" i="13"/>
  <c r="Q43" i="13" s="1"/>
  <c r="R43" i="13" s="1"/>
  <c r="F51" i="13"/>
  <c r="Q51" i="13" s="1"/>
  <c r="R51" i="13" s="1"/>
  <c r="U51" i="13" s="1"/>
  <c r="V51" i="13" s="1"/>
  <c r="W51" i="13" s="1"/>
  <c r="X51" i="13" s="1"/>
  <c r="F61" i="13"/>
  <c r="Q61" i="13" s="1"/>
  <c r="R61" i="13" s="1"/>
  <c r="F33" i="13"/>
  <c r="Q33" i="13" s="1"/>
  <c r="R33" i="13" s="1"/>
  <c r="U79" i="16"/>
  <c r="V79" i="16" s="1"/>
  <c r="W79" i="16" s="1"/>
  <c r="X79" i="16" s="1"/>
  <c r="U67" i="16"/>
  <c r="V67" i="16" s="1"/>
  <c r="W67" i="16" s="1"/>
  <c r="X67" i="16" s="1"/>
  <c r="U37" i="16"/>
  <c r="V37" i="16" s="1"/>
  <c r="W37" i="16" s="1"/>
  <c r="X37" i="16" s="1"/>
  <c r="U65" i="16"/>
  <c r="V65" i="16" s="1"/>
  <c r="W65" i="16" s="1"/>
  <c r="X65" i="16" s="1"/>
  <c r="U54" i="16"/>
  <c r="V54" i="16" s="1"/>
  <c r="W54" i="16" s="1"/>
  <c r="X54" i="16" s="1"/>
  <c r="U26" i="16"/>
  <c r="V26" i="16" s="1"/>
  <c r="W26" i="16" s="1"/>
  <c r="X26" i="16" s="1"/>
  <c r="U82" i="16"/>
  <c r="V82" i="16" s="1"/>
  <c r="W82" i="16" s="1"/>
  <c r="X82" i="16" s="1"/>
  <c r="U69" i="16"/>
  <c r="V69" i="16" s="1"/>
  <c r="W69" i="16" s="1"/>
  <c r="X69" i="16" s="1"/>
  <c r="U7" i="16"/>
  <c r="V7" i="16" s="1"/>
  <c r="W7" i="16" s="1"/>
  <c r="X7" i="16" s="1"/>
  <c r="U5" i="16"/>
  <c r="V5" i="16" s="1"/>
  <c r="W5" i="16" s="1"/>
  <c r="X5" i="16" s="1"/>
  <c r="U74" i="16"/>
  <c r="V74" i="16" s="1"/>
  <c r="W74" i="16" s="1"/>
  <c r="X74" i="16" s="1"/>
  <c r="U72" i="16"/>
  <c r="V72" i="16" s="1"/>
  <c r="W72" i="16" s="1"/>
  <c r="X72" i="16" s="1"/>
  <c r="U52" i="16"/>
  <c r="V52" i="16" s="1"/>
  <c r="W52" i="16" s="1"/>
  <c r="X52" i="16" s="1"/>
  <c r="U50" i="16"/>
  <c r="V50" i="16" s="1"/>
  <c r="W50" i="16" s="1"/>
  <c r="X50" i="16" s="1"/>
  <c r="U47" i="16"/>
  <c r="V47" i="16" s="1"/>
  <c r="W47" i="16" s="1"/>
  <c r="X47" i="16" s="1"/>
  <c r="U35" i="16"/>
  <c r="V35" i="16" s="1"/>
  <c r="W35" i="16" s="1"/>
  <c r="X35" i="16" s="1"/>
  <c r="U30" i="16"/>
  <c r="V30" i="16" s="1"/>
  <c r="W30" i="16" s="1"/>
  <c r="X30" i="16" s="1"/>
  <c r="H24" i="16"/>
  <c r="Q24" i="16"/>
  <c r="R24" i="16" s="1"/>
  <c r="U24" i="16" s="1"/>
  <c r="V24" i="16" s="1"/>
  <c r="W24" i="16" s="1"/>
  <c r="X24" i="16" s="1"/>
  <c r="U9" i="16"/>
  <c r="V9" i="16" s="1"/>
  <c r="W9" i="16" s="1"/>
  <c r="X9" i="16" s="1"/>
  <c r="H13" i="16"/>
  <c r="Q13" i="16"/>
  <c r="R13" i="16" s="1"/>
  <c r="U13" i="16" s="1"/>
  <c r="V13" i="16" s="1"/>
  <c r="W13" i="16" s="1"/>
  <c r="X13" i="16" s="1"/>
  <c r="U25" i="16"/>
  <c r="V25" i="16" s="1"/>
  <c r="W25" i="16" s="1"/>
  <c r="X25" i="16" s="1"/>
  <c r="H29" i="16"/>
  <c r="Q29" i="16"/>
  <c r="R29" i="16" s="1"/>
  <c r="U29" i="16" s="1"/>
  <c r="V29" i="16" s="1"/>
  <c r="W29" i="16" s="1"/>
  <c r="X29" i="16" s="1"/>
  <c r="U33" i="16"/>
  <c r="V33" i="16" s="1"/>
  <c r="W33" i="16" s="1"/>
  <c r="X33" i="16" s="1"/>
  <c r="U41" i="16"/>
  <c r="V41" i="16" s="1"/>
  <c r="W41" i="16" s="1"/>
  <c r="X41" i="16" s="1"/>
  <c r="U45" i="16"/>
  <c r="V45" i="16" s="1"/>
  <c r="W45" i="16" s="1"/>
  <c r="X45" i="16" s="1"/>
  <c r="U49" i="16"/>
  <c r="V49" i="16" s="1"/>
  <c r="W49" i="16" s="1"/>
  <c r="X49" i="16" s="1"/>
  <c r="U62" i="16"/>
  <c r="V62" i="16" s="1"/>
  <c r="W62" i="16" s="1"/>
  <c r="X62" i="16" s="1"/>
  <c r="U83" i="16"/>
  <c r="V83" i="16" s="1"/>
  <c r="W83" i="16" s="1"/>
  <c r="X83" i="16" s="1"/>
  <c r="H60" i="16"/>
  <c r="Q60" i="16"/>
  <c r="R60" i="16" s="1"/>
  <c r="U60" i="16" s="1"/>
  <c r="V60" i="16" s="1"/>
  <c r="W60" i="16" s="1"/>
  <c r="X60" i="16" s="1"/>
  <c r="H58" i="16"/>
  <c r="Q58" i="16"/>
  <c r="R58" i="16" s="1"/>
  <c r="U58" i="16" s="1"/>
  <c r="V58" i="16" s="1"/>
  <c r="W58" i="16" s="1"/>
  <c r="X58" i="16" s="1"/>
  <c r="H56" i="16"/>
  <c r="Q56" i="16"/>
  <c r="R56" i="16" s="1"/>
  <c r="U56" i="16" s="1"/>
  <c r="V56" i="16" s="1"/>
  <c r="W56" i="16" s="1"/>
  <c r="X56" i="16" s="1"/>
  <c r="H40" i="16"/>
  <c r="Q40" i="16"/>
  <c r="R40" i="16" s="1"/>
  <c r="U40" i="16" s="1"/>
  <c r="V40" i="16" s="1"/>
  <c r="W40" i="16" s="1"/>
  <c r="X40" i="16" s="1"/>
  <c r="U6" i="16"/>
  <c r="V6" i="16" s="1"/>
  <c r="W6" i="16" s="1"/>
  <c r="X6" i="16" s="1"/>
  <c r="U14" i="16"/>
  <c r="V14" i="16" s="1"/>
  <c r="W14" i="16" s="1"/>
  <c r="X14" i="16" s="1"/>
  <c r="H18" i="16"/>
  <c r="Q18" i="16"/>
  <c r="R18" i="16" s="1"/>
  <c r="U18" i="16" s="1"/>
  <c r="V18" i="16" s="1"/>
  <c r="W18" i="16" s="1"/>
  <c r="X18" i="16" s="1"/>
  <c r="U22" i="16"/>
  <c r="V22" i="16" s="1"/>
  <c r="W22" i="16" s="1"/>
  <c r="X22" i="16" s="1"/>
  <c r="U38" i="16"/>
  <c r="V38" i="16" s="1"/>
  <c r="W38" i="16" s="1"/>
  <c r="X38" i="16" s="1"/>
  <c r="U46" i="16"/>
  <c r="V46" i="16" s="1"/>
  <c r="W46" i="16" s="1"/>
  <c r="X46" i="16" s="1"/>
  <c r="U53" i="16"/>
  <c r="V53" i="16" s="1"/>
  <c r="W53" i="16" s="1"/>
  <c r="X53" i="16" s="1"/>
  <c r="U63" i="16"/>
  <c r="V63" i="16" s="1"/>
  <c r="W63" i="16" s="1"/>
  <c r="X63" i="16" s="1"/>
  <c r="U76" i="16"/>
  <c r="V76" i="16" s="1"/>
  <c r="W76" i="16" s="1"/>
  <c r="X76" i="16" s="1"/>
  <c r="U80" i="16"/>
  <c r="V80" i="16" s="1"/>
  <c r="W80" i="16" s="1"/>
  <c r="X80" i="16" s="1"/>
  <c r="U15" i="16"/>
  <c r="V15" i="16" s="1"/>
  <c r="W15" i="16" s="1"/>
  <c r="X15" i="16" s="1"/>
  <c r="U87" i="16"/>
  <c r="V87" i="16" s="1"/>
  <c r="W87" i="16" s="1"/>
  <c r="X87" i="16" s="1"/>
  <c r="H84" i="16"/>
  <c r="Q84" i="16"/>
  <c r="R84" i="16" s="1"/>
  <c r="U84" i="16" s="1"/>
  <c r="V84" i="16" s="1"/>
  <c r="W84" i="16" s="1"/>
  <c r="X84" i="16" s="1"/>
  <c r="U75" i="16"/>
  <c r="V75" i="16" s="1"/>
  <c r="W75" i="16" s="1"/>
  <c r="X75" i="16" s="1"/>
  <c r="U73" i="16"/>
  <c r="V73" i="16" s="1"/>
  <c r="W73" i="16" s="1"/>
  <c r="X73" i="16" s="1"/>
  <c r="U51" i="16"/>
  <c r="V51" i="16" s="1"/>
  <c r="W51" i="16" s="1"/>
  <c r="X51" i="16" s="1"/>
  <c r="U42" i="16"/>
  <c r="V42" i="16" s="1"/>
  <c r="W42" i="16" s="1"/>
  <c r="X42" i="16" s="1"/>
  <c r="U34" i="16"/>
  <c r="V34" i="16" s="1"/>
  <c r="W34" i="16" s="1"/>
  <c r="X34" i="16" s="1"/>
  <c r="U31" i="16"/>
  <c r="V31" i="16" s="1"/>
  <c r="W31" i="16" s="1"/>
  <c r="X31" i="16" s="1"/>
  <c r="U23" i="16"/>
  <c r="V23" i="16" s="1"/>
  <c r="W23" i="16" s="1"/>
  <c r="X23" i="16" s="1"/>
  <c r="U19" i="16"/>
  <c r="V19" i="16" s="1"/>
  <c r="W19" i="16" s="1"/>
  <c r="X19" i="16" s="1"/>
  <c r="U27" i="16"/>
  <c r="V27" i="16" s="1"/>
  <c r="W27" i="16" s="1"/>
  <c r="X27" i="16" s="1"/>
  <c r="U39" i="16"/>
  <c r="V39" i="16" s="1"/>
  <c r="W39" i="16" s="1"/>
  <c r="X39" i="16" s="1"/>
  <c r="U43" i="16"/>
  <c r="V43" i="16" s="1"/>
  <c r="W43" i="16" s="1"/>
  <c r="X43" i="16" s="1"/>
  <c r="U77" i="16"/>
  <c r="V77" i="16" s="1"/>
  <c r="W77" i="16" s="1"/>
  <c r="X77" i="16" s="1"/>
  <c r="U81" i="16"/>
  <c r="V81" i="16" s="1"/>
  <c r="W81" i="16" s="1"/>
  <c r="X81" i="16" s="1"/>
  <c r="U85" i="16"/>
  <c r="V85" i="16" s="1"/>
  <c r="W85" i="16" s="1"/>
  <c r="X85" i="16" s="1"/>
  <c r="H10" i="16"/>
  <c r="Q10" i="16"/>
  <c r="R10" i="16" s="1"/>
  <c r="U10" i="16" s="1"/>
  <c r="V10" i="16" s="1"/>
  <c r="W10" i="16" s="1"/>
  <c r="X10" i="16" s="1"/>
  <c r="U55" i="16"/>
  <c r="V55" i="16" s="1"/>
  <c r="W55" i="16" s="1"/>
  <c r="X55" i="16" s="1"/>
  <c r="H4" i="16"/>
  <c r="Q4" i="16"/>
  <c r="R4" i="16" s="1"/>
  <c r="U4" i="16" s="1"/>
  <c r="V4" i="16" s="1"/>
  <c r="W4" i="16" s="1"/>
  <c r="X4" i="16" s="1"/>
  <c r="H8" i="16"/>
  <c r="Q8" i="16"/>
  <c r="R8" i="16" s="1"/>
  <c r="U8" i="16" s="1"/>
  <c r="V8" i="16" s="1"/>
  <c r="W8" i="16" s="1"/>
  <c r="X8" i="16" s="1"/>
  <c r="H12" i="16"/>
  <c r="Q12" i="16"/>
  <c r="R12" i="16" s="1"/>
  <c r="U12" i="16" s="1"/>
  <c r="V12" i="16" s="1"/>
  <c r="W12" i="16" s="1"/>
  <c r="X12" i="16" s="1"/>
  <c r="U16" i="16"/>
  <c r="V16" i="16" s="1"/>
  <c r="W16" i="16" s="1"/>
  <c r="X16" i="16" s="1"/>
  <c r="U20" i="16"/>
  <c r="V20" i="16" s="1"/>
  <c r="W20" i="16" s="1"/>
  <c r="X20" i="16" s="1"/>
  <c r="U28" i="16"/>
  <c r="V28" i="16" s="1"/>
  <c r="W28" i="16" s="1"/>
  <c r="X28" i="16" s="1"/>
  <c r="U32" i="16"/>
  <c r="V32" i="16" s="1"/>
  <c r="W32" i="16" s="1"/>
  <c r="X32" i="16" s="1"/>
  <c r="H36" i="16"/>
  <c r="Q36" i="16"/>
  <c r="R36" i="16" s="1"/>
  <c r="U36" i="16" s="1"/>
  <c r="V36" i="16" s="1"/>
  <c r="W36" i="16" s="1"/>
  <c r="X36" i="16" s="1"/>
  <c r="U44" i="16"/>
  <c r="V44" i="16" s="1"/>
  <c r="W44" i="16" s="1"/>
  <c r="X44" i="16" s="1"/>
  <c r="U48" i="16"/>
  <c r="V48" i="16" s="1"/>
  <c r="W48" i="16" s="1"/>
  <c r="X48" i="16" s="1"/>
  <c r="U71" i="16"/>
  <c r="V71" i="16" s="1"/>
  <c r="W71" i="16" s="1"/>
  <c r="X71" i="16" s="1"/>
  <c r="H78" i="16"/>
  <c r="Q78" i="16"/>
  <c r="R78" i="16" s="1"/>
  <c r="U78" i="16" s="1"/>
  <c r="V78" i="16" s="1"/>
  <c r="W78" i="16" s="1"/>
  <c r="X78" i="16" s="1"/>
  <c r="U86" i="16"/>
  <c r="V86" i="16" s="1"/>
  <c r="W86" i="16" s="1"/>
  <c r="X86" i="16" s="1"/>
  <c r="U43" i="13"/>
  <c r="V43" i="13" s="1"/>
  <c r="W43" i="13" s="1"/>
  <c r="X43" i="13" s="1"/>
  <c r="U61" i="13"/>
  <c r="V61" i="13" s="1"/>
  <c r="W61" i="13" s="1"/>
  <c r="X61" i="13" s="1"/>
  <c r="U6" i="13"/>
  <c r="V6" i="13" s="1"/>
  <c r="W6" i="13" s="1"/>
  <c r="X6" i="13" s="1"/>
  <c r="U25" i="13"/>
  <c r="V25" i="13" s="1"/>
  <c r="W25" i="13" s="1"/>
  <c r="X25" i="13" s="1"/>
  <c r="U33" i="13"/>
  <c r="V33" i="13" s="1"/>
  <c r="W33" i="13" s="1"/>
  <c r="X33" i="13" s="1"/>
  <c r="U83" i="13"/>
  <c r="V83" i="13" s="1"/>
  <c r="W83" i="13" s="1"/>
  <c r="X83" i="13" s="1"/>
  <c r="U81" i="13"/>
  <c r="V81" i="13" s="1"/>
  <c r="W81" i="13" s="1"/>
  <c r="X81" i="13" s="1"/>
  <c r="U13" i="13"/>
  <c r="V13" i="13" s="1"/>
  <c r="W13" i="13" s="1"/>
  <c r="X13" i="13" s="1"/>
  <c r="U14" i="13"/>
  <c r="V14" i="13" s="1"/>
  <c r="W14" i="13" s="1"/>
  <c r="X14" i="13" s="1"/>
  <c r="U20" i="13"/>
  <c r="V20" i="13" s="1"/>
  <c r="W20" i="13" s="1"/>
  <c r="X20" i="13" s="1"/>
  <c r="U38" i="13"/>
  <c r="V38" i="13" s="1"/>
  <c r="W38" i="13" s="1"/>
  <c r="X38" i="13" s="1"/>
  <c r="U67" i="13"/>
  <c r="V67" i="13" s="1"/>
  <c r="W67" i="13" s="1"/>
  <c r="X67" i="13" s="1"/>
  <c r="U65" i="13"/>
  <c r="V65" i="13" s="1"/>
  <c r="W65" i="13" s="1"/>
  <c r="X65" i="13" s="1"/>
  <c r="U63" i="13"/>
  <c r="V63" i="13" s="1"/>
  <c r="W63" i="13" s="1"/>
  <c r="X63" i="13" s="1"/>
  <c r="U58" i="13"/>
  <c r="V58" i="13" s="1"/>
  <c r="W58" i="13" s="1"/>
  <c r="X58" i="13" s="1"/>
  <c r="U56" i="13"/>
  <c r="V56" i="13" s="1"/>
  <c r="W56" i="13" s="1"/>
  <c r="X56" i="13" s="1"/>
  <c r="U54" i="13"/>
  <c r="V54" i="13" s="1"/>
  <c r="W54" i="13" s="1"/>
  <c r="X54" i="13" s="1"/>
  <c r="U52" i="13"/>
  <c r="V52" i="13" s="1"/>
  <c r="W52" i="13" s="1"/>
  <c r="X52" i="13" s="1"/>
  <c r="U41" i="13"/>
  <c r="V41" i="13" s="1"/>
  <c r="W41" i="13" s="1"/>
  <c r="X41" i="13" s="1"/>
  <c r="U79" i="13"/>
  <c r="V79" i="13" s="1"/>
  <c r="W79" i="13" s="1"/>
  <c r="X79" i="13" s="1"/>
  <c r="U59" i="13"/>
  <c r="V59" i="13" s="1"/>
  <c r="W59" i="13" s="1"/>
  <c r="X59" i="13" s="1"/>
  <c r="H5" i="13"/>
  <c r="U8" i="13"/>
  <c r="V8" i="13" s="1"/>
  <c r="W8" i="13" s="1"/>
  <c r="X8" i="13" s="1"/>
  <c r="H12" i="13"/>
  <c r="Q12" i="13"/>
  <c r="R12" i="13" s="1"/>
  <c r="U12" i="13" s="1"/>
  <c r="V12" i="13" s="1"/>
  <c r="W12" i="13" s="1"/>
  <c r="X12" i="13" s="1"/>
  <c r="U16" i="13"/>
  <c r="V16" i="13" s="1"/>
  <c r="W16" i="13" s="1"/>
  <c r="X16" i="13" s="1"/>
  <c r="U23" i="13"/>
  <c r="V23" i="13" s="1"/>
  <c r="W23" i="13" s="1"/>
  <c r="X23" i="13" s="1"/>
  <c r="U19" i="13"/>
  <c r="V19" i="13" s="1"/>
  <c r="W19" i="13" s="1"/>
  <c r="X19" i="13" s="1"/>
  <c r="U48" i="13"/>
  <c r="V48" i="13" s="1"/>
  <c r="W48" i="13" s="1"/>
  <c r="X48" i="13" s="1"/>
  <c r="U46" i="13"/>
  <c r="V46" i="13" s="1"/>
  <c r="W46" i="13" s="1"/>
  <c r="X46" i="13" s="1"/>
  <c r="U34" i="13"/>
  <c r="V34" i="13" s="1"/>
  <c r="W34" i="13" s="1"/>
  <c r="X34" i="13" s="1"/>
  <c r="U84" i="13"/>
  <c r="V84" i="13" s="1"/>
  <c r="W84" i="13" s="1"/>
  <c r="X84" i="13" s="1"/>
  <c r="U82" i="13"/>
  <c r="V82" i="13" s="1"/>
  <c r="W82" i="13" s="1"/>
  <c r="X82" i="13" s="1"/>
  <c r="U80" i="13"/>
  <c r="V80" i="13" s="1"/>
  <c r="W80" i="13" s="1"/>
  <c r="X80" i="13" s="1"/>
  <c r="H77" i="13"/>
  <c r="S77" i="13"/>
  <c r="T77" i="13" s="1"/>
  <c r="U77" i="13" s="1"/>
  <c r="V77" i="13" s="1"/>
  <c r="W77" i="13" s="1"/>
  <c r="X77" i="13" s="1"/>
  <c r="H75" i="13"/>
  <c r="S75" i="13"/>
  <c r="T75" i="13" s="1"/>
  <c r="U75" i="13" s="1"/>
  <c r="V75" i="13" s="1"/>
  <c r="W75" i="13" s="1"/>
  <c r="X75" i="13" s="1"/>
  <c r="H73" i="13"/>
  <c r="S73" i="13"/>
  <c r="T73" i="13" s="1"/>
  <c r="U73" i="13" s="1"/>
  <c r="V73" i="13" s="1"/>
  <c r="W73" i="13" s="1"/>
  <c r="X73" i="13" s="1"/>
  <c r="H71" i="13"/>
  <c r="S71" i="13"/>
  <c r="T71" i="13" s="1"/>
  <c r="U71" i="13" s="1"/>
  <c r="V71" i="13" s="1"/>
  <c r="W71" i="13" s="1"/>
  <c r="X71" i="13" s="1"/>
  <c r="H69" i="13"/>
  <c r="S69" i="13"/>
  <c r="T69" i="13" s="1"/>
  <c r="U69" i="13" s="1"/>
  <c r="V69" i="13" s="1"/>
  <c r="W69" i="13" s="1"/>
  <c r="X69" i="13" s="1"/>
  <c r="U57" i="13"/>
  <c r="V57" i="13" s="1"/>
  <c r="W57" i="13" s="1"/>
  <c r="X57" i="13" s="1"/>
  <c r="U55" i="13"/>
  <c r="V55" i="13" s="1"/>
  <c r="W55" i="13" s="1"/>
  <c r="X55" i="13" s="1"/>
  <c r="U53" i="13"/>
  <c r="V53" i="13" s="1"/>
  <c r="W53" i="13" s="1"/>
  <c r="X53" i="13" s="1"/>
  <c r="U60" i="13"/>
  <c r="V60" i="13" s="1"/>
  <c r="W60" i="13" s="1"/>
  <c r="X60" i="13" s="1"/>
  <c r="F86" i="13"/>
  <c r="Q86" i="13" s="1"/>
  <c r="R86" i="13" s="1"/>
  <c r="U86" i="13" s="1"/>
  <c r="V86" i="13" s="1"/>
  <c r="W86" i="13" s="1"/>
  <c r="X86" i="13" s="1"/>
  <c r="U32" i="13"/>
  <c r="V32" i="13" s="1"/>
  <c r="W32" i="13" s="1"/>
  <c r="X32" i="13" s="1"/>
  <c r="U29" i="13"/>
  <c r="V29" i="13" s="1"/>
  <c r="W29" i="13" s="1"/>
  <c r="X29" i="13" s="1"/>
  <c r="U47" i="13"/>
  <c r="V47" i="13" s="1"/>
  <c r="W47" i="13" s="1"/>
  <c r="X47" i="13" s="1"/>
  <c r="U45" i="13"/>
  <c r="V45" i="13" s="1"/>
  <c r="W45" i="13" s="1"/>
  <c r="X45" i="13" s="1"/>
  <c r="U4" i="13"/>
  <c r="V4" i="13" s="1"/>
  <c r="W4" i="13" s="1"/>
  <c r="X4" i="13" s="1"/>
  <c r="U15" i="13"/>
  <c r="V15" i="13" s="1"/>
  <c r="W15" i="13" s="1"/>
  <c r="X15" i="13" s="1"/>
  <c r="U27" i="13"/>
  <c r="V27" i="13" s="1"/>
  <c r="W27" i="13" s="1"/>
  <c r="X27" i="13" s="1"/>
  <c r="U42" i="13"/>
  <c r="V42" i="13" s="1"/>
  <c r="W42" i="13" s="1"/>
  <c r="X42" i="13" s="1"/>
  <c r="U87" i="13"/>
  <c r="V87" i="13" s="1"/>
  <c r="W87" i="13" s="1"/>
  <c r="X87" i="13" s="1"/>
  <c r="U76" i="13"/>
  <c r="V76" i="13" s="1"/>
  <c r="W76" i="13" s="1"/>
  <c r="X76" i="13" s="1"/>
  <c r="U74" i="13"/>
  <c r="V74" i="13" s="1"/>
  <c r="W74" i="13" s="1"/>
  <c r="X74" i="13" s="1"/>
  <c r="U72" i="13"/>
  <c r="V72" i="13" s="1"/>
  <c r="W72" i="13" s="1"/>
  <c r="X72" i="13" s="1"/>
  <c r="U70" i="13"/>
  <c r="V70" i="13" s="1"/>
  <c r="W70" i="13" s="1"/>
  <c r="X70" i="13" s="1"/>
  <c r="U68" i="13"/>
  <c r="V68" i="13" s="1"/>
  <c r="W68" i="13" s="1"/>
  <c r="X68" i="13" s="1"/>
  <c r="U66" i="13"/>
  <c r="V66" i="13" s="1"/>
  <c r="W66" i="13" s="1"/>
  <c r="X66" i="13" s="1"/>
  <c r="U64" i="13"/>
  <c r="V64" i="13" s="1"/>
  <c r="W64" i="13" s="1"/>
  <c r="X64" i="13" s="1"/>
  <c r="U62" i="13"/>
  <c r="V62" i="13" s="1"/>
  <c r="W62" i="13" s="1"/>
  <c r="X62" i="13" s="1"/>
  <c r="H16" i="16"/>
  <c r="H74" i="16"/>
  <c r="H72" i="16"/>
  <c r="H68" i="16"/>
  <c r="H51" i="16"/>
  <c r="H37" i="16"/>
  <c r="H49" i="16"/>
  <c r="H59" i="16"/>
  <c r="H34" i="16"/>
  <c r="H6" i="16"/>
  <c r="H14" i="16"/>
  <c r="H11" i="16"/>
  <c r="H69" i="16"/>
  <c r="H67" i="16"/>
  <c r="H65" i="16"/>
  <c r="H31" i="16"/>
  <c r="H27" i="16"/>
  <c r="H39" i="16"/>
  <c r="H43" i="16"/>
  <c r="H86" i="16"/>
  <c r="H82" i="16"/>
  <c r="H80" i="16"/>
  <c r="H79" i="16"/>
  <c r="H77" i="16"/>
  <c r="H76" i="16"/>
  <c r="H75" i="16"/>
  <c r="H73" i="16"/>
  <c r="H71" i="16"/>
  <c r="H70" i="16"/>
  <c r="H66" i="16"/>
  <c r="H64" i="16"/>
  <c r="H63" i="16"/>
  <c r="H62" i="16"/>
  <c r="H61" i="16"/>
  <c r="H57" i="16"/>
  <c r="H55" i="16"/>
  <c r="H54" i="16"/>
  <c r="H53" i="16"/>
  <c r="H52" i="16"/>
  <c r="H50" i="16"/>
  <c r="H48" i="16"/>
  <c r="H47" i="16"/>
  <c r="H46" i="16"/>
  <c r="H45" i="16"/>
  <c r="H44" i="16"/>
  <c r="H42" i="16"/>
  <c r="H41" i="16"/>
  <c r="H38" i="16"/>
  <c r="H35" i="16"/>
  <c r="H33" i="16"/>
  <c r="H32" i="16"/>
  <c r="H30" i="16"/>
  <c r="H28" i="16"/>
  <c r="H26" i="16"/>
  <c r="H25" i="16"/>
  <c r="H23" i="16"/>
  <c r="H22" i="16"/>
  <c r="H21" i="16"/>
  <c r="H20" i="16"/>
  <c r="H19" i="16"/>
  <c r="H17" i="16"/>
  <c r="H15" i="16"/>
  <c r="H9" i="16"/>
  <c r="H7" i="16"/>
  <c r="H5" i="16"/>
  <c r="H87" i="16"/>
  <c r="H85" i="16"/>
  <c r="H83" i="16"/>
  <c r="H81" i="16"/>
  <c r="H6" i="13"/>
  <c r="H56" i="13"/>
  <c r="H8" i="13"/>
  <c r="H10" i="13"/>
  <c r="H14" i="13"/>
  <c r="H70" i="13"/>
  <c r="H68" i="13"/>
  <c r="H62" i="13"/>
  <c r="H4" i="13"/>
  <c r="H82" i="13"/>
  <c r="H55" i="13"/>
  <c r="H53" i="13"/>
  <c r="H87" i="13"/>
  <c r="H84" i="13"/>
  <c r="H83" i="13"/>
  <c r="H81" i="13"/>
  <c r="H80" i="13"/>
  <c r="H79" i="13"/>
  <c r="F78" i="13"/>
  <c r="H76" i="13"/>
  <c r="H74" i="13"/>
  <c r="H72" i="13"/>
  <c r="H67" i="13"/>
  <c r="H66" i="13"/>
  <c r="H65" i="13"/>
  <c r="H64" i="13"/>
  <c r="H63" i="13"/>
  <c r="H61" i="13"/>
  <c r="H60" i="13"/>
  <c r="H59" i="13"/>
  <c r="H58" i="13"/>
  <c r="H57" i="13"/>
  <c r="H54" i="13"/>
  <c r="H52" i="13"/>
  <c r="H50" i="13"/>
  <c r="H48" i="13"/>
  <c r="H46" i="13"/>
  <c r="H44" i="13"/>
  <c r="H42" i="13"/>
  <c r="H40" i="13"/>
  <c r="H47" i="13"/>
  <c r="H45" i="13"/>
  <c r="H43" i="13"/>
  <c r="H41" i="13"/>
  <c r="H37" i="13"/>
  <c r="H31" i="13"/>
  <c r="H29" i="13"/>
  <c r="H38" i="13"/>
  <c r="H34" i="13"/>
  <c r="H32" i="13"/>
  <c r="H23" i="13"/>
  <c r="H21" i="13"/>
  <c r="H27" i="13"/>
  <c r="H25" i="13"/>
  <c r="H22" i="13"/>
  <c r="H20" i="13"/>
  <c r="H17" i="13"/>
  <c r="H16" i="13"/>
  <c r="H15" i="13"/>
  <c r="H13" i="13"/>
  <c r="H11" i="13"/>
  <c r="H9" i="13"/>
  <c r="F7" i="13"/>
  <c r="H39" i="13" l="1"/>
  <c r="H24" i="13"/>
  <c r="H36" i="13"/>
  <c r="H33" i="13"/>
  <c r="H49" i="13"/>
  <c r="H18" i="13"/>
  <c r="H51" i="13"/>
  <c r="H28" i="13"/>
  <c r="H26" i="13"/>
  <c r="H30" i="13"/>
  <c r="H35" i="13"/>
  <c r="H85" i="13"/>
  <c r="H19" i="13"/>
  <c r="H7" i="13"/>
  <c r="Q7" i="13"/>
  <c r="R7" i="13" s="1"/>
  <c r="U7" i="13" s="1"/>
  <c r="V7" i="13" s="1"/>
  <c r="W7" i="13" s="1"/>
  <c r="X7" i="13" s="1"/>
  <c r="H78" i="13"/>
  <c r="Q78" i="13"/>
  <c r="R78" i="13" s="1"/>
  <c r="U78" i="13" s="1"/>
  <c r="V78" i="13" s="1"/>
  <c r="W78" i="13" s="1"/>
  <c r="X78" i="13" s="1"/>
  <c r="H86" i="13"/>
  <c r="R6" i="9" l="1"/>
  <c r="S6" i="9" s="1"/>
  <c r="E6" i="9"/>
  <c r="P6" i="9" s="1"/>
  <c r="Q6" i="9" s="1"/>
  <c r="R8" i="9"/>
  <c r="S8" i="9" s="1"/>
  <c r="E8" i="9"/>
  <c r="P8" i="9" s="1"/>
  <c r="Q8" i="9" s="1"/>
  <c r="R4" i="9"/>
  <c r="S4" i="9" s="1"/>
  <c r="E4" i="9"/>
  <c r="P4" i="9" s="1"/>
  <c r="Q4" i="9" s="1"/>
  <c r="R10" i="9"/>
  <c r="S10" i="9" s="1"/>
  <c r="E10" i="9"/>
  <c r="P10" i="9" s="1"/>
  <c r="Q10" i="9" s="1"/>
  <c r="R9" i="9"/>
  <c r="S9" i="9" s="1"/>
  <c r="E9" i="9"/>
  <c r="P9" i="9" s="1"/>
  <c r="Q9" i="9" s="1"/>
  <c r="R7" i="9"/>
  <c r="S7" i="9" s="1"/>
  <c r="E7" i="9"/>
  <c r="P7" i="9" s="1"/>
  <c r="Q7" i="9" s="1"/>
  <c r="R3" i="9"/>
  <c r="S3" i="9" s="1"/>
  <c r="E3" i="9"/>
  <c r="P3" i="9" s="1"/>
  <c r="Q3" i="9" s="1"/>
  <c r="R5" i="9"/>
  <c r="S5" i="9" s="1"/>
  <c r="E5" i="9"/>
  <c r="P5" i="9" s="1"/>
  <c r="Q5" i="9" s="1"/>
  <c r="R2" i="9"/>
  <c r="S2" i="9" s="1"/>
  <c r="E2" i="9"/>
  <c r="P2" i="9" s="1"/>
  <c r="Q2" i="9" s="1"/>
  <c r="T5" i="9" l="1"/>
  <c r="U5" i="9" s="1"/>
  <c r="V5" i="9" s="1"/>
  <c r="W5" i="9" s="1"/>
  <c r="T7" i="9"/>
  <c r="U7" i="9" s="1"/>
  <c r="V7" i="9" s="1"/>
  <c r="W7" i="9" s="1"/>
  <c r="T10" i="9"/>
  <c r="U10" i="9" s="1"/>
  <c r="V10" i="9" s="1"/>
  <c r="W10" i="9" s="1"/>
  <c r="T8" i="9"/>
  <c r="U8" i="9" s="1"/>
  <c r="V8" i="9" s="1"/>
  <c r="W8" i="9" s="1"/>
  <c r="T2" i="9"/>
  <c r="U2" i="9" s="1"/>
  <c r="V2" i="9" s="1"/>
  <c r="W2" i="9" s="1"/>
  <c r="T3" i="9"/>
  <c r="U3" i="9" s="1"/>
  <c r="V3" i="9" s="1"/>
  <c r="W3" i="9" s="1"/>
  <c r="T9" i="9"/>
  <c r="U9" i="9" s="1"/>
  <c r="V9" i="9" s="1"/>
  <c r="W9" i="9" s="1"/>
  <c r="T4" i="9"/>
  <c r="U4" i="9" s="1"/>
  <c r="V4" i="9" s="1"/>
  <c r="W4" i="9" s="1"/>
  <c r="T6" i="9"/>
  <c r="U6" i="9" s="1"/>
  <c r="V6" i="9" s="1"/>
  <c r="W6" i="9" s="1"/>
  <c r="G5" i="9"/>
  <c r="G7" i="9"/>
  <c r="G3" i="9"/>
  <c r="G9" i="9"/>
  <c r="G4" i="9"/>
  <c r="G2" i="9"/>
  <c r="G10" i="9"/>
  <c r="G8" i="9"/>
  <c r="G6" i="9"/>
</calcChain>
</file>

<file path=xl/sharedStrings.xml><?xml version="1.0" encoding="utf-8"?>
<sst xmlns="http://schemas.openxmlformats.org/spreadsheetml/2006/main" count="1567" uniqueCount="221">
  <si>
    <t>PoGO</t>
  </si>
  <si>
    <t>Standard Error of PoGO</t>
  </si>
  <si>
    <t>Confidence Interval for PoGO</t>
  </si>
  <si>
    <t>SE</t>
  </si>
  <si>
    <t>App</t>
  </si>
  <si>
    <t>Pre K</t>
  </si>
  <si>
    <t>Error Variance</t>
  </si>
  <si>
    <t>Treatment</t>
  </si>
  <si>
    <t>Control</t>
  </si>
  <si>
    <t>Child A1</t>
  </si>
  <si>
    <t>Child A2</t>
  </si>
  <si>
    <t>Child A3</t>
  </si>
  <si>
    <t>Child B1</t>
  </si>
  <si>
    <t>Child B2</t>
  </si>
  <si>
    <t>Child B3</t>
  </si>
  <si>
    <t>Child C1</t>
  </si>
  <si>
    <t>Child C2</t>
  </si>
  <si>
    <t>Child C3</t>
  </si>
  <si>
    <t>Child F1</t>
  </si>
  <si>
    <t>Child F2</t>
  </si>
  <si>
    <t>Child F3</t>
  </si>
  <si>
    <t>Overall</t>
  </si>
  <si>
    <t>Child F4</t>
  </si>
  <si>
    <t>Child F5</t>
  </si>
  <si>
    <t>Child F6</t>
  </si>
  <si>
    <t>Child F7</t>
  </si>
  <si>
    <t>Child F8</t>
  </si>
  <si>
    <t>Child F9</t>
  </si>
  <si>
    <t>Child J1</t>
  </si>
  <si>
    <t>Child J2</t>
  </si>
  <si>
    <t>Child J3</t>
  </si>
  <si>
    <t>Child J4</t>
  </si>
  <si>
    <t>Child J5</t>
  </si>
  <si>
    <t>Child J6</t>
  </si>
  <si>
    <t>Child J7</t>
  </si>
  <si>
    <t>Child J8</t>
  </si>
  <si>
    <t>Child 01</t>
  </si>
  <si>
    <t>Child 02</t>
  </si>
  <si>
    <t>Child 03</t>
  </si>
  <si>
    <t>Child 04</t>
  </si>
  <si>
    <t>Child 05</t>
  </si>
  <si>
    <t>Child 06</t>
  </si>
  <si>
    <t>Child 07</t>
  </si>
  <si>
    <t>Child 08</t>
  </si>
  <si>
    <t>Child 09</t>
  </si>
  <si>
    <t>Child 10</t>
  </si>
  <si>
    <t>Child 11</t>
  </si>
  <si>
    <t>Child 12</t>
  </si>
  <si>
    <t>Child 13</t>
  </si>
  <si>
    <t>Child 14</t>
  </si>
  <si>
    <t>Child 15</t>
  </si>
  <si>
    <t>Child 16</t>
  </si>
  <si>
    <t>Child 17</t>
  </si>
  <si>
    <t>Child 18</t>
  </si>
  <si>
    <t>Child 19</t>
  </si>
  <si>
    <t>Child 20</t>
  </si>
  <si>
    <t>Child 21</t>
  </si>
  <si>
    <t>Child 22</t>
  </si>
  <si>
    <t>Child 23</t>
  </si>
  <si>
    <t>Participant 1</t>
  </si>
  <si>
    <t>Participant 2</t>
  </si>
  <si>
    <t>Participant 3</t>
  </si>
  <si>
    <t>Participant 4</t>
  </si>
  <si>
    <t>Participant 5</t>
  </si>
  <si>
    <t>Participant 6</t>
  </si>
  <si>
    <t>Intervention</t>
  </si>
  <si>
    <t>K</t>
  </si>
  <si>
    <t>Observation</t>
  </si>
  <si>
    <t>Condition</t>
  </si>
  <si>
    <t>B</t>
  </si>
  <si>
    <t>a</t>
  </si>
  <si>
    <t>y</t>
  </si>
  <si>
    <t>B - a</t>
  </si>
  <si>
    <t>y - a</t>
  </si>
  <si>
    <t>x 100</t>
  </si>
  <si>
    <r>
      <t>s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vertAlign val="subscript"/>
        <sz val="12"/>
        <color theme="1"/>
        <rFont val="Calibri"/>
        <family val="2"/>
        <scheme val="minor"/>
      </rPr>
      <t>A</t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</si>
  <si>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A</t>
    </r>
  </si>
  <si>
    <r>
      <t>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</si>
  <si>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</si>
  <si>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(B - a)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</si>
  <si>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(B - a)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</si>
  <si>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(y - a)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</si>
  <si>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(y - a)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n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</si>
  <si>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TCH</t>
  </si>
  <si>
    <t>Participant</t>
  </si>
  <si>
    <t>Pre</t>
  </si>
  <si>
    <t>Post</t>
  </si>
  <si>
    <t>used 'more precise' measurement of treatment effect by using the control group post test is the 'pre' and the treatment group post test as the 'post'</t>
  </si>
  <si>
    <t>completed PoGO for each group</t>
  </si>
  <si>
    <t>37 words, 4 points per word</t>
  </si>
  <si>
    <t>n is number of children in each group</t>
  </si>
  <si>
    <t>Pretest</t>
  </si>
  <si>
    <t>M</t>
  </si>
  <si>
    <t>SD</t>
  </si>
  <si>
    <t>Posttest</t>
  </si>
  <si>
    <t>should be a pretest score and posttest for each child</t>
  </si>
  <si>
    <t>target word knowledge</t>
  </si>
  <si>
    <t>Low Vocab</t>
  </si>
  <si>
    <t>High Vocab</t>
  </si>
  <si>
    <t>only used 'elaborated words' in the calculation</t>
  </si>
  <si>
    <t>n</t>
  </si>
  <si>
    <t>post</t>
  </si>
  <si>
    <t>Expressive language (WOW)</t>
  </si>
  <si>
    <t>post test</t>
  </si>
  <si>
    <t>TX</t>
  </si>
  <si>
    <t>only used 'taught words' in calculation</t>
  </si>
  <si>
    <t>Pre-K</t>
  </si>
  <si>
    <t>311, 16.8, 5.07</t>
  </si>
  <si>
    <t>292, 21.5, 5.53</t>
  </si>
  <si>
    <t>327, 20.46, 4.29</t>
  </si>
  <si>
    <t>263, 23.57, 4.52</t>
  </si>
  <si>
    <t>n, M, SD</t>
  </si>
  <si>
    <t>completed PoGO for each child</t>
  </si>
  <si>
    <t>(total word points earned out of total possible across all books)</t>
  </si>
  <si>
    <t>Child A3 is missing one set of scores.</t>
  </si>
  <si>
    <t>Book</t>
  </si>
  <si>
    <t>all children have complete data</t>
  </si>
  <si>
    <t>Unit</t>
  </si>
  <si>
    <t>Comparison</t>
  </si>
  <si>
    <t>Unit Test Gain</t>
  </si>
  <si>
    <t>Unit 1</t>
  </si>
  <si>
    <t>Unit 2</t>
  </si>
  <si>
    <t>Unit 3</t>
  </si>
  <si>
    <t>(mean pre and mean post scores used, out of 4 - total possible per book)</t>
  </si>
  <si>
    <t>children in classroom 3 only did 7 of the 9 books</t>
  </si>
  <si>
    <t xml:space="preserve">classroom 3 is children 7 8 9 </t>
  </si>
  <si>
    <t>Dr Goldstein says it's correct to assume n=9 for all others</t>
  </si>
  <si>
    <t>Vocabulary</t>
  </si>
  <si>
    <t>% Task</t>
  </si>
  <si>
    <t>% Word</t>
  </si>
  <si>
    <t>Before</t>
  </si>
  <si>
    <t>After</t>
  </si>
  <si>
    <t>Gain</t>
  </si>
  <si>
    <t>Student</t>
  </si>
  <si>
    <t>Occasions</t>
  </si>
  <si>
    <t>-</t>
  </si>
  <si>
    <t>Total</t>
  </si>
  <si>
    <t>Exp - U1</t>
  </si>
  <si>
    <t>Exp - U2</t>
  </si>
  <si>
    <t>Exp - U3</t>
  </si>
  <si>
    <t>Exp - U4</t>
  </si>
  <si>
    <t>Exp - U5</t>
  </si>
  <si>
    <t>Exp - U6</t>
  </si>
  <si>
    <t>Control - U1</t>
  </si>
  <si>
    <t>Control - U2</t>
  </si>
  <si>
    <t>Control - U3</t>
  </si>
  <si>
    <t>Control - U4</t>
  </si>
  <si>
    <t>Control - U5</t>
  </si>
  <si>
    <t>Control - U6</t>
  </si>
  <si>
    <t>completed PoGO for each group, by unit</t>
  </si>
  <si>
    <t>(mean pre and mean post scores used, out of 12 - total possible per book)</t>
  </si>
  <si>
    <t>seems to be a complete set</t>
  </si>
  <si>
    <t>E Pre</t>
  </si>
  <si>
    <t>E Post</t>
  </si>
  <si>
    <t>C Pre</t>
  </si>
  <si>
    <t>C Post</t>
  </si>
  <si>
    <t>Avg Gain</t>
  </si>
  <si>
    <t>X</t>
  </si>
  <si>
    <t>Child F2 was missing 2 sets of scores; Children F7 and J6 were missing 1 set of scores</t>
  </si>
  <si>
    <t>Type</t>
  </si>
  <si>
    <t>CVRS</t>
  </si>
  <si>
    <t>SFO</t>
  </si>
  <si>
    <t>completed PoGO for each child, by condition (CVRS or SFO)</t>
  </si>
  <si>
    <t>B = M2</t>
  </si>
  <si>
    <t>CVRS Condition: Children 18, 19, 20, 22, and 23 are all missing a post test score for 1 book. SFO Condition: Children 08 and 18 are both missing post test scores for 3 books. Children 09, 10, and 11 are all missing post test scores for 2 books. Child 21 is missing a post test score for 1 book. As a result, pre test scores from those books were also removed from the calculation, so those books had no impact on the ratio.</t>
  </si>
  <si>
    <t>M1</t>
  </si>
  <si>
    <t>M2</t>
  </si>
  <si>
    <t>NJF</t>
  </si>
  <si>
    <t>EFD</t>
  </si>
  <si>
    <t>MBD</t>
  </si>
  <si>
    <t>MMA</t>
  </si>
  <si>
    <t>EGS</t>
  </si>
  <si>
    <t>ECF</t>
  </si>
  <si>
    <t>LBF</t>
  </si>
  <si>
    <t>LLR</t>
  </si>
  <si>
    <t>T = 0; C = 1</t>
  </si>
  <si>
    <t>completed PoGO for each child - children separated by treatment and control</t>
  </si>
  <si>
    <t>20908; only 5/9 pretest scores present. Estimated a score of 0 based on an average of their 5 pretest scores (all 0)</t>
  </si>
  <si>
    <t>20505, 21004, 21015; no pretest data present. Estimated a score of 3.1235 based on an average of the entire group's pretest scores (used the same calculation for variance - average was 0.4954)</t>
  </si>
  <si>
    <t>11603, 10806, 10903, 11105 are all missing 6 sets of scores</t>
  </si>
  <si>
    <t>11703, 10804, 10810, 10816, 11202 are all missing 3 sets of scores</t>
  </si>
  <si>
    <t>calculated from scores above</t>
  </si>
  <si>
    <t>TX Post</t>
  </si>
  <si>
    <t>TX Pre</t>
  </si>
  <si>
    <t>from table in paper</t>
  </si>
  <si>
    <t>Child ID</t>
  </si>
  <si>
    <t>10412, 20934, 10824, 10828 are all missing post test scores for 3 books (7, 8 and 9). As a result, pre test scores from those books were also removed from the calculation, so those books had no impact on the ratio.</t>
  </si>
  <si>
    <t>treatment</t>
  </si>
  <si>
    <t>weighted mean</t>
  </si>
  <si>
    <t>pooled SD</t>
  </si>
  <si>
    <t>control</t>
  </si>
  <si>
    <t>EV</t>
  </si>
  <si>
    <r>
      <t xml:space="preserve">B = </t>
    </r>
    <r>
      <rPr>
        <sz val="12"/>
        <color theme="1"/>
        <rFont val="Calibri"/>
        <family val="2"/>
        <scheme val="minor"/>
      </rPr>
      <t>obtained level of behavior</t>
    </r>
  </si>
  <si>
    <r>
      <t xml:space="preserve">a = </t>
    </r>
    <r>
      <rPr>
        <sz val="12"/>
        <color theme="1"/>
        <rFont val="Calibri"/>
        <family val="2"/>
        <scheme val="minor"/>
      </rPr>
      <t>expected level of behavior without intervention (pretest score)</t>
    </r>
  </si>
  <si>
    <r>
      <t xml:space="preserve">y = </t>
    </r>
    <r>
      <rPr>
        <sz val="12"/>
        <color theme="1"/>
        <rFont val="Calibri"/>
        <family val="2"/>
        <scheme val="minor"/>
      </rPr>
      <t>goal level of behavior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(total points possible)</t>
    </r>
  </si>
  <si>
    <t>(average word points earned out of possible for 1 book)</t>
  </si>
  <si>
    <t>Child 1-Book 1</t>
  </si>
  <si>
    <t>Child 1-Book 2</t>
  </si>
  <si>
    <t>Child 1-Book 3</t>
  </si>
  <si>
    <t>Child 1-Book 4</t>
  </si>
  <si>
    <t>Child 2-Book 2</t>
  </si>
  <si>
    <t>Child 2-Book 3</t>
  </si>
  <si>
    <t>Child 2-Book 4</t>
  </si>
  <si>
    <t>Child 1-Book 5</t>
  </si>
  <si>
    <t>Child 2-Book 5</t>
  </si>
  <si>
    <t>Child 3-Book 3</t>
  </si>
  <si>
    <t>Child 3-Book 4</t>
  </si>
  <si>
    <t>Child 3-Book 5</t>
  </si>
  <si>
    <t>Child 4-Book 4</t>
  </si>
  <si>
    <t>Child 4-Book 5</t>
  </si>
  <si>
    <t>A</t>
  </si>
  <si>
    <t>VAR-A</t>
  </si>
  <si>
    <t>N-A</t>
  </si>
  <si>
    <t>VAR-B</t>
  </si>
  <si>
    <t>N-B</t>
  </si>
  <si>
    <t>0,0,0,0</t>
  </si>
  <si>
    <t>5,6,6</t>
  </si>
  <si>
    <t>3,6,6</t>
  </si>
  <si>
    <t>5,6,6,</t>
  </si>
  <si>
    <t>4,6,6</t>
  </si>
  <si>
    <t>0,0,0,1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</si>
</sst>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Helvetica"/>
      <family val="2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4" fillId="0" borderId="0" xfId="0" applyFont="1" applyAlignment="1">
      <alignment horizontal="right" vertical="center"/>
    </xf>
    <xf numFmtId="0" fontId="14" fillId="0" borderId="5" xfId="0" applyFont="1" applyBorder="1"/>
    <xf numFmtId="0" fontId="0" fillId="0" borderId="5" xfId="0" applyBorder="1"/>
    <xf numFmtId="0" fontId="13" fillId="0" borderId="0" xfId="0" applyFont="1"/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169334</xdr:colOff>
      <xdr:row>1</xdr:row>
      <xdr:rowOff>160867</xdr:rowOff>
    </xdr:from>
    <xdr:to>
      <xdr:col>0</xdr:col>
      <xdr:colOff>893234</xdr:colOff>
      <xdr:row>1</xdr:row>
      <xdr:rowOff>516467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D5BA5D-8C59-2F4F-BBDD-752784374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34" y="381000"/>
          <a:ext cx="7239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304798</xdr:colOff>
      <xdr:row>1</xdr:row>
      <xdr:rowOff>33868</xdr:rowOff>
    </xdr:from>
    <xdr:to>
      <xdr:col>1</xdr:col>
      <xdr:colOff>1917698</xdr:colOff>
      <xdr:row>1</xdr:row>
      <xdr:rowOff>732368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433DB6-B063-DE4E-AF63-0D4A68802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731" y="254001"/>
          <a:ext cx="16129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414868</xdr:colOff>
      <xdr:row>1</xdr:row>
      <xdr:rowOff>270935</xdr:rowOff>
    </xdr:from>
    <xdr:to>
      <xdr:col>3</xdr:col>
      <xdr:colOff>1583268</xdr:colOff>
      <xdr:row>1</xdr:row>
      <xdr:rowOff>448735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809353-7989-924D-B604-2EA1C2AE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1" y="491068"/>
          <a:ext cx="1168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143934</xdr:colOff>
      <xdr:row>1</xdr:row>
      <xdr:rowOff>33866</xdr:rowOff>
    </xdr:from>
    <xdr:to>
      <xdr:col>2</xdr:col>
      <xdr:colOff>2048934</xdr:colOff>
      <xdr:row>1</xdr:row>
      <xdr:rowOff>732366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3A7FE9-2315-8140-9FF9-A8431809D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9134" y="253999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262468</xdr:colOff>
      <xdr:row>0</xdr:row>
      <xdr:rowOff>203201</xdr:rowOff>
    </xdr:from>
    <xdr:to>
      <xdr:col>7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18E59-96EF-F646-98EE-965978445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02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313267</xdr:colOff>
      <xdr:row>0</xdr:row>
      <xdr:rowOff>194734</xdr:rowOff>
    </xdr:from>
    <xdr:to>
      <xdr:col>11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C25FB-F353-644A-AC7C-4F5491609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10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347133</xdr:colOff>
      <xdr:row>0</xdr:row>
      <xdr:rowOff>203201</xdr:rowOff>
    </xdr:from>
    <xdr:to>
      <xdr:col>14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C842C-3E2E-F44F-B620-A003A25C7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14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194732</xdr:colOff>
      <xdr:row>0</xdr:row>
      <xdr:rowOff>203200</xdr:rowOff>
    </xdr:from>
    <xdr:to>
      <xdr:col>15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E23B78-7E2C-444A-B055-E09FE65A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69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50799</xdr:colOff>
      <xdr:row>0</xdr:row>
      <xdr:rowOff>127000</xdr:rowOff>
    </xdr:from>
    <xdr:to>
      <xdr:col>22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A11066-0301-D04C-8329-80979C06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4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152400</xdr:colOff>
      <xdr:row>0</xdr:row>
      <xdr:rowOff>194733</xdr:rowOff>
    </xdr:from>
    <xdr:to>
      <xdr:col>20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C04C2E-BBFC-9F42-9FBA-06E4D557A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97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42334</xdr:colOff>
      <xdr:row>0</xdr:row>
      <xdr:rowOff>186266</xdr:rowOff>
    </xdr:from>
    <xdr:to>
      <xdr:col>21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73B8CA-B17D-C743-97DC-4C68E4A2E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75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67733</xdr:colOff>
      <xdr:row>0</xdr:row>
      <xdr:rowOff>42333</xdr:rowOff>
    </xdr:from>
    <xdr:to>
      <xdr:col>23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CAD840-805D-5F48-B726-A3FA01DC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22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33868</xdr:colOff>
      <xdr:row>0</xdr:row>
      <xdr:rowOff>33868</xdr:rowOff>
    </xdr:from>
    <xdr:to>
      <xdr:col>24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8A464-EED4-F54E-8DED-DB28903C1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262468</xdr:colOff>
      <xdr:row>0</xdr:row>
      <xdr:rowOff>203201</xdr:rowOff>
    </xdr:from>
    <xdr:to>
      <xdr:col>7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2F41B-015E-2F4B-BCFA-C2BA34FAB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42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313267</xdr:colOff>
      <xdr:row>0</xdr:row>
      <xdr:rowOff>194734</xdr:rowOff>
    </xdr:from>
    <xdr:to>
      <xdr:col>11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EA309D-F954-874F-A6B7-05B95DD9D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50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347133</xdr:colOff>
      <xdr:row>0</xdr:row>
      <xdr:rowOff>203201</xdr:rowOff>
    </xdr:from>
    <xdr:to>
      <xdr:col>14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4B8065-149D-1349-BAF4-EEE1047B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54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194732</xdr:colOff>
      <xdr:row>0</xdr:row>
      <xdr:rowOff>203200</xdr:rowOff>
    </xdr:from>
    <xdr:to>
      <xdr:col>15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A9E865-A390-1F40-B422-4A10FC3E1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09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50799</xdr:colOff>
      <xdr:row>0</xdr:row>
      <xdr:rowOff>127000</xdr:rowOff>
    </xdr:from>
    <xdr:to>
      <xdr:col>22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01D89A-005E-AC4A-B917-A0ACA3FAE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74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152400</xdr:colOff>
      <xdr:row>0</xdr:row>
      <xdr:rowOff>194733</xdr:rowOff>
    </xdr:from>
    <xdr:to>
      <xdr:col>20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F83512-6F86-6848-9690-C0381FB67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42334</xdr:colOff>
      <xdr:row>0</xdr:row>
      <xdr:rowOff>186266</xdr:rowOff>
    </xdr:from>
    <xdr:to>
      <xdr:col>21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3C57D2-6419-5D4A-A295-F612FE128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15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67733</xdr:colOff>
      <xdr:row>0</xdr:row>
      <xdr:rowOff>42333</xdr:rowOff>
    </xdr:from>
    <xdr:to>
      <xdr:col>23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B662BB3-15D5-A24A-A378-92CFAB5A6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62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33868</xdr:colOff>
      <xdr:row>0</xdr:row>
      <xdr:rowOff>33868</xdr:rowOff>
    </xdr:from>
    <xdr:to>
      <xdr:col>24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7A2919-61A7-4941-9DD6-2AA5764F0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6DC5F8-BD0C-B34A-8772-15476F0A4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35E5D-EABA-3B47-85B0-09C2A3F2A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042CA8-F4BB-F74A-963E-4F95A4430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8F663B-E2D4-704C-922C-18C4F3DF1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14843D-8106-6342-9792-F3BFB153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E2D6FB-7F9C-8D44-8739-09D69C931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12AE4E0-E62D-E540-89C3-ECA403662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5DC62E-DF62-9A4C-840F-7E11125E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4BD9E4-0520-F040-96F4-C0ED644D9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08625-0161-3A4F-8F58-E5587C58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DF2201-7043-FC46-8B83-222D4086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D77B33-FD4E-3449-9BFE-D30666659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636D33-F054-5444-B12B-589235518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EB2F9D-1026-DA4F-BF8C-B40358C8B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345029-0776-8841-A250-9A54F0748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0820D9-272E-7E4E-B60A-B27A1EC30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C617FD-3B9A-2842-A725-B8684737E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A318B8-ED8D-6A49-91BC-683C2E78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64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45109-1930-9840-A22A-FA64B57EA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E82231-F88D-7C4F-BB3A-55544E26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D38CCE-FA6B-CB45-801D-A517C526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D797C-B1D9-634C-804B-221B69F2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99851E-1C0B-D941-9CA3-756ECFDC3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341BA1-4AC3-3147-9F40-987B5831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0A16FA-AED6-E84E-813F-2FA67284F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6D34BE-7A58-3842-8D02-34FFA9E15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118F8AF-DEF5-C74B-9F25-1E8D0CBE3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00BC0-3F56-0740-84AB-EF6E729A2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EA1004-B8BB-7B46-979F-988FBC9F6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9CC1B8-CE78-0541-B2BD-8E086EF40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2062C9-7058-5D47-819B-93F8935AC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11BF17-DE01-9E4B-9515-81989F2FB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608173-8A72-9B43-877F-C20AF21D4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50FDBB-B0D1-8243-96AB-F2804BB1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8A3399-9955-884E-AF6F-A0578F27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F7FFAB-D283-D64A-879B-BC9375970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F73B8F-C8C9-3B49-AEF8-BA78E73A8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D4FC7B-E05F-7D4D-B1C8-29E21786F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F25EF8-A4A1-7E4A-AFDA-46D4AB07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16D989-E906-0F4C-BF6E-CF7DF2AA4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8FB9AB-6A19-D54A-996F-CE2103952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9DFD91-AC7F-6243-AB9B-5DFCB25B9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502DFE-8C21-3847-B684-64456DD3E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8DFB78-47CF-1240-9927-1455AD30D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44C412F-E706-364D-8256-5D0F32157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6E75E9-759A-124D-A463-493BD8CB5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0356EE-FA57-BA48-9EEA-47E4EC08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D34E54-BA4A-7C49-8390-20BFAA8D9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2B7467E-022F-B646-9268-63EB94220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40CBDDD-604D-D84B-AB9F-37D097B1D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FDD1D28-FBF9-B54A-9B52-4755E5DA8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B65C2A-0BA7-6645-8FCF-C7280614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5E8E028-FD23-B44C-AA06-74F291619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597763-C53D-7E40-9D40-E7C99584C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0CD0-DD31-9F4D-B973-D160F3BA2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3F8C4B-BE50-7B47-A2E9-F7FE18B0A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3B2ED2-83BC-E846-8157-864BC794E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0C34DC-A73F-4043-8FB3-CB9653A12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28ADCA-3D61-A845-BADD-6A6DC3AFC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052876-A1E9-EA48-BEDC-0E2E72948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FD10E0-92F5-0049-B8F8-AE128CDA5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D2CD01-6F67-1B41-8B1B-54F034958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71EF16-CA40-E24B-8A77-536CC61D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585AD8-50DC-3247-BCC9-5D6CB69E5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D4ACC5-F2CC-8448-A3DD-AFFC14FF3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F81047-A7A4-4845-8BA6-A1F823EA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453BC7-0860-AB4A-8C01-8AED095B8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FED62C-D877-A04E-B8E4-3C50A50F9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B9A87C-4D58-BD43-80C3-88801BAED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7AA302-9537-8643-AF76-3927F5F61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56C5D5-A72F-1A44-BCAD-93F47E114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E0B199-B913-6C44-860F-90EF0DD9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A5118-3588-464C-90FF-9334679DD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0A2F12-0CB7-3347-869D-FC1CA2E7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3FCE89-7132-B44C-AEF9-1CE93A61F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F40466-E9CE-5A46-B44C-40781A59D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A5C99A-E8FD-4D4D-981E-1FD608014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F95FAA-D01B-9544-AF7C-5076489FC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549745-0C7C-F044-A358-871364262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C1A230-C8BD-1646-B206-F78B7B955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063130C-B5A6-E842-A91C-04672B35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BEF1B-F426-ED43-A442-91E5863FF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2B9061-9AB8-A043-923A-9E9C86C15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E689DA-8F4C-5243-85C0-4A3A6174A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56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CD0971-FB7C-C943-861B-B26342CE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11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330DF3-A29A-2242-B724-C512461E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6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CE61D8-61EB-BA45-8959-FC46D9AC7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39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23F708-0BC8-C64A-BFDE-F7D48646D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7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E89933-897D-1D40-82B3-7688FB5AE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4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12C4D94-4513-164B-B032-59B341183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97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0FEAC-199B-674F-8F84-FA2087352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E7C6D5-5C24-D047-9CBD-362B38A2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0929FC-72B2-E04E-A9A4-FB28A2C99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56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ECBCC5-B388-4B48-954E-BCB409F55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1265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B150C4-AF3D-0048-886C-596C8E86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6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45AB6C-3D4D-C747-A745-04FFB7B0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39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FC0DE5-B4AD-EF40-A148-97466A3F5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7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CF4B4F8-500C-FE43-A67A-53AD8C58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4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58C16A-00D4-7A42-9E4F-983E6EDC6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7B594A-352F-3342-844E-1EC9AAC3B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A8FCA9-B3A1-0646-A047-54F6AA174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9DB820-EA8A-8649-BD5D-E505618E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59650E-7665-5641-A98D-E75CAA8FC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C8EB22-D3C7-3645-B7B7-75F1128C5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0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24DF7B-41E0-D546-A84B-6894ECEBB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48899C-6694-4F49-9752-DACA89381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3B8285-1241-5943-A034-3250EF8E3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88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0660B9-47D1-2A46-84A1-DE8F1341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21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262468</xdr:colOff>
      <xdr:row>0</xdr:row>
      <xdr:rowOff>203201</xdr:rowOff>
    </xdr:from>
    <xdr:to>
      <xdr:col>7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AB3574-470D-4E46-9E26-74E963D2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02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313267</xdr:colOff>
      <xdr:row>0</xdr:row>
      <xdr:rowOff>194734</xdr:rowOff>
    </xdr:from>
    <xdr:to>
      <xdr:col>11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2D070-DFE0-5347-B5AA-676E19F96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10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347133</xdr:colOff>
      <xdr:row>0</xdr:row>
      <xdr:rowOff>203201</xdr:rowOff>
    </xdr:from>
    <xdr:to>
      <xdr:col>14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F46AD6-3E1F-BA41-B71F-AA3BB4D6D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14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194732</xdr:colOff>
      <xdr:row>0</xdr:row>
      <xdr:rowOff>203200</xdr:rowOff>
    </xdr:from>
    <xdr:to>
      <xdr:col>15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CAB7CD-868B-8948-A9A3-6E039B32D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69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50799</xdr:colOff>
      <xdr:row>0</xdr:row>
      <xdr:rowOff>127000</xdr:rowOff>
    </xdr:from>
    <xdr:to>
      <xdr:col>22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FA3A9C-B1DB-4243-BA22-BF8AF3894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4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152400</xdr:colOff>
      <xdr:row>0</xdr:row>
      <xdr:rowOff>194733</xdr:rowOff>
    </xdr:from>
    <xdr:to>
      <xdr:col>20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CB73DC-BC68-9343-971B-D475C3673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97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42334</xdr:colOff>
      <xdr:row>0</xdr:row>
      <xdr:rowOff>186266</xdr:rowOff>
    </xdr:from>
    <xdr:to>
      <xdr:col>21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45FD15-9ACC-6744-80CA-9C6047A0E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75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67733</xdr:colOff>
      <xdr:row>0</xdr:row>
      <xdr:rowOff>42333</xdr:rowOff>
    </xdr:from>
    <xdr:to>
      <xdr:col>23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FAA0BF-0D39-594F-BB59-0E4B60057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22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33868</xdr:colOff>
      <xdr:row>0</xdr:row>
      <xdr:rowOff>33868</xdr:rowOff>
    </xdr:from>
    <xdr:to>
      <xdr:col>24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5D9828-5445-6047-8F80-506D1BEC9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5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262468</xdr:colOff>
      <xdr:row>0</xdr:row>
      <xdr:rowOff>203201</xdr:rowOff>
    </xdr:from>
    <xdr:to>
      <xdr:col>7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374A12-369D-A341-BEE5-4500DFCEE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07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313267</xdr:colOff>
      <xdr:row>0</xdr:row>
      <xdr:rowOff>194734</xdr:rowOff>
    </xdr:from>
    <xdr:to>
      <xdr:col>11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44F136-99ED-AA41-B9E8-08F4B6A03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15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347133</xdr:colOff>
      <xdr:row>0</xdr:row>
      <xdr:rowOff>203201</xdr:rowOff>
    </xdr:from>
    <xdr:to>
      <xdr:col>14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F66BC3-8597-3741-ABC5-F10CE446E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19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194732</xdr:colOff>
      <xdr:row>0</xdr:row>
      <xdr:rowOff>203200</xdr:rowOff>
    </xdr:from>
    <xdr:to>
      <xdr:col>15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BF5702-4E1B-5940-8237-D3636EB90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74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50799</xdr:colOff>
      <xdr:row>0</xdr:row>
      <xdr:rowOff>127000</xdr:rowOff>
    </xdr:from>
    <xdr:to>
      <xdr:col>22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70466B-E4F7-984E-ADE8-2D0EF306A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39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152400</xdr:colOff>
      <xdr:row>0</xdr:row>
      <xdr:rowOff>194733</xdr:rowOff>
    </xdr:from>
    <xdr:to>
      <xdr:col>20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DC8ADF-F8C8-1D4D-A2D4-72D002889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42334</xdr:colOff>
      <xdr:row>0</xdr:row>
      <xdr:rowOff>186266</xdr:rowOff>
    </xdr:from>
    <xdr:to>
      <xdr:col>21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B051F1-796D-E843-8B8C-A2B7D44B2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80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67733</xdr:colOff>
      <xdr:row>0</xdr:row>
      <xdr:rowOff>42333</xdr:rowOff>
    </xdr:from>
    <xdr:to>
      <xdr:col>23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F812C39-DD43-484D-A01E-55BFDF03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27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33868</xdr:colOff>
      <xdr:row>0</xdr:row>
      <xdr:rowOff>33868</xdr:rowOff>
    </xdr:from>
    <xdr:to>
      <xdr:col>24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006AF40-7ECA-FF4F-BA9C-49758A4DF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87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011C4-B665-1A4A-B550-218C773F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1E79E-C260-BB47-A3D1-51D3394D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D5F3E8-19D8-D043-958A-60534D90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4EA0A0-BC1F-F34A-B250-44C9765C7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C0DB92-562F-A74D-A403-AEBEAC788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EF7C60-E67B-FC4A-A133-128E83A01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2ACCFC-7E9C-3A4B-A441-F7B447B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89C94A-6B9F-0B44-AB18-1A5C5676B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CED8552-7E27-014F-AE3A-72107E979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9481-93B8-F643-932B-DC18C4B2C509}">
  <dimension ref="A1:D20"/>
  <sheetViews>
    <sheetView topLeftCell="A2" zoomScale="150" zoomScaleNormal="150" workbookViewId="0"/>
  </sheetViews>
  <sheetFormatPr baseColWidth="10" defaultColWidth="11" defaultRowHeight="16" x14ac:dyDescent="0.2"/>
  <cols>
    <col min="1" max="1" width="13.5" customWidth="1"/>
    <col min="2" max="2" width="29" customWidth="1"/>
    <col min="3" max="3" width="28.83203125" customWidth="1"/>
    <col min="4" max="4" width="25.83203125" style="1" bestFit="1" customWidth="1"/>
  </cols>
  <sheetData>
    <row r="1" spans="1:4" s="2" customFormat="1" ht="17" x14ac:dyDescent="0.2">
      <c r="A1" s="2" t="s">
        <v>0</v>
      </c>
      <c r="B1" s="2" t="s">
        <v>1</v>
      </c>
      <c r="C1" s="2" t="s">
        <v>6</v>
      </c>
      <c r="D1" s="39" t="s">
        <v>2</v>
      </c>
    </row>
    <row r="2" spans="1:4" s="1" customFormat="1" ht="60" customHeight="1" x14ac:dyDescent="0.2">
      <c r="A2"/>
      <c r="B2"/>
      <c r="D2"/>
    </row>
    <row r="3" spans="1:4" s="1" customFormat="1" x14ac:dyDescent="0.2">
      <c r="A3" s="3"/>
    </row>
    <row r="4" spans="1:4" x14ac:dyDescent="0.2">
      <c r="A4" s="47"/>
      <c r="B4" s="33" t="s">
        <v>192</v>
      </c>
    </row>
    <row r="5" spans="1:4" ht="17" customHeight="1" x14ac:dyDescent="0.2">
      <c r="A5" s="47"/>
      <c r="B5" s="33" t="s">
        <v>193</v>
      </c>
    </row>
    <row r="6" spans="1:4" x14ac:dyDescent="0.2">
      <c r="A6" s="47"/>
      <c r="B6" s="33" t="s">
        <v>194</v>
      </c>
    </row>
    <row r="7" spans="1:4" x14ac:dyDescent="0.2">
      <c r="A7" s="47"/>
      <c r="B7" s="48"/>
    </row>
    <row r="8" spans="1:4" x14ac:dyDescent="0.2">
      <c r="A8" s="47"/>
      <c r="B8" s="48"/>
    </row>
    <row r="9" spans="1:4" x14ac:dyDescent="0.2">
      <c r="A9" s="47"/>
      <c r="B9" s="48"/>
    </row>
    <row r="10" spans="1:4" x14ac:dyDescent="0.2">
      <c r="A10" s="47"/>
      <c r="B10" s="48"/>
    </row>
    <row r="11" spans="1:4" x14ac:dyDescent="0.2">
      <c r="A11" s="50"/>
      <c r="B11" s="51"/>
    </row>
    <row r="12" spans="1:4" x14ac:dyDescent="0.2">
      <c r="A12" s="49"/>
      <c r="B12" s="52"/>
    </row>
    <row r="13" spans="1:4" x14ac:dyDescent="0.2">
      <c r="A13" s="49"/>
      <c r="B13" s="52"/>
    </row>
    <row r="14" spans="1:4" x14ac:dyDescent="0.2">
      <c r="A14" s="49"/>
      <c r="B14" s="52"/>
    </row>
    <row r="15" spans="1:4" x14ac:dyDescent="0.2">
      <c r="A15" s="49"/>
      <c r="B15" s="52"/>
    </row>
    <row r="16" spans="1:4" x14ac:dyDescent="0.2">
      <c r="A16" s="49"/>
      <c r="B16" s="52"/>
    </row>
    <row r="17" spans="1:2" x14ac:dyDescent="0.2">
      <c r="A17" s="49"/>
      <c r="B17" s="52"/>
    </row>
    <row r="18" spans="1:2" x14ac:dyDescent="0.2">
      <c r="A18" s="49"/>
      <c r="B18" s="52"/>
    </row>
    <row r="19" spans="1:2" x14ac:dyDescent="0.2">
      <c r="A19" s="49"/>
      <c r="B19" s="52"/>
    </row>
    <row r="20" spans="1:2" x14ac:dyDescent="0.2">
      <c r="A20" s="49"/>
      <c r="B20" s="52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7EE0-7213-4F41-BE9A-6BC6688482CF}">
  <dimension ref="A1:X22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5" bestFit="1" customWidth="1"/>
    <col min="2" max="6" width="6.83203125" style="5" customWidth="1"/>
    <col min="7" max="7" width="12.83203125" style="5" customWidth="1"/>
    <col min="8" max="10" width="6.83203125" style="5" customWidth="1"/>
    <col min="11" max="12" width="12.83203125" style="5" customWidth="1"/>
    <col min="13" max="13" width="6.83203125" style="5" customWidth="1"/>
    <col min="14" max="15" width="12.83203125" style="5" customWidth="1"/>
    <col min="16" max="16" width="6.83203125" style="5" customWidth="1"/>
    <col min="17" max="17" width="12.83203125" style="5" customWidth="1"/>
    <col min="18" max="18" width="6.83203125" style="5" customWidth="1"/>
    <col min="19" max="20" width="12.83203125" style="5" customWidth="1"/>
    <col min="21" max="21" width="20.6640625" style="5" customWidth="1"/>
    <col min="22" max="22" width="22.33203125" style="5" customWidth="1"/>
    <col min="23" max="23" width="22.6640625" style="5" customWidth="1"/>
    <col min="24" max="24" width="25.6640625" style="5" customWidth="1"/>
    <col min="25" max="16384" width="10.83203125" style="5"/>
  </cols>
  <sheetData>
    <row r="1" spans="1:24" s="15" customFormat="1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7" t="s">
        <v>18</v>
      </c>
      <c r="B2" s="5">
        <f>AVERAGE('Peters Data'!D2:D10)</f>
        <v>4</v>
      </c>
      <c r="C2" s="5">
        <f>AVERAGE('Peters Data'!C2:C10)</f>
        <v>0.66666666666666663</v>
      </c>
      <c r="D2" s="5">
        <v>8</v>
      </c>
      <c r="E2" s="5">
        <f>B2-C2</f>
        <v>3.3333333333333335</v>
      </c>
      <c r="F2" s="5">
        <v>7.333333333333333</v>
      </c>
      <c r="G2" s="5">
        <f>E2/F2</f>
        <v>0.45454545454545459</v>
      </c>
      <c r="H2" s="7">
        <f>G2*100</f>
        <v>45.45454545454546</v>
      </c>
      <c r="I2" s="5">
        <f>_xlfn.VAR.S('Peters Data'!C2:C10)</f>
        <v>0.75</v>
      </c>
      <c r="J2" s="5">
        <v>9</v>
      </c>
      <c r="K2" s="5">
        <v>8.3333333333333329E-2</v>
      </c>
      <c r="L2" s="5">
        <f>_xlfn.VAR.S('Peters Data'!D2:D10)</f>
        <v>8</v>
      </c>
      <c r="M2" s="5">
        <v>9</v>
      </c>
      <c r="N2" s="5">
        <f>L2/M2</f>
        <v>0.88888888888888884</v>
      </c>
      <c r="O2" s="7">
        <f>K2+N2</f>
        <v>0.97222222222222221</v>
      </c>
      <c r="P2" s="5">
        <f>E2*E2</f>
        <v>11.111111111111112</v>
      </c>
      <c r="Q2" s="5">
        <f>P2*I2</f>
        <v>8.3333333333333339</v>
      </c>
      <c r="R2" s="5">
        <f>F2*F2</f>
        <v>53.777777777777771</v>
      </c>
      <c r="S2" s="5">
        <f>R2*J2</f>
        <v>483.99999999999994</v>
      </c>
      <c r="T2" s="7">
        <f>Q2/S2</f>
        <v>1.7217630853994494E-2</v>
      </c>
      <c r="U2" s="5">
        <f>O2+T2</f>
        <v>0.98943985307621674</v>
      </c>
      <c r="V2" s="5">
        <f>SQRT(U2)</f>
        <v>0.99470591285877896</v>
      </c>
      <c r="W2" s="5">
        <f>V2/F2</f>
        <v>0.13564171538983349</v>
      </c>
      <c r="X2" s="5">
        <v>1.8398674953896601E-2</v>
      </c>
    </row>
    <row r="3" spans="1:24" x14ac:dyDescent="0.2">
      <c r="A3" s="44" t="s">
        <v>19</v>
      </c>
      <c r="B3" s="5">
        <f>AVERAGE('Peters Data'!D11:D19)</f>
        <v>2.2857142857142856</v>
      </c>
      <c r="C3" s="5">
        <v>0.42849999999999999</v>
      </c>
      <c r="D3" s="5">
        <v>8</v>
      </c>
      <c r="E3" s="5">
        <f t="shared" ref="E3:E18" si="0">B3-C3</f>
        <v>1.8572142857142855</v>
      </c>
      <c r="F3" s="5">
        <v>7.5715000000000003</v>
      </c>
      <c r="G3" s="5">
        <f t="shared" ref="G3:G18" si="1">E3/F3</f>
        <v>0.24529013877227568</v>
      </c>
      <c r="H3" s="7">
        <f t="shared" ref="H3:H18" si="2">G3*100</f>
        <v>24.52901387722757</v>
      </c>
      <c r="I3" s="5">
        <f>_xlfn.VAR.S('Peters Data'!C11:C19)</f>
        <v>0.61904761904761907</v>
      </c>
      <c r="J3" s="5">
        <v>7</v>
      </c>
      <c r="K3" s="5">
        <v>8.8435374149659865E-2</v>
      </c>
      <c r="L3" s="5">
        <f>_xlfn.VAR.S('Peters Data'!D11:D19)</f>
        <v>4.5714285714285721</v>
      </c>
      <c r="M3" s="5">
        <v>7</v>
      </c>
      <c r="N3" s="5">
        <f t="shared" ref="N3:N18" si="3">L3/M3</f>
        <v>0.65306122448979598</v>
      </c>
      <c r="O3" s="7">
        <f t="shared" ref="O3:O18" si="4">K3+N3</f>
        <v>0.74149659863945583</v>
      </c>
      <c r="P3" s="5">
        <f t="shared" ref="P3:P18" si="5">E3*E3</f>
        <v>3.4492449030612238</v>
      </c>
      <c r="Q3" s="5">
        <f t="shared" ref="Q3:Q18" si="6">P3*I3</f>
        <v>2.1352468447521864</v>
      </c>
      <c r="R3" s="5">
        <f t="shared" ref="R3:R18" si="7">F3*F3</f>
        <v>57.327612250000008</v>
      </c>
      <c r="S3" s="5">
        <f t="shared" ref="S3:S17" si="8">R3*J3</f>
        <v>401.29328575000005</v>
      </c>
      <c r="T3" s="7">
        <f t="shared" ref="T3:T18" si="9">Q3/S3</f>
        <v>5.3209134579999288E-3</v>
      </c>
      <c r="U3" s="5">
        <f t="shared" ref="U3:U18" si="10">O3+T3</f>
        <v>0.74681751209745573</v>
      </c>
      <c r="V3" s="5">
        <f t="shared" ref="V3:V18" si="11">SQRT(U3)</f>
        <v>0.86418604021209211</v>
      </c>
      <c r="W3" s="5">
        <f t="shared" ref="W3:W18" si="12">V3/F3</f>
        <v>0.1141367021345958</v>
      </c>
      <c r="X3" s="5">
        <v>1.30271867741614E-2</v>
      </c>
    </row>
    <row r="4" spans="1:24" x14ac:dyDescent="0.2">
      <c r="A4" s="7" t="s">
        <v>20</v>
      </c>
      <c r="B4" s="5">
        <f>AVERAGE('Peters Data'!D20:D28)</f>
        <v>4</v>
      </c>
      <c r="C4" s="5">
        <f>AVERAGE('Peters Data'!C20:C28)</f>
        <v>0.88888888888888884</v>
      </c>
      <c r="D4" s="5">
        <v>8</v>
      </c>
      <c r="E4" s="5">
        <f t="shared" si="0"/>
        <v>3.1111111111111112</v>
      </c>
      <c r="F4" s="5">
        <v>7.1111111111111107</v>
      </c>
      <c r="G4" s="5">
        <f t="shared" si="1"/>
        <v>0.43750000000000006</v>
      </c>
      <c r="H4" s="7">
        <f t="shared" si="2"/>
        <v>43.750000000000007</v>
      </c>
      <c r="I4" s="5">
        <f>_xlfn.VAR.S('Peters Data'!C20:C28)</f>
        <v>0.61111111111111116</v>
      </c>
      <c r="J4" s="5">
        <v>9</v>
      </c>
      <c r="K4" s="5">
        <v>6.7901234567901245E-2</v>
      </c>
      <c r="L4" s="5">
        <f>_xlfn.VAR.S('Peters Data'!D20:D28)</f>
        <v>3</v>
      </c>
      <c r="M4" s="5">
        <v>9</v>
      </c>
      <c r="N4" s="5">
        <f t="shared" si="3"/>
        <v>0.33333333333333331</v>
      </c>
      <c r="O4" s="7">
        <f t="shared" si="4"/>
        <v>0.40123456790123457</v>
      </c>
      <c r="P4" s="5">
        <f t="shared" si="5"/>
        <v>9.6790123456790127</v>
      </c>
      <c r="Q4" s="5">
        <f t="shared" si="6"/>
        <v>5.914951989026064</v>
      </c>
      <c r="R4" s="5">
        <f t="shared" si="7"/>
        <v>50.567901234567898</v>
      </c>
      <c r="S4" s="5">
        <f t="shared" si="8"/>
        <v>455.11111111111109</v>
      </c>
      <c r="T4" s="7">
        <f t="shared" si="9"/>
        <v>1.2996720679012348E-2</v>
      </c>
      <c r="U4" s="5">
        <f t="shared" si="10"/>
        <v>0.41423128858024694</v>
      </c>
      <c r="V4" s="5">
        <f t="shared" si="11"/>
        <v>0.6436080240179165</v>
      </c>
      <c r="W4" s="5">
        <f t="shared" si="12"/>
        <v>9.0507378377519515E-2</v>
      </c>
      <c r="X4" s="5">
        <v>8.1915855407714896E-3</v>
      </c>
    </row>
    <row r="5" spans="1:24" x14ac:dyDescent="0.2">
      <c r="A5" s="7" t="s">
        <v>22</v>
      </c>
      <c r="B5" s="5">
        <f>AVERAGE('Peters Data'!D29:D37)</f>
        <v>4.4444444444444446</v>
      </c>
      <c r="C5" s="5">
        <f>AVERAGE('Peters Data'!C29:C37)</f>
        <v>1.2222222222222223</v>
      </c>
      <c r="D5" s="5">
        <v>8</v>
      </c>
      <c r="E5" s="5">
        <f t="shared" si="0"/>
        <v>3.2222222222222223</v>
      </c>
      <c r="F5" s="5">
        <v>6.7777777777777777</v>
      </c>
      <c r="G5" s="5">
        <f t="shared" si="1"/>
        <v>0.4754098360655738</v>
      </c>
      <c r="H5" s="7">
        <f t="shared" si="2"/>
        <v>47.540983606557383</v>
      </c>
      <c r="I5" s="5">
        <f>_xlfn.VAR.S('Peters Data'!C29:C37)</f>
        <v>1.6944444444444444</v>
      </c>
      <c r="J5" s="5">
        <v>9</v>
      </c>
      <c r="K5" s="5">
        <v>0.18827160493827161</v>
      </c>
      <c r="L5" s="5">
        <f>_xlfn.VAR.S('Peters Data'!D29:D37)</f>
        <v>5.0277777777777786</v>
      </c>
      <c r="M5" s="5">
        <v>9</v>
      </c>
      <c r="N5" s="5">
        <f t="shared" si="3"/>
        <v>0.55864197530864201</v>
      </c>
      <c r="O5" s="7">
        <f t="shared" si="4"/>
        <v>0.74691358024691357</v>
      </c>
      <c r="P5" s="5">
        <f t="shared" si="5"/>
        <v>10.382716049382717</v>
      </c>
      <c r="Q5" s="5">
        <f t="shared" si="6"/>
        <v>17.592935528120716</v>
      </c>
      <c r="R5" s="5">
        <f t="shared" si="7"/>
        <v>45.938271604938272</v>
      </c>
      <c r="S5" s="5">
        <f t="shared" si="8"/>
        <v>413.44444444444446</v>
      </c>
      <c r="T5" s="7">
        <f t="shared" si="9"/>
        <v>4.2552114956486545E-2</v>
      </c>
      <c r="U5" s="5">
        <f t="shared" si="10"/>
        <v>0.78946569520340015</v>
      </c>
      <c r="V5" s="5">
        <f t="shared" si="11"/>
        <v>0.88851882096182977</v>
      </c>
      <c r="W5" s="5">
        <f t="shared" si="12"/>
        <v>0.13109294079764702</v>
      </c>
      <c r="X5" s="5">
        <v>1.71853591269754E-2</v>
      </c>
    </row>
    <row r="6" spans="1:24" x14ac:dyDescent="0.2">
      <c r="A6" s="7" t="s">
        <v>23</v>
      </c>
      <c r="B6" s="5">
        <f>AVERAGE('Peters Data'!D38:D46)</f>
        <v>7.1111111111111107</v>
      </c>
      <c r="C6" s="5">
        <f>AVERAGE('Peters Data'!C38:C46)</f>
        <v>0.88888888888888884</v>
      </c>
      <c r="D6" s="5">
        <v>8</v>
      </c>
      <c r="E6" s="5">
        <f t="shared" si="0"/>
        <v>6.2222222222222214</v>
      </c>
      <c r="F6" s="5">
        <v>7.1111111111111107</v>
      </c>
      <c r="G6" s="5">
        <f t="shared" si="1"/>
        <v>0.87499999999999989</v>
      </c>
      <c r="H6" s="7">
        <f t="shared" si="2"/>
        <v>87.499999999999986</v>
      </c>
      <c r="I6" s="5">
        <f>_xlfn.VAR.S('Peters Data'!C38:C46)</f>
        <v>1.8611111111111112</v>
      </c>
      <c r="J6" s="5">
        <v>9</v>
      </c>
      <c r="K6" s="5">
        <v>0.20679012345679013</v>
      </c>
      <c r="L6" s="5">
        <f>_xlfn.VAR.S('Peters Data'!D38:D46)</f>
        <v>1.1111111111111143</v>
      </c>
      <c r="M6" s="5">
        <v>9</v>
      </c>
      <c r="N6" s="5">
        <f t="shared" si="3"/>
        <v>0.12345679012345714</v>
      </c>
      <c r="O6" s="7">
        <f t="shared" si="4"/>
        <v>0.33024691358024727</v>
      </c>
      <c r="P6" s="5">
        <f t="shared" si="5"/>
        <v>38.716049382716037</v>
      </c>
      <c r="Q6" s="5">
        <f t="shared" si="6"/>
        <v>72.054869684499295</v>
      </c>
      <c r="R6" s="5">
        <f t="shared" si="7"/>
        <v>50.567901234567898</v>
      </c>
      <c r="S6" s="5">
        <f t="shared" si="8"/>
        <v>455.11111111111109</v>
      </c>
      <c r="T6" s="7">
        <f t="shared" si="9"/>
        <v>0.1583236882716049</v>
      </c>
      <c r="U6" s="5">
        <f t="shared" si="10"/>
        <v>0.48857060185185219</v>
      </c>
      <c r="V6" s="5">
        <f t="shared" si="11"/>
        <v>0.6989782556359333</v>
      </c>
      <c r="W6" s="5">
        <f t="shared" si="12"/>
        <v>9.8293817198803132E-2</v>
      </c>
      <c r="X6" s="5">
        <v>9.6616744995117292E-3</v>
      </c>
    </row>
    <row r="7" spans="1:24" x14ac:dyDescent="0.2">
      <c r="A7" s="7" t="s">
        <v>24</v>
      </c>
      <c r="B7" s="5">
        <f>AVERAGE('Peters Data'!D47:D55)</f>
        <v>4.7777777777777777</v>
      </c>
      <c r="C7" s="5">
        <f>AVERAGE('Peters Data'!C47:C55)</f>
        <v>1.5555555555555556</v>
      </c>
      <c r="D7" s="5">
        <v>8</v>
      </c>
      <c r="E7" s="5">
        <f t="shared" si="0"/>
        <v>3.2222222222222223</v>
      </c>
      <c r="F7" s="5">
        <v>6.4444444444444446</v>
      </c>
      <c r="G7" s="5">
        <f t="shared" si="1"/>
        <v>0.5</v>
      </c>
      <c r="H7" s="7">
        <f t="shared" si="2"/>
        <v>50</v>
      </c>
      <c r="I7" s="5">
        <f>_xlfn.VAR.S('Peters Data'!C47:C55)</f>
        <v>1.7777777777777777</v>
      </c>
      <c r="J7" s="5">
        <v>9</v>
      </c>
      <c r="K7" s="5">
        <v>0.19753086419753085</v>
      </c>
      <c r="L7" s="5">
        <f>_xlfn.VAR.S('Peters Data'!D47:D55)</f>
        <v>9.1944444444444429</v>
      </c>
      <c r="M7" s="5">
        <v>9</v>
      </c>
      <c r="N7" s="5">
        <f t="shared" si="3"/>
        <v>1.0216049382716048</v>
      </c>
      <c r="O7" s="7">
        <f t="shared" si="4"/>
        <v>1.2191358024691357</v>
      </c>
      <c r="P7" s="5">
        <f t="shared" si="5"/>
        <v>10.382716049382717</v>
      </c>
      <c r="Q7" s="5">
        <f t="shared" si="6"/>
        <v>18.458161865569274</v>
      </c>
      <c r="R7" s="5">
        <f t="shared" si="7"/>
        <v>41.530864197530867</v>
      </c>
      <c r="S7" s="5">
        <f t="shared" si="8"/>
        <v>373.77777777777783</v>
      </c>
      <c r="T7" s="7">
        <f t="shared" si="9"/>
        <v>4.9382716049382713E-2</v>
      </c>
      <c r="U7" s="5">
        <f t="shared" si="10"/>
        <v>1.2685185185185184</v>
      </c>
      <c r="V7" s="5">
        <f t="shared" si="11"/>
        <v>1.1262852740396274</v>
      </c>
      <c r="W7" s="5">
        <f t="shared" si="12"/>
        <v>0.17476840459235599</v>
      </c>
      <c r="X7" s="5">
        <v>3.0543995243757401E-2</v>
      </c>
    </row>
    <row r="8" spans="1:24" x14ac:dyDescent="0.2">
      <c r="A8" s="7" t="s">
        <v>25</v>
      </c>
      <c r="B8" s="5">
        <f>AVERAGE('Peters Data'!D57:D64)</f>
        <v>3.5</v>
      </c>
      <c r="C8" s="5">
        <f>AVERAGE('Peters Data'!C57:C64)</f>
        <v>2</v>
      </c>
      <c r="D8" s="5">
        <v>8</v>
      </c>
      <c r="E8" s="5">
        <f t="shared" si="0"/>
        <v>1.5</v>
      </c>
      <c r="F8" s="5">
        <v>6</v>
      </c>
      <c r="G8" s="5">
        <f t="shared" si="1"/>
        <v>0.25</v>
      </c>
      <c r="H8" s="7">
        <f t="shared" si="2"/>
        <v>25</v>
      </c>
      <c r="I8" s="5">
        <f>_xlfn.VAR.S('Peters Data'!C57:C64)</f>
        <v>3.7142857142857144</v>
      </c>
      <c r="J8" s="5">
        <v>8</v>
      </c>
      <c r="K8" s="5">
        <v>0.4642857142857143</v>
      </c>
      <c r="L8" s="5">
        <f>_xlfn.VAR.S('Peters Data'!D57:D64)</f>
        <v>8.5714285714285712</v>
      </c>
      <c r="M8" s="5">
        <v>8</v>
      </c>
      <c r="N8" s="5">
        <f t="shared" si="3"/>
        <v>1.0714285714285714</v>
      </c>
      <c r="O8" s="7">
        <f t="shared" si="4"/>
        <v>1.5357142857142856</v>
      </c>
      <c r="P8" s="5">
        <f t="shared" si="5"/>
        <v>2.25</v>
      </c>
      <c r="Q8" s="5">
        <f t="shared" si="6"/>
        <v>8.3571428571428577</v>
      </c>
      <c r="R8" s="5">
        <f t="shared" si="7"/>
        <v>36</v>
      </c>
      <c r="S8" s="5">
        <f t="shared" si="8"/>
        <v>288</v>
      </c>
      <c r="T8" s="7">
        <f t="shared" si="9"/>
        <v>2.9017857142857144E-2</v>
      </c>
      <c r="U8" s="5">
        <f t="shared" si="10"/>
        <v>1.5647321428571428</v>
      </c>
      <c r="V8" s="5">
        <f t="shared" si="11"/>
        <v>1.2508925384928726</v>
      </c>
      <c r="W8" s="5">
        <f t="shared" si="12"/>
        <v>0.2084820897488121</v>
      </c>
      <c r="X8" s="5">
        <v>4.3464781746031703E-2</v>
      </c>
    </row>
    <row r="9" spans="1:24" x14ac:dyDescent="0.2">
      <c r="A9" s="7" t="s">
        <v>26</v>
      </c>
      <c r="B9" s="5">
        <f>AVERAGE('Peters Data'!D65:D73)</f>
        <v>5.5555555555555554</v>
      </c>
      <c r="C9" s="5">
        <f>AVERAGE('Peters Data'!C65:C73)</f>
        <v>2.3333333333333335</v>
      </c>
      <c r="D9" s="5">
        <v>8</v>
      </c>
      <c r="E9" s="5">
        <f t="shared" si="0"/>
        <v>3.2222222222222219</v>
      </c>
      <c r="F9" s="5">
        <v>5.6666666666666661</v>
      </c>
      <c r="G9" s="5">
        <f t="shared" si="1"/>
        <v>0.56862745098039214</v>
      </c>
      <c r="H9" s="7">
        <f t="shared" si="2"/>
        <v>56.862745098039213</v>
      </c>
      <c r="I9" s="5">
        <f>_xlfn.VAR.S('Peters Data'!C65:C73)</f>
        <v>2</v>
      </c>
      <c r="J9" s="5">
        <v>9</v>
      </c>
      <c r="K9" s="5">
        <v>0.22222222222222221</v>
      </c>
      <c r="L9" s="5">
        <f>_xlfn.VAR.S('Peters Data'!D65:D73)</f>
        <v>6.7777777777777786</v>
      </c>
      <c r="M9" s="5">
        <v>9</v>
      </c>
      <c r="N9" s="5">
        <f t="shared" si="3"/>
        <v>0.75308641975308654</v>
      </c>
      <c r="O9" s="7">
        <f t="shared" si="4"/>
        <v>0.97530864197530875</v>
      </c>
      <c r="P9" s="5">
        <f t="shared" si="5"/>
        <v>10.382716049382713</v>
      </c>
      <c r="Q9" s="5">
        <f t="shared" si="6"/>
        <v>20.765432098765427</v>
      </c>
      <c r="R9" s="5">
        <f t="shared" si="7"/>
        <v>32.111111111111107</v>
      </c>
      <c r="S9" s="5">
        <f t="shared" si="8"/>
        <v>288.99999999999994</v>
      </c>
      <c r="T9" s="7">
        <f t="shared" si="9"/>
        <v>7.1852706224101837E-2</v>
      </c>
      <c r="U9" s="5">
        <f t="shared" si="10"/>
        <v>1.0471613481994106</v>
      </c>
      <c r="V9" s="5">
        <f t="shared" si="11"/>
        <v>1.0233090189182399</v>
      </c>
      <c r="W9" s="5">
        <f t="shared" si="12"/>
        <v>0.18058394451498352</v>
      </c>
      <c r="X9" s="5">
        <v>3.26105610165906E-2</v>
      </c>
    </row>
    <row r="10" spans="1:24" x14ac:dyDescent="0.2">
      <c r="A10" s="7" t="s">
        <v>27</v>
      </c>
      <c r="B10" s="5">
        <f>AVERAGE('Peters Data'!D74:D82)</f>
        <v>7</v>
      </c>
      <c r="C10" s="5">
        <f>AVERAGE('Peters Data'!C74:C82)</f>
        <v>2.8888888888888888</v>
      </c>
      <c r="D10" s="5">
        <v>8</v>
      </c>
      <c r="E10" s="5">
        <f t="shared" si="0"/>
        <v>4.1111111111111107</v>
      </c>
      <c r="F10" s="5">
        <v>5.1111111111111107</v>
      </c>
      <c r="G10" s="5">
        <f t="shared" si="1"/>
        <v>0.80434782608695654</v>
      </c>
      <c r="H10" s="7">
        <f t="shared" si="2"/>
        <v>80.434782608695656</v>
      </c>
      <c r="I10" s="5">
        <f>_xlfn.VAR.S('Peters Data'!C74:C82)</f>
        <v>3.1111111111111107</v>
      </c>
      <c r="J10" s="5">
        <v>9</v>
      </c>
      <c r="K10" s="5">
        <v>0.34567901234567899</v>
      </c>
      <c r="L10" s="5">
        <f>_xlfn.VAR.S('Peters Data'!D74:D82)</f>
        <v>2</v>
      </c>
      <c r="M10" s="5">
        <v>9</v>
      </c>
      <c r="N10" s="5">
        <f t="shared" si="3"/>
        <v>0.22222222222222221</v>
      </c>
      <c r="O10" s="7">
        <f t="shared" si="4"/>
        <v>0.5679012345679012</v>
      </c>
      <c r="P10" s="5">
        <f t="shared" si="5"/>
        <v>16.901234567901231</v>
      </c>
      <c r="Q10" s="5">
        <f t="shared" si="6"/>
        <v>52.581618655692708</v>
      </c>
      <c r="R10" s="5">
        <f t="shared" si="7"/>
        <v>26.123456790123452</v>
      </c>
      <c r="S10" s="5">
        <f t="shared" si="8"/>
        <v>235.11111111111106</v>
      </c>
      <c r="T10" s="7">
        <f t="shared" si="9"/>
        <v>0.22364582604028094</v>
      </c>
      <c r="U10" s="5">
        <f t="shared" si="10"/>
        <v>0.79154706060818214</v>
      </c>
      <c r="V10" s="5">
        <f t="shared" si="11"/>
        <v>0.88968930566135396</v>
      </c>
      <c r="W10" s="5">
        <f t="shared" si="12"/>
        <v>0.17406964675983014</v>
      </c>
      <c r="X10" s="5">
        <v>3.0300241923092001E-2</v>
      </c>
    </row>
    <row r="11" spans="1:24" x14ac:dyDescent="0.2">
      <c r="A11" s="7" t="s">
        <v>28</v>
      </c>
      <c r="B11" s="5">
        <f>AVERAGE('Peters Data'!D83:D91)</f>
        <v>1.2222222222222223</v>
      </c>
      <c r="C11" s="5">
        <f>AVERAGE('Peters Data'!C83:C91)</f>
        <v>0.1111111111111111</v>
      </c>
      <c r="D11" s="5">
        <v>8</v>
      </c>
      <c r="E11" s="5">
        <f t="shared" si="0"/>
        <v>1.1111111111111112</v>
      </c>
      <c r="F11" s="5">
        <v>7.8888888888888893</v>
      </c>
      <c r="G11" s="5">
        <f t="shared" si="1"/>
        <v>0.14084507042253522</v>
      </c>
      <c r="H11" s="7">
        <f t="shared" si="2"/>
        <v>14.084507042253522</v>
      </c>
      <c r="I11" s="5">
        <f>_xlfn.VAR.S('Peters Data'!C83:C91)</f>
        <v>0.1111111111111111</v>
      </c>
      <c r="J11" s="5">
        <v>9</v>
      </c>
      <c r="K11" s="5">
        <v>1.2345679012345678E-2</v>
      </c>
      <c r="L11" s="5">
        <f>_xlfn.VAR.S('Peters Data'!D83:D91)</f>
        <v>2.4444444444444446</v>
      </c>
      <c r="M11" s="5">
        <v>9</v>
      </c>
      <c r="N11" s="5">
        <f t="shared" si="3"/>
        <v>0.27160493827160498</v>
      </c>
      <c r="O11" s="7">
        <f t="shared" si="4"/>
        <v>0.28395061728395066</v>
      </c>
      <c r="P11" s="5">
        <f t="shared" si="5"/>
        <v>1.2345679012345681</v>
      </c>
      <c r="Q11" s="5">
        <f t="shared" si="6"/>
        <v>0.13717421124828533</v>
      </c>
      <c r="R11" s="5">
        <f t="shared" si="7"/>
        <v>62.234567901234577</v>
      </c>
      <c r="S11" s="5">
        <f t="shared" si="8"/>
        <v>560.1111111111112</v>
      </c>
      <c r="T11" s="7">
        <f t="shared" si="9"/>
        <v>2.4490535632504815E-4</v>
      </c>
      <c r="U11" s="5">
        <f t="shared" si="10"/>
        <v>0.2841955226402757</v>
      </c>
      <c r="V11" s="5">
        <f t="shared" si="11"/>
        <v>0.53309991806440538</v>
      </c>
      <c r="W11" s="5">
        <f t="shared" si="12"/>
        <v>6.7576045951826036E-2</v>
      </c>
      <c r="X11" s="5">
        <v>4.5665219864833E-3</v>
      </c>
    </row>
    <row r="12" spans="1:24" x14ac:dyDescent="0.2">
      <c r="A12" s="7" t="s">
        <v>29</v>
      </c>
      <c r="B12" s="5">
        <f>AVERAGE('Peters Data'!D92:D100)</f>
        <v>1</v>
      </c>
      <c r="C12" s="5">
        <f>AVERAGE('Peters Data'!C92:C100)</f>
        <v>0</v>
      </c>
      <c r="D12" s="5">
        <v>8</v>
      </c>
      <c r="E12" s="5">
        <f t="shared" si="0"/>
        <v>1</v>
      </c>
      <c r="F12" s="5">
        <v>8</v>
      </c>
      <c r="G12" s="5">
        <f t="shared" si="1"/>
        <v>0.125</v>
      </c>
      <c r="H12" s="7">
        <f t="shared" si="2"/>
        <v>12.5</v>
      </c>
      <c r="I12" s="5">
        <v>0</v>
      </c>
      <c r="J12" s="5">
        <v>9</v>
      </c>
      <c r="K12" s="5">
        <v>0</v>
      </c>
      <c r="L12" s="5">
        <f>_xlfn.VAR.S('Peters Data'!D92:D100)</f>
        <v>1.5</v>
      </c>
      <c r="M12" s="5">
        <v>9</v>
      </c>
      <c r="N12" s="5">
        <f t="shared" si="3"/>
        <v>0.16666666666666666</v>
      </c>
      <c r="O12" s="7">
        <f t="shared" si="4"/>
        <v>0.16666666666666666</v>
      </c>
      <c r="P12" s="5">
        <f t="shared" si="5"/>
        <v>1</v>
      </c>
      <c r="Q12" s="5">
        <f t="shared" si="6"/>
        <v>0</v>
      </c>
      <c r="R12" s="5">
        <f t="shared" si="7"/>
        <v>64</v>
      </c>
      <c r="S12" s="5">
        <f t="shared" si="8"/>
        <v>576</v>
      </c>
      <c r="T12" s="7">
        <f t="shared" si="9"/>
        <v>0</v>
      </c>
      <c r="U12" s="5">
        <f t="shared" si="10"/>
        <v>0.16666666666666666</v>
      </c>
      <c r="V12" s="5">
        <f t="shared" si="11"/>
        <v>0.40824829046386302</v>
      </c>
      <c r="W12" s="5">
        <f t="shared" si="12"/>
        <v>5.1031036307982877E-2</v>
      </c>
      <c r="X12" s="5">
        <v>2.60416666666667E-3</v>
      </c>
    </row>
    <row r="13" spans="1:24" x14ac:dyDescent="0.2">
      <c r="A13" s="7" t="s">
        <v>30</v>
      </c>
      <c r="B13" s="5">
        <f>AVERAGE('Peters Data'!D101:D109)</f>
        <v>1</v>
      </c>
      <c r="C13" s="5">
        <f>AVERAGE('Peters Data'!C101:C109)</f>
        <v>0</v>
      </c>
      <c r="D13" s="5">
        <v>8</v>
      </c>
      <c r="E13" s="5">
        <f t="shared" si="0"/>
        <v>1</v>
      </c>
      <c r="F13" s="5">
        <v>8</v>
      </c>
      <c r="G13" s="5">
        <f t="shared" si="1"/>
        <v>0.125</v>
      </c>
      <c r="H13" s="7">
        <f t="shared" si="2"/>
        <v>12.5</v>
      </c>
      <c r="I13" s="5">
        <v>0</v>
      </c>
      <c r="J13" s="5">
        <v>9</v>
      </c>
      <c r="K13" s="5">
        <v>0</v>
      </c>
      <c r="L13" s="5">
        <f>_xlfn.VAR.S('Peters Data'!D101:D109)</f>
        <v>1.5</v>
      </c>
      <c r="M13" s="5">
        <v>9</v>
      </c>
      <c r="N13" s="5">
        <f t="shared" si="3"/>
        <v>0.16666666666666666</v>
      </c>
      <c r="O13" s="7">
        <f t="shared" si="4"/>
        <v>0.16666666666666666</v>
      </c>
      <c r="P13" s="5">
        <f t="shared" si="5"/>
        <v>1</v>
      </c>
      <c r="Q13" s="5">
        <f t="shared" si="6"/>
        <v>0</v>
      </c>
      <c r="R13" s="5">
        <f t="shared" si="7"/>
        <v>64</v>
      </c>
      <c r="S13" s="5">
        <f t="shared" si="8"/>
        <v>576</v>
      </c>
      <c r="T13" s="7">
        <f t="shared" si="9"/>
        <v>0</v>
      </c>
      <c r="U13" s="5">
        <f t="shared" si="10"/>
        <v>0.16666666666666666</v>
      </c>
      <c r="V13" s="5">
        <f t="shared" si="11"/>
        <v>0.40824829046386302</v>
      </c>
      <c r="W13" s="5">
        <f t="shared" si="12"/>
        <v>5.1031036307982877E-2</v>
      </c>
      <c r="X13" s="5">
        <v>2.60416666666667E-3</v>
      </c>
    </row>
    <row r="14" spans="1:24" x14ac:dyDescent="0.2">
      <c r="A14" s="7" t="s">
        <v>31</v>
      </c>
      <c r="B14" s="5">
        <f>AVERAGE('Peters Data'!D110:D118)</f>
        <v>0.44444444444444442</v>
      </c>
      <c r="C14" s="5">
        <f>AVERAGE('Peters Data'!C110:C118)</f>
        <v>0</v>
      </c>
      <c r="D14" s="5">
        <v>8</v>
      </c>
      <c r="E14" s="5">
        <f t="shared" si="0"/>
        <v>0.44444444444444442</v>
      </c>
      <c r="F14" s="5">
        <v>8</v>
      </c>
      <c r="G14" s="5">
        <f t="shared" si="1"/>
        <v>5.5555555555555552E-2</v>
      </c>
      <c r="H14" s="7">
        <f t="shared" si="2"/>
        <v>5.5555555555555554</v>
      </c>
      <c r="I14" s="5">
        <v>0</v>
      </c>
      <c r="J14" s="5">
        <v>9</v>
      </c>
      <c r="K14" s="5">
        <v>0</v>
      </c>
      <c r="L14" s="5">
        <f>_xlfn.VAR.S('Peters Data'!D110:D118)</f>
        <v>0.52777777777777779</v>
      </c>
      <c r="M14" s="5">
        <v>9</v>
      </c>
      <c r="N14" s="5">
        <f t="shared" si="3"/>
        <v>5.8641975308641979E-2</v>
      </c>
      <c r="O14" s="7">
        <f t="shared" si="4"/>
        <v>5.8641975308641979E-2</v>
      </c>
      <c r="P14" s="5">
        <f t="shared" si="5"/>
        <v>0.19753086419753085</v>
      </c>
      <c r="Q14" s="5">
        <f t="shared" si="6"/>
        <v>0</v>
      </c>
      <c r="R14" s="5">
        <f t="shared" si="7"/>
        <v>64</v>
      </c>
      <c r="S14" s="5">
        <f t="shared" si="8"/>
        <v>576</v>
      </c>
      <c r="T14" s="7">
        <f t="shared" si="9"/>
        <v>0</v>
      </c>
      <c r="U14" s="5">
        <f t="shared" si="10"/>
        <v>5.8641975308641979E-2</v>
      </c>
      <c r="V14" s="5">
        <f t="shared" si="11"/>
        <v>0.24216105241892633</v>
      </c>
      <c r="W14" s="5">
        <f t="shared" si="12"/>
        <v>3.0270131552365791E-2</v>
      </c>
      <c r="X14" s="5">
        <v>9.1628086419753103E-4</v>
      </c>
    </row>
    <row r="15" spans="1:24" x14ac:dyDescent="0.2">
      <c r="A15" s="44" t="s">
        <v>32</v>
      </c>
      <c r="B15" s="5">
        <f>AVERAGE('Peters Data'!D119:D127)</f>
        <v>5.5555555555555554</v>
      </c>
      <c r="C15" s="5">
        <f>AVERAGE('Peters Data'!C119:C127)</f>
        <v>0.55555555555555558</v>
      </c>
      <c r="D15" s="5">
        <v>8</v>
      </c>
      <c r="E15" s="5">
        <f t="shared" si="0"/>
        <v>5</v>
      </c>
      <c r="F15" s="5">
        <v>7.4444444444444446</v>
      </c>
      <c r="G15" s="5">
        <f t="shared" si="1"/>
        <v>0.67164179104477606</v>
      </c>
      <c r="H15" s="7">
        <f t="shared" si="2"/>
        <v>67.164179104477611</v>
      </c>
      <c r="I15" s="5">
        <f>_xlfn.VAR.S('Peters Data'!C119:C127)</f>
        <v>0.77777777777777779</v>
      </c>
      <c r="J15" s="5">
        <v>9</v>
      </c>
      <c r="K15" s="5">
        <v>8.6419753086419748E-2</v>
      </c>
      <c r="L15" s="5">
        <f>_xlfn.VAR.S('Peters Data'!D119:D127)</f>
        <v>4.0277777777777786</v>
      </c>
      <c r="M15" s="5">
        <v>9</v>
      </c>
      <c r="N15" s="5">
        <f t="shared" si="3"/>
        <v>0.44753086419753096</v>
      </c>
      <c r="O15" s="7">
        <f t="shared" si="4"/>
        <v>0.53395061728395077</v>
      </c>
      <c r="P15" s="5">
        <f t="shared" si="5"/>
        <v>25</v>
      </c>
      <c r="Q15" s="5">
        <f t="shared" si="6"/>
        <v>19.444444444444446</v>
      </c>
      <c r="R15" s="5">
        <f t="shared" si="7"/>
        <v>55.419753086419753</v>
      </c>
      <c r="S15" s="5">
        <f t="shared" si="8"/>
        <v>498.77777777777777</v>
      </c>
      <c r="T15" s="7">
        <f t="shared" si="9"/>
        <v>3.8984183559812882E-2</v>
      </c>
      <c r="U15" s="5">
        <f t="shared" si="10"/>
        <v>0.57293480084376369</v>
      </c>
      <c r="V15" s="5">
        <f t="shared" si="11"/>
        <v>0.75692456747271963</v>
      </c>
      <c r="W15" s="5">
        <f t="shared" si="12"/>
        <v>0.10167643443663398</v>
      </c>
      <c r="X15" s="5">
        <v>1.03380973197471E-2</v>
      </c>
    </row>
    <row r="16" spans="1:24" x14ac:dyDescent="0.2">
      <c r="A16" s="44" t="s">
        <v>33</v>
      </c>
      <c r="B16" s="5">
        <f>AVERAGE('Peters Data'!D128:D136)</f>
        <v>6.25</v>
      </c>
      <c r="C16" s="5">
        <v>1</v>
      </c>
      <c r="D16" s="5">
        <v>8</v>
      </c>
      <c r="E16" s="5">
        <f t="shared" si="0"/>
        <v>5.25</v>
      </c>
      <c r="F16" s="5">
        <v>7</v>
      </c>
      <c r="G16" s="5">
        <f t="shared" si="1"/>
        <v>0.75</v>
      </c>
      <c r="H16" s="7">
        <f t="shared" si="2"/>
        <v>75</v>
      </c>
      <c r="I16" s="5">
        <f>_xlfn.VAR.S('Peters Data'!C128:C136)</f>
        <v>1.1428571428571428</v>
      </c>
      <c r="J16" s="5">
        <v>8</v>
      </c>
      <c r="K16" s="5">
        <v>0.14285714285714285</v>
      </c>
      <c r="L16" s="5">
        <f>_xlfn.VAR.S('Peters Data'!D128:D136)</f>
        <v>1.9285714285714286</v>
      </c>
      <c r="M16" s="5">
        <v>8</v>
      </c>
      <c r="N16" s="5">
        <f t="shared" si="3"/>
        <v>0.24107142857142858</v>
      </c>
      <c r="O16" s="7">
        <f t="shared" si="4"/>
        <v>0.3839285714285714</v>
      </c>
      <c r="P16" s="5">
        <f t="shared" si="5"/>
        <v>27.5625</v>
      </c>
      <c r="Q16" s="5">
        <f t="shared" si="6"/>
        <v>31.5</v>
      </c>
      <c r="R16" s="5">
        <f t="shared" si="7"/>
        <v>49</v>
      </c>
      <c r="S16" s="5">
        <f t="shared" si="8"/>
        <v>392</v>
      </c>
      <c r="T16" s="7">
        <f t="shared" si="9"/>
        <v>8.0357142857142863E-2</v>
      </c>
      <c r="U16" s="5">
        <f t="shared" si="10"/>
        <v>0.46428571428571425</v>
      </c>
      <c r="V16" s="5">
        <f t="shared" si="11"/>
        <v>0.68138514386924687</v>
      </c>
      <c r="W16" s="5">
        <f t="shared" si="12"/>
        <v>9.7340734838463838E-2</v>
      </c>
      <c r="X16" s="5">
        <v>9.4752186588921306E-3</v>
      </c>
    </row>
    <row r="17" spans="1:24" x14ac:dyDescent="0.2">
      <c r="A17" s="44" t="s">
        <v>34</v>
      </c>
      <c r="B17" s="5">
        <f>AVERAGE('Peters Data'!D137:D145)</f>
        <v>6.2222222222222223</v>
      </c>
      <c r="C17" s="5">
        <f>AVERAGE('Peters Data'!C137:C145)</f>
        <v>0.33333333333333331</v>
      </c>
      <c r="D17" s="5">
        <v>8</v>
      </c>
      <c r="E17" s="5">
        <f t="shared" si="0"/>
        <v>5.8888888888888893</v>
      </c>
      <c r="F17" s="5">
        <v>7.666666666666667</v>
      </c>
      <c r="G17" s="5">
        <f t="shared" si="1"/>
        <v>0.76811594202898548</v>
      </c>
      <c r="H17" s="7">
        <f t="shared" si="2"/>
        <v>76.811594202898547</v>
      </c>
      <c r="I17" s="5">
        <f>_xlfn.VAR.S('Peters Data'!C137:C145)</f>
        <v>0.25</v>
      </c>
      <c r="J17" s="5">
        <v>9</v>
      </c>
      <c r="K17" s="5">
        <v>2.7777777777777776E-2</v>
      </c>
      <c r="L17" s="5">
        <f>_xlfn.VAR.S('Peters Data'!D137:D145)</f>
        <v>3.1944444444444429</v>
      </c>
      <c r="M17" s="5">
        <v>9</v>
      </c>
      <c r="N17" s="5">
        <f t="shared" si="3"/>
        <v>0.35493827160493807</v>
      </c>
      <c r="O17" s="7">
        <f t="shared" si="4"/>
        <v>0.38271604938271586</v>
      </c>
      <c r="P17" s="5">
        <f t="shared" si="5"/>
        <v>34.67901234567902</v>
      </c>
      <c r="Q17" s="5">
        <f t="shared" si="6"/>
        <v>8.669753086419755</v>
      </c>
      <c r="R17" s="5">
        <f t="shared" si="7"/>
        <v>58.777777777777786</v>
      </c>
      <c r="S17" s="5">
        <f t="shared" si="8"/>
        <v>529.00000000000011</v>
      </c>
      <c r="T17" s="7">
        <f t="shared" si="9"/>
        <v>1.6388947233307662E-2</v>
      </c>
      <c r="U17" s="5">
        <f t="shared" si="10"/>
        <v>0.3991049966160235</v>
      </c>
      <c r="V17" s="5">
        <f t="shared" si="11"/>
        <v>0.63174757349436927</v>
      </c>
      <c r="W17" s="5">
        <f t="shared" si="12"/>
        <v>8.2401857412309029E-2</v>
      </c>
      <c r="X17" s="5">
        <v>6.7900661049985099E-3</v>
      </c>
    </row>
    <row r="18" spans="1:24" x14ac:dyDescent="0.2">
      <c r="A18" s="7" t="s">
        <v>35</v>
      </c>
      <c r="B18" s="5">
        <f>AVERAGE('Peters Data'!D146:D154)</f>
        <v>7.5555555555555554</v>
      </c>
      <c r="C18" s="5">
        <f>AVERAGE('Peters Data'!C146:C154)</f>
        <v>1</v>
      </c>
      <c r="D18" s="5">
        <v>8</v>
      </c>
      <c r="E18" s="5">
        <f t="shared" si="0"/>
        <v>6.5555555555555554</v>
      </c>
      <c r="F18" s="5">
        <v>7</v>
      </c>
      <c r="G18" s="5">
        <f t="shared" si="1"/>
        <v>0.93650793650793651</v>
      </c>
      <c r="H18" s="7">
        <f t="shared" si="2"/>
        <v>93.650793650793645</v>
      </c>
      <c r="I18" s="5">
        <f>_xlfn.VAR.S('Peters Data'!C146:C154)</f>
        <v>1.75</v>
      </c>
      <c r="J18" s="5">
        <v>9</v>
      </c>
      <c r="K18" s="5">
        <v>0.19444444444444445</v>
      </c>
      <c r="L18" s="5">
        <f>_xlfn.VAR.S('Peters Data'!D146:D154)</f>
        <v>0.77777777777777146</v>
      </c>
      <c r="M18" s="5">
        <v>9</v>
      </c>
      <c r="N18" s="5">
        <f t="shared" si="3"/>
        <v>8.6419753086419054E-2</v>
      </c>
      <c r="O18" s="7">
        <f t="shared" si="4"/>
        <v>0.2808641975308635</v>
      </c>
      <c r="P18" s="5">
        <f t="shared" si="5"/>
        <v>42.975308641975303</v>
      </c>
      <c r="Q18" s="5">
        <f t="shared" si="6"/>
        <v>75.206790123456784</v>
      </c>
      <c r="R18" s="5">
        <f t="shared" si="7"/>
        <v>49</v>
      </c>
      <c r="S18" s="5">
        <f>R18*J18</f>
        <v>441</v>
      </c>
      <c r="T18" s="7">
        <f t="shared" si="9"/>
        <v>0.17053693905545755</v>
      </c>
      <c r="U18" s="5">
        <f t="shared" si="10"/>
        <v>0.45140113658632108</v>
      </c>
      <c r="V18" s="5">
        <f t="shared" si="11"/>
        <v>0.67186392713578624</v>
      </c>
      <c r="W18" s="5">
        <f t="shared" si="12"/>
        <v>9.5980561019398031E-2</v>
      </c>
      <c r="X18" s="5">
        <v>9.2122680935983903E-3</v>
      </c>
    </row>
    <row r="20" spans="1:24" x14ac:dyDescent="0.2">
      <c r="A20" s="11" t="s">
        <v>112</v>
      </c>
    </row>
    <row r="21" spans="1:24" x14ac:dyDescent="0.2">
      <c r="A21" s="19" t="s">
        <v>195</v>
      </c>
    </row>
    <row r="22" spans="1:24" s="27" customFormat="1" x14ac:dyDescent="0.2">
      <c r="A22" s="28" t="s">
        <v>158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9CB-09C3-5B43-A9BA-B2FC6764F19A}">
  <dimension ref="A1:Y53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5" bestFit="1" customWidth="1"/>
    <col min="2" max="7" width="6.83203125" style="5" customWidth="1"/>
    <col min="8" max="8" width="12.83203125" style="5" customWidth="1"/>
    <col min="9" max="11" width="6.83203125" style="5" customWidth="1"/>
    <col min="12" max="13" width="12.83203125" style="5" customWidth="1"/>
    <col min="14" max="14" width="6.83203125" style="5" customWidth="1"/>
    <col min="15" max="16" width="12.83203125" style="5" customWidth="1"/>
    <col min="17" max="17" width="6.83203125" style="5" customWidth="1"/>
    <col min="18" max="18" width="12.83203125" style="5" customWidth="1"/>
    <col min="19" max="19" width="6.83203125" style="5" customWidth="1"/>
    <col min="20" max="21" width="12.83203125" style="5" customWidth="1"/>
    <col min="22" max="22" width="20.83203125" style="5" customWidth="1"/>
    <col min="23" max="23" width="22.33203125" style="5" customWidth="1"/>
    <col min="24" max="24" width="22.6640625" style="5" customWidth="1"/>
    <col min="25" max="25" width="25.83203125" style="5" customWidth="1"/>
    <col min="26" max="16384" width="10.83203125" style="5"/>
  </cols>
  <sheetData>
    <row r="1" spans="1:25" s="22" customFormat="1" ht="60" customHeight="1" x14ac:dyDescent="0.2">
      <c r="A1" s="12" t="s">
        <v>67</v>
      </c>
      <c r="B1" s="14" t="s">
        <v>159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6"/>
      <c r="I1" s="14" t="s">
        <v>74</v>
      </c>
      <c r="J1" s="12" t="s">
        <v>75</v>
      </c>
      <c r="K1" s="12" t="s">
        <v>76</v>
      </c>
      <c r="L1" s="16"/>
      <c r="M1" s="13" t="s">
        <v>77</v>
      </c>
      <c r="N1" s="13" t="s">
        <v>78</v>
      </c>
      <c r="O1" s="16"/>
      <c r="P1" s="18"/>
      <c r="Q1" s="13" t="s">
        <v>79</v>
      </c>
      <c r="R1" s="13" t="s">
        <v>80</v>
      </c>
      <c r="S1" s="13" t="s">
        <v>81</v>
      </c>
      <c r="T1" s="13" t="s">
        <v>82</v>
      </c>
      <c r="U1" s="18"/>
      <c r="V1" s="16"/>
      <c r="W1" s="16"/>
      <c r="X1" s="16"/>
      <c r="Y1"/>
    </row>
    <row r="2" spans="1:25" x14ac:dyDescent="0.2">
      <c r="A2" s="5" t="s">
        <v>36</v>
      </c>
      <c r="B2" s="7" t="s">
        <v>160</v>
      </c>
      <c r="C2" s="5">
        <f>AVERAGE('Seven Data'!G2:G5)</f>
        <v>8</v>
      </c>
      <c r="D2" s="5">
        <f>AVERAGE('Seven Data'!D2:D5)</f>
        <v>2.5</v>
      </c>
      <c r="E2" s="5">
        <v>8</v>
      </c>
      <c r="F2" s="5">
        <f>C2-D2</f>
        <v>5.5</v>
      </c>
      <c r="G2" s="5">
        <v>5.5</v>
      </c>
      <c r="H2" s="5">
        <f>F2/G2</f>
        <v>1</v>
      </c>
      <c r="I2" s="7">
        <v>100</v>
      </c>
      <c r="J2" s="5">
        <f>_xlfn.VAR.S('Seven Data'!D2:D5)</f>
        <v>3.6666666666666665</v>
      </c>
      <c r="K2" s="5">
        <v>4</v>
      </c>
      <c r="L2" s="5">
        <v>0.91666666666666663</v>
      </c>
      <c r="M2" s="5">
        <f>_xlfn.VAR.S('Seven Data'!G2:G5)</f>
        <v>0</v>
      </c>
      <c r="N2" s="5">
        <v>4</v>
      </c>
      <c r="O2" s="5">
        <f>M2/N2</f>
        <v>0</v>
      </c>
      <c r="P2" s="7">
        <f>L2+O2</f>
        <v>0.91666666666666663</v>
      </c>
      <c r="Q2" s="5">
        <f>F2*F2</f>
        <v>30.25</v>
      </c>
      <c r="R2" s="5">
        <f>Q2*J2</f>
        <v>110.91666666666666</v>
      </c>
      <c r="S2" s="5">
        <f>G2*G2</f>
        <v>30.25</v>
      </c>
      <c r="T2" s="5">
        <f>S2*K2</f>
        <v>121</v>
      </c>
      <c r="U2" s="7">
        <f>R2/T2</f>
        <v>0.91666666666666663</v>
      </c>
      <c r="V2" s="5">
        <f>P2+U2</f>
        <v>1.8333333333333333</v>
      </c>
      <c r="W2" s="5">
        <f>SQRT(V2)</f>
        <v>1.35400640077266</v>
      </c>
      <c r="X2" s="5">
        <f>W2/G2</f>
        <v>0.24618298195866545</v>
      </c>
      <c r="Y2" s="5">
        <v>6.0606060606060601E-2</v>
      </c>
    </row>
    <row r="3" spans="1:25" x14ac:dyDescent="0.2">
      <c r="A3" s="8" t="s">
        <v>36</v>
      </c>
      <c r="B3" s="20" t="s">
        <v>161</v>
      </c>
      <c r="C3" s="8">
        <f>AVERAGE('Seven Data'!G6:G9)</f>
        <v>7.5</v>
      </c>
      <c r="D3" s="8">
        <f>AVERAGE('Seven Data'!D6:D9)</f>
        <v>1.25</v>
      </c>
      <c r="E3" s="8">
        <v>8</v>
      </c>
      <c r="F3" s="8">
        <f t="shared" ref="F3:F19" si="0">C3-D3</f>
        <v>6.25</v>
      </c>
      <c r="G3" s="8">
        <v>6.75</v>
      </c>
      <c r="H3" s="8">
        <f t="shared" ref="H3:H19" si="1">F3/G3</f>
        <v>0.92592592592592593</v>
      </c>
      <c r="I3" s="20">
        <v>92.592592592592595</v>
      </c>
      <c r="J3" s="5">
        <f>_xlfn.VAR.S('Seven Data'!D6:D9)</f>
        <v>0.91666666666666663</v>
      </c>
      <c r="K3" s="5">
        <v>4</v>
      </c>
      <c r="L3" s="5">
        <v>0.22916666666666666</v>
      </c>
      <c r="M3" s="5">
        <f>_xlfn.VAR.S('Seven Data'!G6:G9)</f>
        <v>1</v>
      </c>
      <c r="N3" s="5">
        <v>4</v>
      </c>
      <c r="O3" s="5">
        <f t="shared" ref="O3:O47" si="2">M3/N3</f>
        <v>0.25</v>
      </c>
      <c r="P3" s="7">
        <f t="shared" ref="P3:P47" si="3">L3+O3</f>
        <v>0.47916666666666663</v>
      </c>
      <c r="Q3" s="5">
        <f t="shared" ref="Q3:Q47" si="4">F3*F3</f>
        <v>39.0625</v>
      </c>
      <c r="R3" s="5">
        <f t="shared" ref="R3:R47" si="5">Q3*J3</f>
        <v>35.807291666666664</v>
      </c>
      <c r="S3" s="5">
        <f t="shared" ref="S3:S47" si="6">G3*G3</f>
        <v>45.5625</v>
      </c>
      <c r="T3" s="5">
        <f t="shared" ref="T3:T47" si="7">S3*K3</f>
        <v>182.25</v>
      </c>
      <c r="U3" s="7">
        <f t="shared" ref="U3:U47" si="8">R3/T3</f>
        <v>0.19647347965249198</v>
      </c>
      <c r="V3" s="5">
        <f t="shared" ref="V3:V47" si="9">P3+U3</f>
        <v>0.67564014631915859</v>
      </c>
      <c r="W3" s="5">
        <f t="shared" ref="W3:W47" si="10">SQRT(V3)</f>
        <v>0.82197332457882022</v>
      </c>
      <c r="X3" s="5">
        <f t="shared" ref="X3:X47" si="11">W3/G3</f>
        <v>0.12177382586352892</v>
      </c>
      <c r="Y3" s="5">
        <v>1.48288646654411E-2</v>
      </c>
    </row>
    <row r="4" spans="1:25" x14ac:dyDescent="0.2">
      <c r="A4" s="5" t="s">
        <v>37</v>
      </c>
      <c r="B4" s="7" t="s">
        <v>160</v>
      </c>
      <c r="C4" s="5">
        <f>AVERAGE('Seven Data'!G10:G13)</f>
        <v>7.25</v>
      </c>
      <c r="D4" s="5">
        <f>AVERAGE('Seven Data'!D10:D13)</f>
        <v>0.25</v>
      </c>
      <c r="E4" s="5">
        <v>8</v>
      </c>
      <c r="F4" s="5">
        <f t="shared" si="0"/>
        <v>7</v>
      </c>
      <c r="G4" s="5">
        <v>7.75</v>
      </c>
      <c r="H4" s="5">
        <f t="shared" si="1"/>
        <v>0.90322580645161288</v>
      </c>
      <c r="I4" s="7">
        <v>90.322580645161281</v>
      </c>
      <c r="J4" s="5">
        <f>_xlfn.VAR.S('Seven Data'!D10:D13)</f>
        <v>0.25</v>
      </c>
      <c r="K4" s="5">
        <v>4</v>
      </c>
      <c r="L4" s="5">
        <v>6.25E-2</v>
      </c>
      <c r="M4" s="5">
        <f>_xlfn.VAR.S('Seven Data'!G10:G13)</f>
        <v>0.91666666666666663</v>
      </c>
      <c r="N4" s="5">
        <v>4</v>
      </c>
      <c r="O4" s="5">
        <f t="shared" si="2"/>
        <v>0.22916666666666666</v>
      </c>
      <c r="P4" s="7">
        <f t="shared" si="3"/>
        <v>0.29166666666666663</v>
      </c>
      <c r="Q4" s="5">
        <f t="shared" si="4"/>
        <v>49</v>
      </c>
      <c r="R4" s="5">
        <f t="shared" si="5"/>
        <v>12.25</v>
      </c>
      <c r="S4" s="5">
        <f t="shared" si="6"/>
        <v>60.0625</v>
      </c>
      <c r="T4" s="5">
        <f t="shared" si="7"/>
        <v>240.25</v>
      </c>
      <c r="U4" s="7">
        <f t="shared" si="8"/>
        <v>5.0988553590010408E-2</v>
      </c>
      <c r="V4" s="5">
        <f t="shared" si="9"/>
        <v>0.34265522025667705</v>
      </c>
      <c r="W4" s="5">
        <f t="shared" si="10"/>
        <v>0.58536759412925909</v>
      </c>
      <c r="X4" s="5">
        <f t="shared" si="11"/>
        <v>7.5531302468291497E-2</v>
      </c>
      <c r="Y4" s="5">
        <v>5.70497765255654E-3</v>
      </c>
    </row>
    <row r="5" spans="1:25" x14ac:dyDescent="0.2">
      <c r="A5" s="8" t="s">
        <v>37</v>
      </c>
      <c r="B5" s="20" t="s">
        <v>161</v>
      </c>
      <c r="C5" s="8">
        <f>AVERAGE('Seven Data'!G14:G17)</f>
        <v>2.75</v>
      </c>
      <c r="D5" s="8">
        <f>AVERAGE('Seven Data'!D14:D17)</f>
        <v>0.75</v>
      </c>
      <c r="E5" s="8">
        <v>8</v>
      </c>
      <c r="F5" s="8">
        <f t="shared" si="0"/>
        <v>2</v>
      </c>
      <c r="G5" s="8">
        <v>7.25</v>
      </c>
      <c r="H5" s="8">
        <f t="shared" si="1"/>
        <v>0.27586206896551724</v>
      </c>
      <c r="I5" s="20">
        <v>27.586206896551722</v>
      </c>
      <c r="J5" s="5">
        <f>_xlfn.VAR.S('Seven Data'!D14:D17)</f>
        <v>2.25</v>
      </c>
      <c r="K5" s="5">
        <v>4</v>
      </c>
      <c r="L5" s="5">
        <v>0.5625</v>
      </c>
      <c r="M5" s="5">
        <f>_xlfn.VAR.S('Seven Data'!G14:G17)</f>
        <v>2.25</v>
      </c>
      <c r="N5" s="5">
        <v>4</v>
      </c>
      <c r="O5" s="5">
        <f t="shared" si="2"/>
        <v>0.5625</v>
      </c>
      <c r="P5" s="7">
        <f t="shared" si="3"/>
        <v>1.125</v>
      </c>
      <c r="Q5" s="5">
        <f t="shared" si="4"/>
        <v>4</v>
      </c>
      <c r="R5" s="5">
        <f t="shared" si="5"/>
        <v>9</v>
      </c>
      <c r="S5" s="5">
        <f t="shared" si="6"/>
        <v>52.5625</v>
      </c>
      <c r="T5" s="5">
        <f t="shared" si="7"/>
        <v>210.25</v>
      </c>
      <c r="U5" s="7">
        <f t="shared" si="8"/>
        <v>4.2806183115338882E-2</v>
      </c>
      <c r="V5" s="5">
        <f t="shared" si="9"/>
        <v>1.1678061831153388</v>
      </c>
      <c r="W5" s="5">
        <f t="shared" si="10"/>
        <v>1.0806508146091127</v>
      </c>
      <c r="X5" s="5">
        <f t="shared" si="11"/>
        <v>0.14905528477367072</v>
      </c>
      <c r="Y5" s="5">
        <v>2.2217477918960098E-2</v>
      </c>
    </row>
    <row r="6" spans="1:25" x14ac:dyDescent="0.2">
      <c r="A6" s="5" t="s">
        <v>38</v>
      </c>
      <c r="B6" s="7" t="s">
        <v>160</v>
      </c>
      <c r="C6" s="5">
        <f>AVERAGE('Seven Data'!G18:G21)</f>
        <v>3.5</v>
      </c>
      <c r="D6" s="5">
        <v>0</v>
      </c>
      <c r="E6" s="5">
        <v>8</v>
      </c>
      <c r="F6" s="5">
        <f t="shared" si="0"/>
        <v>3.5</v>
      </c>
      <c r="G6" s="5">
        <v>8</v>
      </c>
      <c r="H6" s="5">
        <f t="shared" si="1"/>
        <v>0.4375</v>
      </c>
      <c r="I6" s="7">
        <v>43.75</v>
      </c>
      <c r="J6" s="5">
        <v>0</v>
      </c>
      <c r="K6" s="5">
        <v>4</v>
      </c>
      <c r="L6" s="5">
        <v>0</v>
      </c>
      <c r="M6" s="5">
        <f>_xlfn.VAR.S('Seven Data'!G18:G21)</f>
        <v>0.33333333333333331</v>
      </c>
      <c r="N6" s="5">
        <v>4</v>
      </c>
      <c r="O6" s="5">
        <f t="shared" si="2"/>
        <v>8.3333333333333329E-2</v>
      </c>
      <c r="P6" s="7">
        <f t="shared" si="3"/>
        <v>8.3333333333333329E-2</v>
      </c>
      <c r="Q6" s="5">
        <f t="shared" si="4"/>
        <v>12.25</v>
      </c>
      <c r="R6" s="5">
        <f t="shared" si="5"/>
        <v>0</v>
      </c>
      <c r="S6" s="5">
        <f t="shared" si="6"/>
        <v>64</v>
      </c>
      <c r="T6" s="5">
        <f t="shared" si="7"/>
        <v>256</v>
      </c>
      <c r="U6" s="7">
        <f t="shared" si="8"/>
        <v>0</v>
      </c>
      <c r="V6" s="5">
        <f t="shared" si="9"/>
        <v>8.3333333333333329E-2</v>
      </c>
      <c r="W6" s="5">
        <f t="shared" si="10"/>
        <v>0.28867513459481287</v>
      </c>
      <c r="X6" s="5">
        <f t="shared" si="11"/>
        <v>3.6084391824351608E-2</v>
      </c>
      <c r="Y6" s="5">
        <v>1.30208333333333E-3</v>
      </c>
    </row>
    <row r="7" spans="1:25" x14ac:dyDescent="0.2">
      <c r="A7" s="8" t="s">
        <v>38</v>
      </c>
      <c r="B7" s="20" t="s">
        <v>161</v>
      </c>
      <c r="C7" s="8">
        <f>AVERAGE('Seven Data'!G22:G25)</f>
        <v>3</v>
      </c>
      <c r="D7" s="8">
        <v>0</v>
      </c>
      <c r="E7" s="8">
        <v>8</v>
      </c>
      <c r="F7" s="8">
        <f t="shared" si="0"/>
        <v>3</v>
      </c>
      <c r="G7" s="8">
        <v>8</v>
      </c>
      <c r="H7" s="8">
        <f t="shared" si="1"/>
        <v>0.375</v>
      </c>
      <c r="I7" s="20">
        <v>37.5</v>
      </c>
      <c r="J7" s="5">
        <v>0</v>
      </c>
      <c r="K7" s="5">
        <v>4</v>
      </c>
      <c r="L7" s="5">
        <v>0</v>
      </c>
      <c r="M7" s="5">
        <f>_xlfn.VAR.S('Seven Data'!G22:G25)</f>
        <v>6.666666666666667</v>
      </c>
      <c r="N7" s="5">
        <v>4</v>
      </c>
      <c r="O7" s="5">
        <f t="shared" si="2"/>
        <v>1.6666666666666667</v>
      </c>
      <c r="P7" s="7">
        <f t="shared" si="3"/>
        <v>1.6666666666666667</v>
      </c>
      <c r="Q7" s="5">
        <f t="shared" si="4"/>
        <v>9</v>
      </c>
      <c r="R7" s="5">
        <f t="shared" si="5"/>
        <v>0</v>
      </c>
      <c r="S7" s="5">
        <f t="shared" si="6"/>
        <v>64</v>
      </c>
      <c r="T7" s="5">
        <f t="shared" si="7"/>
        <v>256</v>
      </c>
      <c r="U7" s="7">
        <f t="shared" si="8"/>
        <v>0</v>
      </c>
      <c r="V7" s="5">
        <f t="shared" si="9"/>
        <v>1.6666666666666667</v>
      </c>
      <c r="W7" s="5">
        <f t="shared" si="10"/>
        <v>1.2909944487358056</v>
      </c>
      <c r="X7" s="5">
        <f t="shared" si="11"/>
        <v>0.1613743060919757</v>
      </c>
      <c r="Y7" s="5">
        <v>2.6041666666666699E-2</v>
      </c>
    </row>
    <row r="8" spans="1:25" x14ac:dyDescent="0.2">
      <c r="A8" s="5" t="s">
        <v>39</v>
      </c>
      <c r="B8" s="7" t="s">
        <v>160</v>
      </c>
      <c r="C8" s="5">
        <f>AVERAGE('Seven Data'!G26:G29)</f>
        <v>7.75</v>
      </c>
      <c r="D8" s="5">
        <f>AVERAGE('Seven Data'!D26:D29)</f>
        <v>3.5</v>
      </c>
      <c r="E8" s="5">
        <v>8</v>
      </c>
      <c r="F8" s="5">
        <f t="shared" si="0"/>
        <v>4.25</v>
      </c>
      <c r="G8" s="5">
        <v>4.5</v>
      </c>
      <c r="H8" s="5">
        <f t="shared" si="1"/>
        <v>0.94444444444444442</v>
      </c>
      <c r="I8" s="7">
        <v>94.444444444444443</v>
      </c>
      <c r="J8" s="5">
        <f>_xlfn.VAR.S('Seven Data'!D26:D29)</f>
        <v>3</v>
      </c>
      <c r="K8" s="5">
        <v>4</v>
      </c>
      <c r="L8" s="5">
        <v>0.75</v>
      </c>
      <c r="M8" s="5">
        <f>_xlfn.VAR.S('Seven Data'!G26:G29)</f>
        <v>0.25</v>
      </c>
      <c r="N8" s="5">
        <v>4</v>
      </c>
      <c r="O8" s="5">
        <f t="shared" si="2"/>
        <v>6.25E-2</v>
      </c>
      <c r="P8" s="7">
        <f t="shared" si="3"/>
        <v>0.8125</v>
      </c>
      <c r="Q8" s="5">
        <f t="shared" si="4"/>
        <v>18.0625</v>
      </c>
      <c r="R8" s="5">
        <f t="shared" si="5"/>
        <v>54.1875</v>
      </c>
      <c r="S8" s="5">
        <f t="shared" si="6"/>
        <v>20.25</v>
      </c>
      <c r="T8" s="5">
        <f t="shared" si="7"/>
        <v>81</v>
      </c>
      <c r="U8" s="7">
        <f t="shared" si="8"/>
        <v>0.66898148148148151</v>
      </c>
      <c r="V8" s="5">
        <f t="shared" si="9"/>
        <v>1.4814814814814814</v>
      </c>
      <c r="W8" s="5">
        <f t="shared" si="10"/>
        <v>1.2171612389003692</v>
      </c>
      <c r="X8" s="5">
        <f t="shared" si="11"/>
        <v>0.27048027531119317</v>
      </c>
      <c r="Y8" s="5">
        <v>7.31595793324189E-2</v>
      </c>
    </row>
    <row r="9" spans="1:25" x14ac:dyDescent="0.2">
      <c r="A9" s="8" t="s">
        <v>39</v>
      </c>
      <c r="B9" s="20" t="s">
        <v>161</v>
      </c>
      <c r="C9" s="23">
        <f>AVERAGE('Seven Data'!G30:G33)</f>
        <v>6.25</v>
      </c>
      <c r="D9" s="8">
        <f>AVERAGE('Seven Data'!D30:D33)</f>
        <v>1.5</v>
      </c>
      <c r="E9" s="8">
        <v>8</v>
      </c>
      <c r="F9" s="8">
        <f t="shared" si="0"/>
        <v>4.75</v>
      </c>
      <c r="G9" s="8">
        <v>6.5</v>
      </c>
      <c r="H9" s="8">
        <f t="shared" si="1"/>
        <v>0.73076923076923073</v>
      </c>
      <c r="I9" s="20">
        <v>73.076923076923066</v>
      </c>
      <c r="J9" s="5">
        <f>_xlfn.VAR.S('Seven Data'!D30:D33)</f>
        <v>1.6666666666666667</v>
      </c>
      <c r="K9" s="5">
        <v>4</v>
      </c>
      <c r="L9" s="5">
        <v>0.41666666666666669</v>
      </c>
      <c r="M9" s="5">
        <f>_xlfn.VAR.S('Seven Data'!G30:G33)</f>
        <v>2.9166666666666665</v>
      </c>
      <c r="N9" s="5">
        <v>4</v>
      </c>
      <c r="O9" s="5">
        <f t="shared" si="2"/>
        <v>0.72916666666666663</v>
      </c>
      <c r="P9" s="7">
        <f t="shared" si="3"/>
        <v>1.1458333333333333</v>
      </c>
      <c r="Q9" s="5">
        <f t="shared" si="4"/>
        <v>22.5625</v>
      </c>
      <c r="R9" s="5">
        <f t="shared" si="5"/>
        <v>37.604166666666671</v>
      </c>
      <c r="S9" s="5">
        <f t="shared" si="6"/>
        <v>42.25</v>
      </c>
      <c r="T9" s="5">
        <f t="shared" si="7"/>
        <v>169</v>
      </c>
      <c r="U9" s="7">
        <f t="shared" si="8"/>
        <v>0.2225098619329389</v>
      </c>
      <c r="V9" s="5">
        <f t="shared" si="9"/>
        <v>1.3683431952662721</v>
      </c>
      <c r="W9" s="5">
        <f t="shared" si="10"/>
        <v>1.1697620250573499</v>
      </c>
      <c r="X9" s="5">
        <f t="shared" si="11"/>
        <v>0.17996338847036153</v>
      </c>
      <c r="Y9" s="5">
        <v>3.2386821189734301E-2</v>
      </c>
    </row>
    <row r="10" spans="1:25" x14ac:dyDescent="0.2">
      <c r="A10" s="5" t="s">
        <v>40</v>
      </c>
      <c r="B10" s="7" t="s">
        <v>160</v>
      </c>
      <c r="C10" s="24">
        <f>AVERAGE('Seven Data'!G34:G37)</f>
        <v>4.5</v>
      </c>
      <c r="D10" s="5">
        <f>AVERAGE('Seven Data'!D34:D37)</f>
        <v>0.25</v>
      </c>
      <c r="E10" s="5">
        <v>8</v>
      </c>
      <c r="F10" s="5">
        <f t="shared" si="0"/>
        <v>4.25</v>
      </c>
      <c r="G10" s="5">
        <v>7.75</v>
      </c>
      <c r="H10" s="5">
        <f t="shared" si="1"/>
        <v>0.54838709677419351</v>
      </c>
      <c r="I10" s="7">
        <v>54.838709677419352</v>
      </c>
      <c r="J10" s="5">
        <f>_xlfn.VAR.S('Seven Data'!D34:D37)</f>
        <v>0.25</v>
      </c>
      <c r="K10" s="5">
        <v>4</v>
      </c>
      <c r="L10" s="5">
        <v>6.25E-2</v>
      </c>
      <c r="M10" s="5">
        <f>_xlfn.VAR.S('Seven Data'!G34:G37)</f>
        <v>3.6666666666666665</v>
      </c>
      <c r="N10" s="5">
        <v>4</v>
      </c>
      <c r="O10" s="5">
        <f t="shared" si="2"/>
        <v>0.91666666666666663</v>
      </c>
      <c r="P10" s="7">
        <f t="shared" si="3"/>
        <v>0.97916666666666663</v>
      </c>
      <c r="Q10" s="5">
        <f t="shared" si="4"/>
        <v>18.0625</v>
      </c>
      <c r="R10" s="5">
        <f t="shared" si="5"/>
        <v>4.515625</v>
      </c>
      <c r="S10" s="5">
        <f t="shared" si="6"/>
        <v>60.0625</v>
      </c>
      <c r="T10" s="5">
        <f t="shared" si="7"/>
        <v>240.25</v>
      </c>
      <c r="U10" s="7">
        <f t="shared" si="8"/>
        <v>1.8795525494276794E-2</v>
      </c>
      <c r="V10" s="5">
        <f t="shared" si="9"/>
        <v>0.9979621921609434</v>
      </c>
      <c r="W10" s="5">
        <f t="shared" si="10"/>
        <v>0.99898057646830318</v>
      </c>
      <c r="X10" s="5">
        <f t="shared" si="11"/>
        <v>0.12890071954429719</v>
      </c>
      <c r="Y10" s="5">
        <v>1.6615395499037601E-2</v>
      </c>
    </row>
    <row r="11" spans="1:25" x14ac:dyDescent="0.2">
      <c r="A11" s="8" t="s">
        <v>40</v>
      </c>
      <c r="B11" s="20" t="s">
        <v>161</v>
      </c>
      <c r="C11" s="23">
        <f>AVERAGE('Seven Data'!G38:G41)</f>
        <v>4.5</v>
      </c>
      <c r="D11" s="8">
        <v>0</v>
      </c>
      <c r="E11" s="8">
        <v>8</v>
      </c>
      <c r="F11" s="8">
        <f t="shared" si="0"/>
        <v>4.5</v>
      </c>
      <c r="G11" s="8">
        <v>8</v>
      </c>
      <c r="H11" s="8">
        <f t="shared" si="1"/>
        <v>0.5625</v>
      </c>
      <c r="I11" s="20">
        <v>56.25</v>
      </c>
      <c r="J11" s="5">
        <v>0</v>
      </c>
      <c r="K11" s="5">
        <v>4</v>
      </c>
      <c r="L11" s="5">
        <v>0</v>
      </c>
      <c r="M11" s="5">
        <f>_xlfn.VAR.S('Seven Data'!G38:G41)</f>
        <v>3.6666666666666665</v>
      </c>
      <c r="N11" s="5">
        <v>4</v>
      </c>
      <c r="O11" s="5">
        <f t="shared" si="2"/>
        <v>0.91666666666666663</v>
      </c>
      <c r="P11" s="7">
        <f t="shared" si="3"/>
        <v>0.91666666666666663</v>
      </c>
      <c r="Q11" s="5">
        <f t="shared" si="4"/>
        <v>20.25</v>
      </c>
      <c r="R11" s="5">
        <f t="shared" si="5"/>
        <v>0</v>
      </c>
      <c r="S11" s="5">
        <f t="shared" si="6"/>
        <v>64</v>
      </c>
      <c r="T11" s="5">
        <f t="shared" si="7"/>
        <v>256</v>
      </c>
      <c r="U11" s="7">
        <f t="shared" si="8"/>
        <v>0</v>
      </c>
      <c r="V11" s="5">
        <f t="shared" si="9"/>
        <v>0.91666666666666663</v>
      </c>
      <c r="W11" s="5">
        <f t="shared" si="10"/>
        <v>0.9574271077563381</v>
      </c>
      <c r="X11" s="5">
        <f t="shared" si="11"/>
        <v>0.11967838846954226</v>
      </c>
      <c r="Y11" s="5">
        <v>1.4322916666666701E-2</v>
      </c>
    </row>
    <row r="12" spans="1:25" x14ac:dyDescent="0.2">
      <c r="A12" s="5" t="s">
        <v>41</v>
      </c>
      <c r="B12" s="7" t="s">
        <v>160</v>
      </c>
      <c r="C12" s="24">
        <f>AVERAGE('Seven Data'!G42:G45)</f>
        <v>5</v>
      </c>
      <c r="D12" s="5">
        <v>0.25</v>
      </c>
      <c r="E12" s="5">
        <v>8</v>
      </c>
      <c r="F12" s="5">
        <f t="shared" si="0"/>
        <v>4.75</v>
      </c>
      <c r="G12" s="5">
        <v>7.75</v>
      </c>
      <c r="H12" s="5">
        <f t="shared" si="1"/>
        <v>0.61290322580645162</v>
      </c>
      <c r="I12" s="7">
        <v>61.29032258064516</v>
      </c>
      <c r="J12" s="5">
        <f>_xlfn.VAR.S('Seven Data'!D42:D45)</f>
        <v>0.25</v>
      </c>
      <c r="K12" s="5">
        <v>4</v>
      </c>
      <c r="L12" s="5">
        <v>6.25E-2</v>
      </c>
      <c r="M12" s="5">
        <v>6</v>
      </c>
      <c r="N12" s="5">
        <v>4</v>
      </c>
      <c r="O12" s="5">
        <f t="shared" si="2"/>
        <v>1.5</v>
      </c>
      <c r="P12" s="7">
        <f t="shared" si="3"/>
        <v>1.5625</v>
      </c>
      <c r="Q12" s="5">
        <f t="shared" si="4"/>
        <v>22.5625</v>
      </c>
      <c r="R12" s="5">
        <f t="shared" si="5"/>
        <v>5.640625</v>
      </c>
      <c r="S12" s="5">
        <f t="shared" si="6"/>
        <v>60.0625</v>
      </c>
      <c r="T12" s="5">
        <f t="shared" si="7"/>
        <v>240.25</v>
      </c>
      <c r="U12" s="7">
        <f t="shared" si="8"/>
        <v>2.3478147762747138E-2</v>
      </c>
      <c r="V12" s="5">
        <f t="shared" si="9"/>
        <v>1.585978147762747</v>
      </c>
      <c r="W12" s="5">
        <f t="shared" si="10"/>
        <v>1.2593562433889574</v>
      </c>
      <c r="X12" s="5">
        <f t="shared" si="11"/>
        <v>0.16249757979212354</v>
      </c>
      <c r="Y12" s="5">
        <v>2.64054634382976E-2</v>
      </c>
    </row>
    <row r="13" spans="1:25" x14ac:dyDescent="0.2">
      <c r="A13" s="8" t="s">
        <v>41</v>
      </c>
      <c r="B13" s="20" t="s">
        <v>161</v>
      </c>
      <c r="C13" s="8">
        <f>AVERAGE('Seven Data'!G46:G49)</f>
        <v>3.75</v>
      </c>
      <c r="D13" s="8">
        <v>0</v>
      </c>
      <c r="E13" s="8">
        <v>8</v>
      </c>
      <c r="F13" s="8">
        <f t="shared" si="0"/>
        <v>3.75</v>
      </c>
      <c r="G13" s="8">
        <v>8</v>
      </c>
      <c r="H13" s="8">
        <f t="shared" si="1"/>
        <v>0.46875</v>
      </c>
      <c r="I13" s="20">
        <v>46.875</v>
      </c>
      <c r="J13" s="5">
        <v>0</v>
      </c>
      <c r="K13" s="5">
        <v>4</v>
      </c>
      <c r="L13" s="5">
        <v>0</v>
      </c>
      <c r="M13" s="5">
        <v>1.5833333333333333</v>
      </c>
      <c r="N13" s="5">
        <v>4</v>
      </c>
      <c r="O13" s="5">
        <f t="shared" si="2"/>
        <v>0.39583333333333331</v>
      </c>
      <c r="P13" s="7">
        <f t="shared" si="3"/>
        <v>0.39583333333333331</v>
      </c>
      <c r="Q13" s="5">
        <f t="shared" si="4"/>
        <v>14.0625</v>
      </c>
      <c r="R13" s="5">
        <f t="shared" si="5"/>
        <v>0</v>
      </c>
      <c r="S13" s="5">
        <f t="shared" si="6"/>
        <v>64</v>
      </c>
      <c r="T13" s="5">
        <f t="shared" si="7"/>
        <v>256</v>
      </c>
      <c r="U13" s="7">
        <f t="shared" si="8"/>
        <v>0</v>
      </c>
      <c r="V13" s="5">
        <f t="shared" si="9"/>
        <v>0.39583333333333331</v>
      </c>
      <c r="W13" s="5">
        <f t="shared" si="10"/>
        <v>0.62915286960589578</v>
      </c>
      <c r="X13" s="5">
        <f t="shared" si="11"/>
        <v>7.8644108700736973E-2</v>
      </c>
      <c r="Y13" s="5">
        <v>6.1848958333333296E-3</v>
      </c>
    </row>
    <row r="14" spans="1:25" x14ac:dyDescent="0.2">
      <c r="A14" s="5" t="s">
        <v>42</v>
      </c>
      <c r="B14" s="7" t="s">
        <v>160</v>
      </c>
      <c r="C14" s="5">
        <f>AVERAGE('Seven Data'!G50:G52)</f>
        <v>6.333333333333333</v>
      </c>
      <c r="D14" s="5">
        <v>0</v>
      </c>
      <c r="E14" s="5">
        <v>8</v>
      </c>
      <c r="F14" s="5">
        <f t="shared" si="0"/>
        <v>6.333333333333333</v>
      </c>
      <c r="G14" s="5">
        <v>8</v>
      </c>
      <c r="H14" s="5">
        <f t="shared" si="1"/>
        <v>0.79166666666666663</v>
      </c>
      <c r="I14" s="7">
        <v>79.166666666666657</v>
      </c>
      <c r="J14" s="5">
        <v>0</v>
      </c>
      <c r="K14" s="5">
        <v>3</v>
      </c>
      <c r="L14" s="5">
        <v>0</v>
      </c>
      <c r="M14" s="5">
        <v>2.3333333333333357</v>
      </c>
      <c r="N14" s="5">
        <v>3</v>
      </c>
      <c r="O14" s="5">
        <f t="shared" si="2"/>
        <v>0.77777777777777857</v>
      </c>
      <c r="P14" s="7">
        <f t="shared" si="3"/>
        <v>0.77777777777777857</v>
      </c>
      <c r="Q14" s="5">
        <f t="shared" si="4"/>
        <v>40.111111111111107</v>
      </c>
      <c r="R14" s="5">
        <f t="shared" si="5"/>
        <v>0</v>
      </c>
      <c r="S14" s="5">
        <f t="shared" si="6"/>
        <v>64</v>
      </c>
      <c r="T14" s="5">
        <f t="shared" si="7"/>
        <v>192</v>
      </c>
      <c r="U14" s="7">
        <f t="shared" si="8"/>
        <v>0</v>
      </c>
      <c r="V14" s="5">
        <f t="shared" si="9"/>
        <v>0.77777777777777857</v>
      </c>
      <c r="W14" s="5">
        <f t="shared" si="10"/>
        <v>0.88191710368819731</v>
      </c>
      <c r="X14" s="5">
        <f t="shared" si="11"/>
        <v>0.11023963796102466</v>
      </c>
      <c r="Y14" s="5">
        <v>1.2152777777777801E-2</v>
      </c>
    </row>
    <row r="15" spans="1:25" x14ac:dyDescent="0.2">
      <c r="A15" s="8" t="s">
        <v>42</v>
      </c>
      <c r="B15" s="20" t="s">
        <v>161</v>
      </c>
      <c r="C15" s="8">
        <f>AVERAGE('Seven Data'!G53:G55)</f>
        <v>3.3333333333333335</v>
      </c>
      <c r="D15" s="8">
        <v>0</v>
      </c>
      <c r="E15" s="8">
        <v>8</v>
      </c>
      <c r="F15" s="8">
        <f t="shared" si="0"/>
        <v>3.3333333333333335</v>
      </c>
      <c r="G15" s="8">
        <v>8</v>
      </c>
      <c r="H15" s="8">
        <f t="shared" si="1"/>
        <v>0.41666666666666669</v>
      </c>
      <c r="I15" s="20">
        <v>41.666666666666671</v>
      </c>
      <c r="J15" s="5">
        <v>0</v>
      </c>
      <c r="K15" s="5">
        <v>3</v>
      </c>
      <c r="L15" s="5">
        <v>0</v>
      </c>
      <c r="M15" s="5">
        <v>5.3333333333333321</v>
      </c>
      <c r="N15" s="5">
        <v>3</v>
      </c>
      <c r="O15" s="5">
        <f t="shared" si="2"/>
        <v>1.7777777777777775</v>
      </c>
      <c r="P15" s="7">
        <f t="shared" si="3"/>
        <v>1.7777777777777775</v>
      </c>
      <c r="Q15" s="5">
        <f t="shared" si="4"/>
        <v>11.111111111111112</v>
      </c>
      <c r="R15" s="5">
        <f t="shared" si="5"/>
        <v>0</v>
      </c>
      <c r="S15" s="5">
        <f t="shared" si="6"/>
        <v>64</v>
      </c>
      <c r="T15" s="5">
        <f t="shared" si="7"/>
        <v>192</v>
      </c>
      <c r="U15" s="7">
        <f t="shared" si="8"/>
        <v>0</v>
      </c>
      <c r="V15" s="5">
        <f t="shared" si="9"/>
        <v>1.7777777777777775</v>
      </c>
      <c r="W15" s="5">
        <f t="shared" si="10"/>
        <v>1.3333333333333333</v>
      </c>
      <c r="X15" s="5">
        <f t="shared" si="11"/>
        <v>0.16666666666666666</v>
      </c>
      <c r="Y15" s="5">
        <v>2.7777777777777801E-2</v>
      </c>
    </row>
    <row r="16" spans="1:25" x14ac:dyDescent="0.2">
      <c r="A16" s="5" t="s">
        <v>43</v>
      </c>
      <c r="B16" s="7" t="s">
        <v>160</v>
      </c>
      <c r="C16" s="5">
        <f>AVERAGE('Seven Data'!G56:G58)</f>
        <v>4</v>
      </c>
      <c r="D16" s="5">
        <v>0</v>
      </c>
      <c r="E16" s="5">
        <v>8</v>
      </c>
      <c r="F16" s="5">
        <f t="shared" si="0"/>
        <v>4</v>
      </c>
      <c r="G16" s="5">
        <v>8</v>
      </c>
      <c r="H16" s="5">
        <f t="shared" si="1"/>
        <v>0.5</v>
      </c>
      <c r="I16" s="7">
        <v>50</v>
      </c>
      <c r="J16" s="5">
        <v>0</v>
      </c>
      <c r="K16" s="5">
        <v>3</v>
      </c>
      <c r="L16" s="5">
        <v>0</v>
      </c>
      <c r="M16" s="5">
        <v>4</v>
      </c>
      <c r="N16" s="5">
        <v>3</v>
      </c>
      <c r="O16" s="5">
        <f t="shared" si="2"/>
        <v>1.3333333333333333</v>
      </c>
      <c r="P16" s="7">
        <f t="shared" si="3"/>
        <v>1.3333333333333333</v>
      </c>
      <c r="Q16" s="5">
        <f t="shared" si="4"/>
        <v>16</v>
      </c>
      <c r="R16" s="5">
        <f t="shared" si="5"/>
        <v>0</v>
      </c>
      <c r="S16" s="5">
        <f t="shared" si="6"/>
        <v>64</v>
      </c>
      <c r="T16" s="5">
        <f t="shared" si="7"/>
        <v>192</v>
      </c>
      <c r="U16" s="7">
        <f t="shared" si="8"/>
        <v>0</v>
      </c>
      <c r="V16" s="5">
        <f t="shared" si="9"/>
        <v>1.3333333333333333</v>
      </c>
      <c r="W16" s="5">
        <f t="shared" si="10"/>
        <v>1.1547005383792515</v>
      </c>
      <c r="X16" s="5">
        <f t="shared" si="11"/>
        <v>0.14433756729740643</v>
      </c>
      <c r="Y16" s="5">
        <v>2.0833333333333301E-2</v>
      </c>
    </row>
    <row r="17" spans="1:25" x14ac:dyDescent="0.2">
      <c r="A17" s="8" t="s">
        <v>43</v>
      </c>
      <c r="B17" s="20" t="s">
        <v>161</v>
      </c>
      <c r="C17" s="8">
        <v>2</v>
      </c>
      <c r="D17" s="8">
        <v>0</v>
      </c>
      <c r="E17" s="29">
        <v>8</v>
      </c>
      <c r="F17" s="8">
        <f t="shared" si="0"/>
        <v>2</v>
      </c>
      <c r="G17" s="8">
        <v>8</v>
      </c>
      <c r="H17" s="8">
        <f t="shared" si="1"/>
        <v>0.25</v>
      </c>
      <c r="I17" s="20">
        <v>25</v>
      </c>
      <c r="J17" s="5">
        <v>0</v>
      </c>
      <c r="K17" s="5">
        <v>3</v>
      </c>
      <c r="L17" s="5">
        <v>0</v>
      </c>
      <c r="M17" s="5">
        <v>0</v>
      </c>
      <c r="N17" s="5">
        <v>1</v>
      </c>
      <c r="O17" s="5">
        <f t="shared" si="2"/>
        <v>0</v>
      </c>
      <c r="P17" s="7">
        <f t="shared" si="3"/>
        <v>0</v>
      </c>
      <c r="Q17" s="5">
        <f t="shared" si="4"/>
        <v>4</v>
      </c>
      <c r="R17" s="5">
        <f t="shared" si="5"/>
        <v>0</v>
      </c>
      <c r="S17" s="5">
        <f t="shared" si="6"/>
        <v>64</v>
      </c>
      <c r="T17" s="5">
        <f t="shared" si="7"/>
        <v>192</v>
      </c>
      <c r="U17" s="7">
        <f t="shared" si="8"/>
        <v>0</v>
      </c>
      <c r="V17" s="5">
        <f t="shared" si="9"/>
        <v>0</v>
      </c>
      <c r="W17" s="5">
        <f t="shared" si="10"/>
        <v>0</v>
      </c>
      <c r="X17" s="5">
        <f t="shared" si="11"/>
        <v>0</v>
      </c>
      <c r="Y17" s="5">
        <v>0</v>
      </c>
    </row>
    <row r="18" spans="1:25" x14ac:dyDescent="0.2">
      <c r="A18" s="5" t="s">
        <v>44</v>
      </c>
      <c r="B18" s="7" t="s">
        <v>160</v>
      </c>
      <c r="C18" s="5">
        <f>AVERAGE('Seven Data'!G62:G64)</f>
        <v>7.333333333333333</v>
      </c>
      <c r="D18" s="5">
        <f>AVERAGE('Seven Data'!D62:D64)</f>
        <v>0.33333333333333331</v>
      </c>
      <c r="E18" s="5">
        <v>8</v>
      </c>
      <c r="F18" s="5">
        <f t="shared" si="0"/>
        <v>7</v>
      </c>
      <c r="G18" s="5">
        <v>7.666666666666667</v>
      </c>
      <c r="H18" s="5">
        <f t="shared" si="1"/>
        <v>0.91304347826086951</v>
      </c>
      <c r="I18" s="7">
        <v>91.304347826086953</v>
      </c>
      <c r="J18" s="5">
        <f>_xlfn.VAR.S('Seven Data'!D62:D64)</f>
        <v>0.33333333333333337</v>
      </c>
      <c r="K18" s="5">
        <v>3</v>
      </c>
      <c r="L18" s="5">
        <v>0.11111111111111112</v>
      </c>
      <c r="M18" s="5">
        <v>1.3333333333333286</v>
      </c>
      <c r="N18" s="5">
        <v>3</v>
      </c>
      <c r="O18" s="5">
        <f t="shared" si="2"/>
        <v>0.44444444444444287</v>
      </c>
      <c r="P18" s="7">
        <f t="shared" si="3"/>
        <v>0.55555555555555403</v>
      </c>
      <c r="Q18" s="5">
        <f t="shared" si="4"/>
        <v>49</v>
      </c>
      <c r="R18" s="5">
        <f t="shared" si="5"/>
        <v>16.333333333333336</v>
      </c>
      <c r="S18" s="5">
        <f t="shared" si="6"/>
        <v>58.777777777777786</v>
      </c>
      <c r="T18" s="5">
        <f t="shared" si="7"/>
        <v>176.33333333333337</v>
      </c>
      <c r="U18" s="7">
        <f t="shared" si="8"/>
        <v>9.2627599243856329E-2</v>
      </c>
      <c r="V18" s="5">
        <f t="shared" si="9"/>
        <v>0.64818315479941035</v>
      </c>
      <c r="W18" s="5">
        <f t="shared" si="10"/>
        <v>0.80509822680180487</v>
      </c>
      <c r="X18" s="5">
        <f t="shared" si="11"/>
        <v>0.10501281219153977</v>
      </c>
      <c r="Y18" s="5">
        <v>1.1027690724375599E-2</v>
      </c>
    </row>
    <row r="19" spans="1:25" x14ac:dyDescent="0.2">
      <c r="A19" s="8" t="s">
        <v>44</v>
      </c>
      <c r="B19" s="20" t="s">
        <v>161</v>
      </c>
      <c r="C19" s="8">
        <f>AVERAGE('Seven Data'!G65:G67)</f>
        <v>5</v>
      </c>
      <c r="D19" s="8">
        <f>AVERAGE('Seven Data'!D65:D67)</f>
        <v>0.66666666666666663</v>
      </c>
      <c r="E19" s="29">
        <v>8</v>
      </c>
      <c r="F19" s="8">
        <f t="shared" si="0"/>
        <v>4.333333333333333</v>
      </c>
      <c r="G19" s="8">
        <v>7.333333333333333</v>
      </c>
      <c r="H19" s="8">
        <f t="shared" si="1"/>
        <v>0.59090909090909094</v>
      </c>
      <c r="I19" s="20">
        <v>57.142857142857139</v>
      </c>
      <c r="J19" s="5">
        <f>_xlfn.VAR.S('Seven Data'!D65:D67)</f>
        <v>1.3333333333333335</v>
      </c>
      <c r="K19" s="5">
        <v>3</v>
      </c>
      <c r="L19" s="5">
        <v>0.44444444444444448</v>
      </c>
      <c r="M19" s="5">
        <v>2</v>
      </c>
      <c r="N19" s="5">
        <v>2</v>
      </c>
      <c r="O19" s="5">
        <f t="shared" si="2"/>
        <v>1</v>
      </c>
      <c r="P19" s="7">
        <f t="shared" si="3"/>
        <v>1.4444444444444444</v>
      </c>
      <c r="Q19" s="5">
        <f t="shared" si="4"/>
        <v>18.777777777777775</v>
      </c>
      <c r="R19" s="5">
        <f t="shared" si="5"/>
        <v>25.037037037037035</v>
      </c>
      <c r="S19" s="5">
        <f t="shared" si="6"/>
        <v>53.777777777777771</v>
      </c>
      <c r="T19" s="5">
        <f t="shared" si="7"/>
        <v>161.33333333333331</v>
      </c>
      <c r="U19" s="7">
        <f t="shared" si="8"/>
        <v>0.155188246097337</v>
      </c>
      <c r="V19" s="5">
        <f t="shared" si="9"/>
        <v>1.5996326905417815</v>
      </c>
      <c r="W19" s="5">
        <f t="shared" si="10"/>
        <v>1.26476586392177</v>
      </c>
      <c r="X19" s="5">
        <f t="shared" si="11"/>
        <v>0.17246807235296865</v>
      </c>
      <c r="Y19" s="5">
        <v>2.9745235981148799E-2</v>
      </c>
    </row>
    <row r="20" spans="1:25" x14ac:dyDescent="0.2">
      <c r="A20" s="5" t="s">
        <v>45</v>
      </c>
      <c r="B20" s="7" t="s">
        <v>160</v>
      </c>
      <c r="C20" s="5">
        <f>AVERAGE('Seven Data'!G68:G70)</f>
        <v>6.666666666666667</v>
      </c>
      <c r="D20" s="5">
        <f>AVERAGE('Seven Data'!D68:D70)</f>
        <v>0.66666666666666663</v>
      </c>
      <c r="E20" s="5">
        <v>8</v>
      </c>
      <c r="F20" s="5">
        <f>C20-D20</f>
        <v>6</v>
      </c>
      <c r="G20" s="5">
        <v>7.333333333333333</v>
      </c>
      <c r="H20" s="5">
        <f>F20/G20</f>
        <v>0.81818181818181823</v>
      </c>
      <c r="I20" s="7">
        <v>81.818181818181827</v>
      </c>
      <c r="J20" s="5">
        <f>_xlfn.VAR.S('Seven Data'!D68:D70)</f>
        <v>1.3333333333333335</v>
      </c>
      <c r="K20" s="5">
        <v>3</v>
      </c>
      <c r="L20" s="5">
        <v>0.44444444444444448</v>
      </c>
      <c r="M20" s="5">
        <v>5.3333333333333286</v>
      </c>
      <c r="N20" s="5">
        <v>3</v>
      </c>
      <c r="O20" s="5">
        <f t="shared" si="2"/>
        <v>1.7777777777777761</v>
      </c>
      <c r="P20" s="7">
        <f t="shared" si="3"/>
        <v>2.2222222222222205</v>
      </c>
      <c r="Q20" s="5">
        <f t="shared" si="4"/>
        <v>36</v>
      </c>
      <c r="R20" s="5">
        <f t="shared" si="5"/>
        <v>48.000000000000007</v>
      </c>
      <c r="S20" s="5">
        <f t="shared" si="6"/>
        <v>53.777777777777771</v>
      </c>
      <c r="T20" s="5">
        <f t="shared" si="7"/>
        <v>161.33333333333331</v>
      </c>
      <c r="U20" s="7">
        <f t="shared" si="8"/>
        <v>0.29752066115702486</v>
      </c>
      <c r="V20" s="5">
        <f t="shared" si="9"/>
        <v>2.5197428833792452</v>
      </c>
      <c r="W20" s="5">
        <f t="shared" si="10"/>
        <v>1.5873698004495502</v>
      </c>
      <c r="X20" s="5">
        <f t="shared" si="11"/>
        <v>0.21645951824312049</v>
      </c>
      <c r="Y20" s="5">
        <v>4.6854723038043798E-2</v>
      </c>
    </row>
    <row r="21" spans="1:25" x14ac:dyDescent="0.2">
      <c r="A21" s="8" t="s">
        <v>45</v>
      </c>
      <c r="B21" s="20" t="s">
        <v>161</v>
      </c>
      <c r="C21" s="8">
        <f>AVERAGE('Seven Data'!G71:G73)</f>
        <v>5</v>
      </c>
      <c r="D21" s="8">
        <f>AVERAGE('Seven Data'!D71:D73)</f>
        <v>1.6666666666666667</v>
      </c>
      <c r="E21" s="29">
        <v>8</v>
      </c>
      <c r="F21" s="8">
        <f>C21-D21</f>
        <v>3.333333333333333</v>
      </c>
      <c r="G21" s="8">
        <v>6.333333333333333</v>
      </c>
      <c r="H21" s="8">
        <f>F21/G21</f>
        <v>0.52631578947368418</v>
      </c>
      <c r="I21" s="20">
        <v>50</v>
      </c>
      <c r="J21" s="5">
        <f>_xlfn.VAR.S('Seven Data'!D71:D73)</f>
        <v>0.33333333333333304</v>
      </c>
      <c r="K21" s="5">
        <v>3</v>
      </c>
      <c r="L21" s="5">
        <v>0.11111111111111101</v>
      </c>
      <c r="M21" s="5">
        <v>2</v>
      </c>
      <c r="N21" s="5">
        <v>2</v>
      </c>
      <c r="O21" s="5">
        <f t="shared" si="2"/>
        <v>1</v>
      </c>
      <c r="P21" s="7">
        <f t="shared" si="3"/>
        <v>1.1111111111111109</v>
      </c>
      <c r="Q21" s="5">
        <f t="shared" si="4"/>
        <v>11.111111111111109</v>
      </c>
      <c r="R21" s="5">
        <f t="shared" si="5"/>
        <v>3.7037037037036997</v>
      </c>
      <c r="S21" s="5">
        <f t="shared" si="6"/>
        <v>40.111111111111107</v>
      </c>
      <c r="T21" s="5">
        <f t="shared" si="7"/>
        <v>120.33333333333331</v>
      </c>
      <c r="U21" s="7">
        <f t="shared" si="8"/>
        <v>3.0778701138811915E-2</v>
      </c>
      <c r="V21" s="5">
        <f t="shared" si="9"/>
        <v>1.1418898122499228</v>
      </c>
      <c r="W21" s="5">
        <f t="shared" si="10"/>
        <v>1.0685924444098989</v>
      </c>
      <c r="X21" s="5">
        <f t="shared" si="11"/>
        <v>0.16872512280156299</v>
      </c>
      <c r="Y21" s="5">
        <v>2.84681670644025E-2</v>
      </c>
    </row>
    <row r="22" spans="1:25" x14ac:dyDescent="0.2">
      <c r="A22" s="5" t="s">
        <v>46</v>
      </c>
      <c r="B22" s="7" t="s">
        <v>160</v>
      </c>
      <c r="C22" s="5">
        <f>AVERAGE('Seven Data'!G74:G76)</f>
        <v>5.666666666666667</v>
      </c>
      <c r="D22" s="5">
        <f>AVERAGE('Seven Data'!D74:D76)</f>
        <v>0</v>
      </c>
      <c r="E22" s="5">
        <v>8</v>
      </c>
      <c r="F22" s="5">
        <f>C22-D22</f>
        <v>5.666666666666667</v>
      </c>
      <c r="G22" s="5">
        <v>8</v>
      </c>
      <c r="H22" s="5">
        <f>F22/G22</f>
        <v>0.70833333333333337</v>
      </c>
      <c r="I22" s="7">
        <f>H22*100</f>
        <v>70.833333333333343</v>
      </c>
      <c r="J22" s="5">
        <v>0</v>
      </c>
      <c r="K22" s="5">
        <v>3</v>
      </c>
      <c r="L22" s="5">
        <v>0</v>
      </c>
      <c r="M22" s="5">
        <v>4.3333333333333357</v>
      </c>
      <c r="N22" s="5">
        <v>3</v>
      </c>
      <c r="O22" s="5">
        <f t="shared" si="2"/>
        <v>1.4444444444444453</v>
      </c>
      <c r="P22" s="7">
        <f t="shared" si="3"/>
        <v>1.4444444444444453</v>
      </c>
      <c r="Q22" s="5">
        <f t="shared" si="4"/>
        <v>32.111111111111114</v>
      </c>
      <c r="R22" s="5">
        <f t="shared" si="5"/>
        <v>0</v>
      </c>
      <c r="S22" s="5">
        <f t="shared" si="6"/>
        <v>64</v>
      </c>
      <c r="T22" s="5">
        <f t="shared" si="7"/>
        <v>192</v>
      </c>
      <c r="U22" s="7">
        <f t="shared" si="8"/>
        <v>0</v>
      </c>
      <c r="V22" s="5">
        <f t="shared" si="9"/>
        <v>1.4444444444444453</v>
      </c>
      <c r="W22" s="5">
        <f t="shared" si="10"/>
        <v>1.2018504251546636</v>
      </c>
      <c r="X22" s="5">
        <f t="shared" si="11"/>
        <v>0.15023130314433294</v>
      </c>
      <c r="Y22" s="5">
        <v>2.25694444444445E-2</v>
      </c>
    </row>
    <row r="23" spans="1:25" x14ac:dyDescent="0.2">
      <c r="A23" s="8" t="s">
        <v>46</v>
      </c>
      <c r="B23" s="20" t="s">
        <v>161</v>
      </c>
      <c r="C23" s="8">
        <f>AVERAGE('Seven Data'!G77:G79)</f>
        <v>3</v>
      </c>
      <c r="D23" s="8">
        <f>AVERAGE('Seven Data'!D77:D79)</f>
        <v>0.66666666666666663</v>
      </c>
      <c r="E23" s="29">
        <v>8</v>
      </c>
      <c r="F23" s="8">
        <f>C23-D23</f>
        <v>2.3333333333333335</v>
      </c>
      <c r="G23" s="8">
        <v>7.333333333333333</v>
      </c>
      <c r="H23" s="8">
        <f>F23/G23</f>
        <v>0.31818181818181823</v>
      </c>
      <c r="I23" s="20">
        <v>28.571428571428569</v>
      </c>
      <c r="J23" s="5">
        <f>_xlfn.VAR.S('Seven Data'!D77:D79)</f>
        <v>1.3333333333333335</v>
      </c>
      <c r="K23" s="5">
        <v>3</v>
      </c>
      <c r="L23" s="5">
        <v>0.44444444444444448</v>
      </c>
      <c r="M23" s="5">
        <v>2</v>
      </c>
      <c r="N23" s="5">
        <v>2</v>
      </c>
      <c r="O23" s="5">
        <f t="shared" si="2"/>
        <v>1</v>
      </c>
      <c r="P23" s="7">
        <f t="shared" si="3"/>
        <v>1.4444444444444444</v>
      </c>
      <c r="Q23" s="5">
        <f t="shared" si="4"/>
        <v>5.4444444444444455</v>
      </c>
      <c r="R23" s="5">
        <f t="shared" si="5"/>
        <v>7.2592592592592613</v>
      </c>
      <c r="S23" s="5">
        <f t="shared" si="6"/>
        <v>53.777777777777771</v>
      </c>
      <c r="T23" s="5">
        <f t="shared" si="7"/>
        <v>161.33333333333331</v>
      </c>
      <c r="U23" s="7">
        <f t="shared" si="8"/>
        <v>4.4995408631772288E-2</v>
      </c>
      <c r="V23" s="5">
        <f t="shared" si="9"/>
        <v>1.4894398530762167</v>
      </c>
      <c r="W23" s="5">
        <f t="shared" si="10"/>
        <v>1.2204260948849859</v>
      </c>
      <c r="X23" s="5">
        <f t="shared" si="11"/>
        <v>0.16642174021158898</v>
      </c>
      <c r="Y23" s="5">
        <v>2.7696195615053602E-2</v>
      </c>
    </row>
    <row r="24" spans="1:25" x14ac:dyDescent="0.2">
      <c r="A24" s="5" t="s">
        <v>47</v>
      </c>
      <c r="B24" s="7" t="s">
        <v>160</v>
      </c>
      <c r="C24" s="5">
        <f>AVERAGE('Seven Data'!G80:G83)</f>
        <v>7</v>
      </c>
      <c r="D24" s="5">
        <f>AVERAGE('Seven Data'!D80:D83)</f>
        <v>0.25</v>
      </c>
      <c r="E24" s="5">
        <v>8</v>
      </c>
      <c r="F24" s="5">
        <f>C24-D24</f>
        <v>6.75</v>
      </c>
      <c r="G24" s="5">
        <v>7.75</v>
      </c>
      <c r="H24" s="5">
        <f>F24/G24</f>
        <v>0.87096774193548387</v>
      </c>
      <c r="I24" s="7">
        <v>87.096774193548384</v>
      </c>
      <c r="J24" s="5">
        <v>0.25</v>
      </c>
      <c r="K24" s="5">
        <v>4</v>
      </c>
      <c r="L24" s="5">
        <v>6.25E-2</v>
      </c>
      <c r="M24" s="5">
        <v>4</v>
      </c>
      <c r="N24" s="5">
        <v>4</v>
      </c>
      <c r="O24" s="5">
        <f t="shared" si="2"/>
        <v>1</v>
      </c>
      <c r="P24" s="7">
        <f t="shared" si="3"/>
        <v>1.0625</v>
      </c>
      <c r="Q24" s="5">
        <f t="shared" si="4"/>
        <v>45.5625</v>
      </c>
      <c r="R24" s="5">
        <f t="shared" si="5"/>
        <v>11.390625</v>
      </c>
      <c r="S24" s="5">
        <f t="shared" si="6"/>
        <v>60.0625</v>
      </c>
      <c r="T24" s="5">
        <f t="shared" si="7"/>
        <v>240.25</v>
      </c>
      <c r="U24" s="7">
        <f t="shared" si="8"/>
        <v>4.7411550468262224E-2</v>
      </c>
      <c r="V24" s="5">
        <f t="shared" si="9"/>
        <v>1.1099115504682622</v>
      </c>
      <c r="W24" s="5">
        <f t="shared" si="10"/>
        <v>1.0535233981588934</v>
      </c>
      <c r="X24" s="5">
        <f t="shared" si="11"/>
        <v>0.13593850298824431</v>
      </c>
      <c r="Y24" s="5">
        <v>1.8479276594684901E-2</v>
      </c>
    </row>
    <row r="25" spans="1:25" x14ac:dyDescent="0.2">
      <c r="A25" s="8" t="s">
        <v>47</v>
      </c>
      <c r="B25" s="20" t="s">
        <v>161</v>
      </c>
      <c r="C25" s="8">
        <f>AVERAGE('Seven Data'!G84:G87)</f>
        <v>5.5</v>
      </c>
      <c r="D25" s="8">
        <f>AVERAGE('Seven Data'!D84:D87)</f>
        <v>0.75</v>
      </c>
      <c r="E25" s="8">
        <v>8</v>
      </c>
      <c r="F25" s="8">
        <f t="shared" ref="F25:F47" si="12">C25-D25</f>
        <v>4.75</v>
      </c>
      <c r="G25" s="8">
        <v>7.25</v>
      </c>
      <c r="H25" s="8">
        <f t="shared" ref="H25:H47" si="13">F25/G25</f>
        <v>0.65517241379310343</v>
      </c>
      <c r="I25" s="20">
        <v>65.517241379310349</v>
      </c>
      <c r="J25" s="5">
        <f>_xlfn.VAR.S('Seven Data'!D84:D87)</f>
        <v>2.25</v>
      </c>
      <c r="K25" s="5">
        <v>4</v>
      </c>
      <c r="L25" s="5">
        <v>0.5625</v>
      </c>
      <c r="M25" s="5">
        <v>6.333333333333333</v>
      </c>
      <c r="N25" s="5">
        <v>4</v>
      </c>
      <c r="O25" s="5">
        <f t="shared" si="2"/>
        <v>1.5833333333333333</v>
      </c>
      <c r="P25" s="7">
        <f t="shared" si="3"/>
        <v>2.145833333333333</v>
      </c>
      <c r="Q25" s="5">
        <f t="shared" si="4"/>
        <v>22.5625</v>
      </c>
      <c r="R25" s="5">
        <f t="shared" si="5"/>
        <v>50.765625</v>
      </c>
      <c r="S25" s="5">
        <f t="shared" si="6"/>
        <v>52.5625</v>
      </c>
      <c r="T25" s="5">
        <f t="shared" si="7"/>
        <v>210.25</v>
      </c>
      <c r="U25" s="7">
        <f t="shared" si="8"/>
        <v>0.2414536266349584</v>
      </c>
      <c r="V25" s="5">
        <f t="shared" si="9"/>
        <v>2.3872869599682915</v>
      </c>
      <c r="W25" s="5">
        <f t="shared" si="10"/>
        <v>1.545084774362977</v>
      </c>
      <c r="X25" s="5">
        <f t="shared" si="11"/>
        <v>0.2131151412914451</v>
      </c>
      <c r="Y25" s="5">
        <v>4.5418063447672602E-2</v>
      </c>
    </row>
    <row r="26" spans="1:25" x14ac:dyDescent="0.2">
      <c r="A26" s="5" t="s">
        <v>48</v>
      </c>
      <c r="B26" s="7" t="s">
        <v>160</v>
      </c>
      <c r="C26" s="5">
        <f>AVERAGE('Seven Data'!G88:G91)</f>
        <v>6.5</v>
      </c>
      <c r="D26" s="5">
        <f>AVERAGE('Seven Data'!D88:D91)</f>
        <v>0.5</v>
      </c>
      <c r="E26" s="5">
        <v>8</v>
      </c>
      <c r="F26" s="5">
        <f t="shared" si="12"/>
        <v>6</v>
      </c>
      <c r="G26" s="5">
        <v>7.5</v>
      </c>
      <c r="H26" s="5">
        <f t="shared" si="13"/>
        <v>0.8</v>
      </c>
      <c r="I26" s="7">
        <v>80</v>
      </c>
      <c r="J26" s="5">
        <f>_xlfn.VAR.S('Seven Data'!D88:D91)</f>
        <v>1</v>
      </c>
      <c r="K26" s="5">
        <v>4</v>
      </c>
      <c r="L26" s="5">
        <v>0.25</v>
      </c>
      <c r="M26" s="5">
        <v>1</v>
      </c>
      <c r="N26" s="5">
        <v>4</v>
      </c>
      <c r="O26" s="5">
        <f t="shared" si="2"/>
        <v>0.25</v>
      </c>
      <c r="P26" s="7">
        <f t="shared" si="3"/>
        <v>0.5</v>
      </c>
      <c r="Q26" s="5">
        <f t="shared" si="4"/>
        <v>36</v>
      </c>
      <c r="R26" s="5">
        <f t="shared" si="5"/>
        <v>36</v>
      </c>
      <c r="S26" s="5">
        <f t="shared" si="6"/>
        <v>56.25</v>
      </c>
      <c r="T26" s="5">
        <f t="shared" si="7"/>
        <v>225</v>
      </c>
      <c r="U26" s="7">
        <f t="shared" si="8"/>
        <v>0.16</v>
      </c>
      <c r="V26" s="5">
        <f t="shared" si="9"/>
        <v>0.66</v>
      </c>
      <c r="W26" s="5">
        <f t="shared" si="10"/>
        <v>0.81240384046359604</v>
      </c>
      <c r="X26" s="5">
        <f t="shared" si="11"/>
        <v>0.1083205120618128</v>
      </c>
      <c r="Y26" s="5">
        <v>1.1733333333333301E-2</v>
      </c>
    </row>
    <row r="27" spans="1:25" x14ac:dyDescent="0.2">
      <c r="A27" s="8" t="s">
        <v>48</v>
      </c>
      <c r="B27" s="20" t="s">
        <v>161</v>
      </c>
      <c r="C27" s="8">
        <f>AVERAGE('Seven Data'!G92:G95)</f>
        <v>7</v>
      </c>
      <c r="D27" s="8">
        <f>AVERAGE('Seven Data'!D92:D95)</f>
        <v>1</v>
      </c>
      <c r="E27" s="8">
        <v>8</v>
      </c>
      <c r="F27" s="8">
        <f t="shared" si="12"/>
        <v>6</v>
      </c>
      <c r="G27" s="8">
        <v>7</v>
      </c>
      <c r="H27" s="8">
        <f t="shared" si="13"/>
        <v>0.8571428571428571</v>
      </c>
      <c r="I27" s="20">
        <v>85.714285714285708</v>
      </c>
      <c r="J27" s="5">
        <f>_xlfn.VAR.S('Seven Data'!D92:D95)</f>
        <v>0.66666666666666663</v>
      </c>
      <c r="K27" s="5">
        <v>4</v>
      </c>
      <c r="L27" s="5">
        <v>0.16666666666666666</v>
      </c>
      <c r="M27" s="5">
        <v>1.3333333333333333</v>
      </c>
      <c r="N27" s="5">
        <v>4</v>
      </c>
      <c r="O27" s="5">
        <f t="shared" si="2"/>
        <v>0.33333333333333331</v>
      </c>
      <c r="P27" s="7">
        <f t="shared" si="3"/>
        <v>0.5</v>
      </c>
      <c r="Q27" s="5">
        <f t="shared" si="4"/>
        <v>36</v>
      </c>
      <c r="R27" s="5">
        <f t="shared" si="5"/>
        <v>24</v>
      </c>
      <c r="S27" s="5">
        <f t="shared" si="6"/>
        <v>49</v>
      </c>
      <c r="T27" s="5">
        <f t="shared" si="7"/>
        <v>196</v>
      </c>
      <c r="U27" s="7">
        <f t="shared" si="8"/>
        <v>0.12244897959183673</v>
      </c>
      <c r="V27" s="5">
        <f t="shared" si="9"/>
        <v>0.62244897959183676</v>
      </c>
      <c r="W27" s="5">
        <f t="shared" si="10"/>
        <v>0.78895435837051864</v>
      </c>
      <c r="X27" s="5">
        <f t="shared" si="11"/>
        <v>0.11270776548150266</v>
      </c>
      <c r="Y27" s="5">
        <v>1.27030403998334E-2</v>
      </c>
    </row>
    <row r="28" spans="1:25" x14ac:dyDescent="0.2">
      <c r="A28" s="5" t="s">
        <v>49</v>
      </c>
      <c r="B28" s="7" t="s">
        <v>160</v>
      </c>
      <c r="C28" s="5">
        <f>AVERAGE('Seven Data'!G96:G99)</f>
        <v>4</v>
      </c>
      <c r="D28" s="5">
        <f>AVERAGE('Seven Data'!D96:D99)</f>
        <v>0.5</v>
      </c>
      <c r="E28" s="5">
        <v>8</v>
      </c>
      <c r="F28" s="5">
        <f t="shared" si="12"/>
        <v>3.5</v>
      </c>
      <c r="G28" s="5">
        <v>7.5</v>
      </c>
      <c r="H28" s="5">
        <f t="shared" si="13"/>
        <v>0.46666666666666667</v>
      </c>
      <c r="I28" s="7">
        <v>46.666666666666664</v>
      </c>
      <c r="J28" s="5">
        <f>_xlfn.VAR.S('Seven Data'!D96:D99)</f>
        <v>1</v>
      </c>
      <c r="K28" s="5">
        <v>4</v>
      </c>
      <c r="L28" s="5">
        <v>0.25</v>
      </c>
      <c r="M28" s="5">
        <v>2.6666666666666665</v>
      </c>
      <c r="N28" s="5">
        <v>4</v>
      </c>
      <c r="O28" s="5">
        <f t="shared" si="2"/>
        <v>0.66666666666666663</v>
      </c>
      <c r="P28" s="7">
        <f t="shared" si="3"/>
        <v>0.91666666666666663</v>
      </c>
      <c r="Q28" s="5">
        <f t="shared" si="4"/>
        <v>12.25</v>
      </c>
      <c r="R28" s="5">
        <f t="shared" si="5"/>
        <v>12.25</v>
      </c>
      <c r="S28" s="5">
        <f t="shared" si="6"/>
        <v>56.25</v>
      </c>
      <c r="T28" s="5">
        <f t="shared" si="7"/>
        <v>225</v>
      </c>
      <c r="U28" s="7">
        <f t="shared" si="8"/>
        <v>5.4444444444444441E-2</v>
      </c>
      <c r="V28" s="5">
        <f t="shared" si="9"/>
        <v>0.97111111111111104</v>
      </c>
      <c r="W28" s="5">
        <f t="shared" si="10"/>
        <v>0.98544969993963216</v>
      </c>
      <c r="X28" s="5">
        <f t="shared" si="11"/>
        <v>0.13139329332528429</v>
      </c>
      <c r="Y28" s="5">
        <v>1.7264197530864198E-2</v>
      </c>
    </row>
    <row r="29" spans="1:25" x14ac:dyDescent="0.2">
      <c r="A29" s="8" t="s">
        <v>49</v>
      </c>
      <c r="B29" s="20" t="s">
        <v>161</v>
      </c>
      <c r="C29" s="8">
        <f>AVERAGE('Seven Data'!G100:G103)</f>
        <v>2.25</v>
      </c>
      <c r="D29" s="8">
        <v>0</v>
      </c>
      <c r="E29" s="8">
        <v>8</v>
      </c>
      <c r="F29" s="8">
        <f t="shared" si="12"/>
        <v>2.25</v>
      </c>
      <c r="G29" s="8">
        <v>8</v>
      </c>
      <c r="H29" s="8">
        <f t="shared" si="13"/>
        <v>0.28125</v>
      </c>
      <c r="I29" s="20">
        <v>28.125</v>
      </c>
      <c r="J29" s="5">
        <v>0</v>
      </c>
      <c r="K29" s="5">
        <v>4</v>
      </c>
      <c r="L29" s="5">
        <v>0</v>
      </c>
      <c r="M29" s="5">
        <v>0.25</v>
      </c>
      <c r="N29" s="5">
        <v>4</v>
      </c>
      <c r="O29" s="5">
        <f t="shared" si="2"/>
        <v>6.25E-2</v>
      </c>
      <c r="P29" s="7">
        <f t="shared" si="3"/>
        <v>6.25E-2</v>
      </c>
      <c r="Q29" s="5">
        <f t="shared" si="4"/>
        <v>5.0625</v>
      </c>
      <c r="R29" s="5">
        <f t="shared" si="5"/>
        <v>0</v>
      </c>
      <c r="S29" s="5">
        <f t="shared" si="6"/>
        <v>64</v>
      </c>
      <c r="T29" s="5">
        <f t="shared" si="7"/>
        <v>256</v>
      </c>
      <c r="U29" s="7">
        <f t="shared" si="8"/>
        <v>0</v>
      </c>
      <c r="V29" s="5">
        <f t="shared" si="9"/>
        <v>6.25E-2</v>
      </c>
      <c r="W29" s="5">
        <f t="shared" si="10"/>
        <v>0.25</v>
      </c>
      <c r="X29" s="5">
        <f t="shared" si="11"/>
        <v>3.125E-2</v>
      </c>
      <c r="Y29" s="5">
        <v>9.765625E-4</v>
      </c>
    </row>
    <row r="30" spans="1:25" x14ac:dyDescent="0.2">
      <c r="A30" s="5" t="s">
        <v>50</v>
      </c>
      <c r="B30" s="7" t="s">
        <v>160</v>
      </c>
      <c r="C30" s="5">
        <f>AVERAGE('Seven Data'!G104:G107)</f>
        <v>5</v>
      </c>
      <c r="D30" s="5">
        <v>0</v>
      </c>
      <c r="E30" s="5">
        <v>8</v>
      </c>
      <c r="F30" s="5">
        <f t="shared" si="12"/>
        <v>5</v>
      </c>
      <c r="G30" s="5">
        <v>8</v>
      </c>
      <c r="H30" s="5">
        <f t="shared" si="13"/>
        <v>0.625</v>
      </c>
      <c r="I30" s="7">
        <v>62.5</v>
      </c>
      <c r="J30" s="5">
        <v>0</v>
      </c>
      <c r="K30" s="5">
        <v>4</v>
      </c>
      <c r="L30" s="5">
        <v>0</v>
      </c>
      <c r="M30" s="5">
        <v>1.3333333333333333</v>
      </c>
      <c r="N30" s="5">
        <v>4</v>
      </c>
      <c r="O30" s="5">
        <f t="shared" si="2"/>
        <v>0.33333333333333331</v>
      </c>
      <c r="P30" s="7">
        <f t="shared" si="3"/>
        <v>0.33333333333333331</v>
      </c>
      <c r="Q30" s="5">
        <f t="shared" si="4"/>
        <v>25</v>
      </c>
      <c r="R30" s="5">
        <f t="shared" si="5"/>
        <v>0</v>
      </c>
      <c r="S30" s="5">
        <f t="shared" si="6"/>
        <v>64</v>
      </c>
      <c r="T30" s="5">
        <f t="shared" si="7"/>
        <v>256</v>
      </c>
      <c r="U30" s="7">
        <f t="shared" si="8"/>
        <v>0</v>
      </c>
      <c r="V30" s="5">
        <f t="shared" si="9"/>
        <v>0.33333333333333331</v>
      </c>
      <c r="W30" s="5">
        <f t="shared" si="10"/>
        <v>0.57735026918962573</v>
      </c>
      <c r="X30" s="5">
        <f t="shared" si="11"/>
        <v>7.2168783648703216E-2</v>
      </c>
      <c r="Y30" s="5">
        <v>5.2083333333333296E-3</v>
      </c>
    </row>
    <row r="31" spans="1:25" x14ac:dyDescent="0.2">
      <c r="A31" s="8" t="s">
        <v>50</v>
      </c>
      <c r="B31" s="20" t="s">
        <v>161</v>
      </c>
      <c r="C31" s="8">
        <f>AVERAGE('Seven Data'!G108:G111)</f>
        <v>2</v>
      </c>
      <c r="D31" s="8">
        <f>AVERAGE('Seven Data'!D108:D111)</f>
        <v>0.5</v>
      </c>
      <c r="E31" s="8">
        <v>8</v>
      </c>
      <c r="F31" s="8">
        <f t="shared" si="12"/>
        <v>1.5</v>
      </c>
      <c r="G31" s="8">
        <v>7.5</v>
      </c>
      <c r="H31" s="8">
        <f t="shared" si="13"/>
        <v>0.2</v>
      </c>
      <c r="I31" s="20">
        <v>20</v>
      </c>
      <c r="J31" s="5">
        <f>_xlfn.VAR.S('Seven Data'!D108:D111)</f>
        <v>1</v>
      </c>
      <c r="K31" s="5">
        <v>4</v>
      </c>
      <c r="L31" s="5">
        <v>0.25</v>
      </c>
      <c r="M31" s="5">
        <v>2.6666666666666665</v>
      </c>
      <c r="N31" s="5">
        <v>4</v>
      </c>
      <c r="O31" s="5">
        <f t="shared" si="2"/>
        <v>0.66666666666666663</v>
      </c>
      <c r="P31" s="7">
        <f t="shared" si="3"/>
        <v>0.91666666666666663</v>
      </c>
      <c r="Q31" s="5">
        <f t="shared" si="4"/>
        <v>2.25</v>
      </c>
      <c r="R31" s="5">
        <f t="shared" si="5"/>
        <v>2.25</v>
      </c>
      <c r="S31" s="5">
        <f t="shared" si="6"/>
        <v>56.25</v>
      </c>
      <c r="T31" s="5">
        <f t="shared" si="7"/>
        <v>225</v>
      </c>
      <c r="U31" s="7">
        <f t="shared" si="8"/>
        <v>0.01</v>
      </c>
      <c r="V31" s="5">
        <f t="shared" si="9"/>
        <v>0.92666666666666664</v>
      </c>
      <c r="W31" s="5">
        <f t="shared" si="10"/>
        <v>0.96263527187957676</v>
      </c>
      <c r="X31" s="5">
        <f t="shared" si="11"/>
        <v>0.12835136958394358</v>
      </c>
      <c r="Y31" s="5">
        <v>1.6474074074074099E-2</v>
      </c>
    </row>
    <row r="32" spans="1:25" x14ac:dyDescent="0.2">
      <c r="A32" s="5" t="s">
        <v>51</v>
      </c>
      <c r="B32" s="7" t="s">
        <v>160</v>
      </c>
      <c r="C32" s="5">
        <f>AVERAGE('Seven Data'!G112:G115)</f>
        <v>5.5</v>
      </c>
      <c r="D32" s="5">
        <f>AVERAGE('Seven Data'!D112:D115)</f>
        <v>0.5</v>
      </c>
      <c r="E32" s="5">
        <v>8</v>
      </c>
      <c r="F32" s="5">
        <f t="shared" si="12"/>
        <v>5</v>
      </c>
      <c r="G32" s="5">
        <v>7.5</v>
      </c>
      <c r="H32" s="5">
        <f t="shared" si="13"/>
        <v>0.66666666666666663</v>
      </c>
      <c r="I32" s="7">
        <v>66.666666666666657</v>
      </c>
      <c r="J32" s="5">
        <f>_xlfn.VAR.S('Seven Data'!D112:D115)</f>
        <v>1</v>
      </c>
      <c r="K32" s="5">
        <v>4</v>
      </c>
      <c r="L32" s="5">
        <v>0.25</v>
      </c>
      <c r="M32" s="5">
        <v>9</v>
      </c>
      <c r="N32" s="5">
        <v>4</v>
      </c>
      <c r="O32" s="5">
        <f t="shared" si="2"/>
        <v>2.25</v>
      </c>
      <c r="P32" s="7">
        <f t="shared" si="3"/>
        <v>2.5</v>
      </c>
      <c r="Q32" s="5">
        <f t="shared" si="4"/>
        <v>25</v>
      </c>
      <c r="R32" s="5">
        <f t="shared" si="5"/>
        <v>25</v>
      </c>
      <c r="S32" s="5">
        <f t="shared" si="6"/>
        <v>56.25</v>
      </c>
      <c r="T32" s="5">
        <f t="shared" si="7"/>
        <v>225</v>
      </c>
      <c r="U32" s="7">
        <f t="shared" si="8"/>
        <v>0.1111111111111111</v>
      </c>
      <c r="V32" s="5">
        <f t="shared" si="9"/>
        <v>2.6111111111111112</v>
      </c>
      <c r="W32" s="5">
        <f t="shared" si="10"/>
        <v>1.6158932858054431</v>
      </c>
      <c r="X32" s="5">
        <f t="shared" si="11"/>
        <v>0.21545243810739242</v>
      </c>
      <c r="Y32" s="5">
        <v>4.6419753086419803E-2</v>
      </c>
    </row>
    <row r="33" spans="1:25" x14ac:dyDescent="0.2">
      <c r="A33" s="8" t="s">
        <v>51</v>
      </c>
      <c r="B33" s="20" t="s">
        <v>161</v>
      </c>
      <c r="C33" s="8">
        <f>AVERAGE('Seven Data'!G116:G119)</f>
        <v>4.5</v>
      </c>
      <c r="D33" s="8">
        <v>0.5</v>
      </c>
      <c r="E33" s="8">
        <v>8</v>
      </c>
      <c r="F33" s="8">
        <f t="shared" si="12"/>
        <v>4</v>
      </c>
      <c r="G33" s="8">
        <v>7.5</v>
      </c>
      <c r="H33" s="8">
        <f t="shared" si="13"/>
        <v>0.53333333333333333</v>
      </c>
      <c r="I33" s="20">
        <v>53.333333333333336</v>
      </c>
      <c r="J33" s="5">
        <v>1</v>
      </c>
      <c r="K33" s="5">
        <v>4</v>
      </c>
      <c r="L33" s="5">
        <v>0.25</v>
      </c>
      <c r="M33" s="5">
        <v>1</v>
      </c>
      <c r="N33" s="5">
        <v>4</v>
      </c>
      <c r="O33" s="5">
        <f t="shared" si="2"/>
        <v>0.25</v>
      </c>
      <c r="P33" s="7">
        <f t="shared" si="3"/>
        <v>0.5</v>
      </c>
      <c r="Q33" s="5">
        <f t="shared" si="4"/>
        <v>16</v>
      </c>
      <c r="R33" s="5">
        <f t="shared" si="5"/>
        <v>16</v>
      </c>
      <c r="S33" s="5">
        <f t="shared" si="6"/>
        <v>56.25</v>
      </c>
      <c r="T33" s="5">
        <f t="shared" si="7"/>
        <v>225</v>
      </c>
      <c r="U33" s="7">
        <f t="shared" si="8"/>
        <v>7.1111111111111111E-2</v>
      </c>
      <c r="V33" s="5">
        <f t="shared" si="9"/>
        <v>0.57111111111111112</v>
      </c>
      <c r="W33" s="5">
        <f t="shared" si="10"/>
        <v>0.75571893658364231</v>
      </c>
      <c r="X33" s="5">
        <f t="shared" si="11"/>
        <v>0.10076252487781898</v>
      </c>
      <c r="Y33" s="5">
        <v>1.0153086419753101E-2</v>
      </c>
    </row>
    <row r="34" spans="1:25" x14ac:dyDescent="0.2">
      <c r="A34" s="5" t="s">
        <v>52</v>
      </c>
      <c r="B34" s="7" t="s">
        <v>160</v>
      </c>
      <c r="C34" s="5">
        <f>AVERAGE('Seven Data'!G120:G123)</f>
        <v>4.5</v>
      </c>
      <c r="D34" s="5">
        <v>0</v>
      </c>
      <c r="E34" s="5">
        <v>8</v>
      </c>
      <c r="F34" s="5">
        <f t="shared" si="12"/>
        <v>4.5</v>
      </c>
      <c r="G34" s="5">
        <v>8</v>
      </c>
      <c r="H34" s="5">
        <f t="shared" si="13"/>
        <v>0.5625</v>
      </c>
      <c r="I34" s="7">
        <v>56.25</v>
      </c>
      <c r="J34" s="5">
        <v>0</v>
      </c>
      <c r="K34" s="5">
        <v>4</v>
      </c>
      <c r="L34" s="5">
        <v>0</v>
      </c>
      <c r="M34" s="5">
        <v>3.6666666666666665</v>
      </c>
      <c r="N34" s="5">
        <v>4</v>
      </c>
      <c r="O34" s="5">
        <f t="shared" si="2"/>
        <v>0.91666666666666663</v>
      </c>
      <c r="P34" s="7">
        <f t="shared" si="3"/>
        <v>0.91666666666666663</v>
      </c>
      <c r="Q34" s="5">
        <f t="shared" si="4"/>
        <v>20.25</v>
      </c>
      <c r="R34" s="5">
        <f t="shared" si="5"/>
        <v>0</v>
      </c>
      <c r="S34" s="5">
        <f t="shared" si="6"/>
        <v>64</v>
      </c>
      <c r="T34" s="5">
        <f t="shared" si="7"/>
        <v>256</v>
      </c>
      <c r="U34" s="7">
        <f t="shared" si="8"/>
        <v>0</v>
      </c>
      <c r="V34" s="5">
        <f t="shared" si="9"/>
        <v>0.91666666666666663</v>
      </c>
      <c r="W34" s="5">
        <f t="shared" si="10"/>
        <v>0.9574271077563381</v>
      </c>
      <c r="X34" s="5">
        <f t="shared" si="11"/>
        <v>0.11967838846954226</v>
      </c>
      <c r="Y34" s="5">
        <v>1.4322916666666701E-2</v>
      </c>
    </row>
    <row r="35" spans="1:25" x14ac:dyDescent="0.2">
      <c r="A35" s="8" t="s">
        <v>52</v>
      </c>
      <c r="B35" s="20" t="s">
        <v>161</v>
      </c>
      <c r="C35" s="8">
        <f>AVERAGE('Seven Data'!G124:G127)</f>
        <v>0.5</v>
      </c>
      <c r="D35" s="8">
        <v>0</v>
      </c>
      <c r="E35" s="8">
        <v>8</v>
      </c>
      <c r="F35" s="8">
        <f t="shared" si="12"/>
        <v>0.5</v>
      </c>
      <c r="G35" s="8">
        <v>8</v>
      </c>
      <c r="H35" s="8">
        <f t="shared" si="13"/>
        <v>6.25E-2</v>
      </c>
      <c r="I35" s="20">
        <v>6.25</v>
      </c>
      <c r="J35" s="5">
        <v>0</v>
      </c>
      <c r="K35" s="5">
        <v>4</v>
      </c>
      <c r="L35" s="5">
        <v>0</v>
      </c>
      <c r="M35" s="5">
        <v>1</v>
      </c>
      <c r="N35" s="5">
        <v>4</v>
      </c>
      <c r="O35" s="5">
        <f t="shared" si="2"/>
        <v>0.25</v>
      </c>
      <c r="P35" s="7">
        <f t="shared" si="3"/>
        <v>0.25</v>
      </c>
      <c r="Q35" s="5">
        <f t="shared" si="4"/>
        <v>0.25</v>
      </c>
      <c r="R35" s="5">
        <f t="shared" si="5"/>
        <v>0</v>
      </c>
      <c r="S35" s="5">
        <f t="shared" si="6"/>
        <v>64</v>
      </c>
      <c r="T35" s="5">
        <f t="shared" si="7"/>
        <v>256</v>
      </c>
      <c r="U35" s="7">
        <f t="shared" si="8"/>
        <v>0</v>
      </c>
      <c r="V35" s="5">
        <f t="shared" si="9"/>
        <v>0.25</v>
      </c>
      <c r="W35" s="5">
        <f t="shared" si="10"/>
        <v>0.5</v>
      </c>
      <c r="X35" s="5">
        <f t="shared" si="11"/>
        <v>6.25E-2</v>
      </c>
      <c r="Y35" s="5">
        <v>3.90625E-3</v>
      </c>
    </row>
    <row r="36" spans="1:25" x14ac:dyDescent="0.2">
      <c r="A36" s="5" t="s">
        <v>53</v>
      </c>
      <c r="B36" s="7" t="s">
        <v>160</v>
      </c>
      <c r="C36" s="5">
        <f>AVERAGE('Seven Data'!G128:G131)</f>
        <v>1.6666666666666667</v>
      </c>
      <c r="D36" s="5">
        <v>0</v>
      </c>
      <c r="E36" s="27">
        <v>8</v>
      </c>
      <c r="F36" s="5">
        <f t="shared" si="12"/>
        <v>1.6666666666666667</v>
      </c>
      <c r="G36" s="5">
        <v>8</v>
      </c>
      <c r="H36" s="5">
        <f t="shared" si="13"/>
        <v>0.20833333333333334</v>
      </c>
      <c r="I36" s="7">
        <v>20.833333333333336</v>
      </c>
      <c r="J36" s="5">
        <v>0</v>
      </c>
      <c r="K36" s="5">
        <v>4</v>
      </c>
      <c r="L36" s="5">
        <v>0</v>
      </c>
      <c r="M36" s="5">
        <v>4.333333333333333</v>
      </c>
      <c r="N36" s="5">
        <v>3</v>
      </c>
      <c r="O36" s="5">
        <f t="shared" si="2"/>
        <v>1.4444444444444444</v>
      </c>
      <c r="P36" s="7">
        <f t="shared" si="3"/>
        <v>1.4444444444444444</v>
      </c>
      <c r="Q36" s="5">
        <f t="shared" si="4"/>
        <v>2.7777777777777781</v>
      </c>
      <c r="R36" s="5">
        <f t="shared" si="5"/>
        <v>0</v>
      </c>
      <c r="S36" s="5">
        <f t="shared" si="6"/>
        <v>64</v>
      </c>
      <c r="T36" s="5">
        <f t="shared" si="7"/>
        <v>256</v>
      </c>
      <c r="U36" s="7">
        <f t="shared" si="8"/>
        <v>0</v>
      </c>
      <c r="V36" s="5">
        <f t="shared" si="9"/>
        <v>1.4444444444444444</v>
      </c>
      <c r="W36" s="5">
        <f t="shared" si="10"/>
        <v>1.2018504251546631</v>
      </c>
      <c r="X36" s="5">
        <f t="shared" si="11"/>
        <v>0.15023130314433289</v>
      </c>
      <c r="Y36" s="5">
        <v>2.2569444444444399E-2</v>
      </c>
    </row>
    <row r="37" spans="1:25" x14ac:dyDescent="0.2">
      <c r="A37" s="8" t="s">
        <v>53</v>
      </c>
      <c r="B37" s="20" t="s">
        <v>161</v>
      </c>
      <c r="C37" s="8">
        <v>0</v>
      </c>
      <c r="D37" s="8">
        <v>0</v>
      </c>
      <c r="E37" s="29">
        <v>8</v>
      </c>
      <c r="F37" s="8">
        <f t="shared" si="12"/>
        <v>0</v>
      </c>
      <c r="G37" s="8">
        <v>8</v>
      </c>
      <c r="H37" s="8">
        <f t="shared" si="13"/>
        <v>0</v>
      </c>
      <c r="I37" s="20">
        <v>0</v>
      </c>
      <c r="J37" s="5">
        <v>0</v>
      </c>
      <c r="K37" s="5">
        <v>4</v>
      </c>
      <c r="L37" s="5">
        <v>0</v>
      </c>
      <c r="M37" s="5">
        <v>0</v>
      </c>
      <c r="N37" s="5">
        <v>1</v>
      </c>
      <c r="O37" s="5">
        <f t="shared" si="2"/>
        <v>0</v>
      </c>
      <c r="P37" s="7">
        <f t="shared" si="3"/>
        <v>0</v>
      </c>
      <c r="Q37" s="5">
        <f t="shared" si="4"/>
        <v>0</v>
      </c>
      <c r="R37" s="5">
        <f t="shared" si="5"/>
        <v>0</v>
      </c>
      <c r="S37" s="5">
        <f t="shared" si="6"/>
        <v>64</v>
      </c>
      <c r="T37" s="5">
        <f t="shared" si="7"/>
        <v>256</v>
      </c>
      <c r="U37" s="7">
        <f t="shared" si="8"/>
        <v>0</v>
      </c>
      <c r="V37" s="5">
        <f t="shared" si="9"/>
        <v>0</v>
      </c>
      <c r="W37" s="5">
        <f t="shared" si="10"/>
        <v>0</v>
      </c>
      <c r="X37" s="5">
        <f t="shared" si="11"/>
        <v>0</v>
      </c>
      <c r="Y37" s="5">
        <v>0</v>
      </c>
    </row>
    <row r="38" spans="1:25" x14ac:dyDescent="0.2">
      <c r="A38" s="5" t="s">
        <v>54</v>
      </c>
      <c r="B38" s="7" t="s">
        <v>160</v>
      </c>
      <c r="C38" s="5">
        <f>AVERAGE('Seven Data'!G136:G139)</f>
        <v>1.3333333333333333</v>
      </c>
      <c r="D38" s="5">
        <v>0</v>
      </c>
      <c r="E38" s="27">
        <v>8</v>
      </c>
      <c r="F38" s="5">
        <f t="shared" si="12"/>
        <v>1.3333333333333333</v>
      </c>
      <c r="G38" s="5">
        <v>8</v>
      </c>
      <c r="H38" s="5">
        <f t="shared" si="13"/>
        <v>0.16666666666666666</v>
      </c>
      <c r="I38" s="7">
        <v>16.666666666666664</v>
      </c>
      <c r="J38" s="5">
        <v>0</v>
      </c>
      <c r="K38" s="5">
        <v>4</v>
      </c>
      <c r="L38" s="5">
        <v>0</v>
      </c>
      <c r="M38" s="5">
        <v>5.3333333333333339</v>
      </c>
      <c r="N38" s="5">
        <v>3</v>
      </c>
      <c r="O38" s="5">
        <f t="shared" si="2"/>
        <v>1.7777777777777779</v>
      </c>
      <c r="P38" s="7">
        <f t="shared" si="3"/>
        <v>1.7777777777777779</v>
      </c>
      <c r="Q38" s="5">
        <f t="shared" si="4"/>
        <v>1.7777777777777777</v>
      </c>
      <c r="R38" s="5">
        <f t="shared" si="5"/>
        <v>0</v>
      </c>
      <c r="S38" s="5">
        <f t="shared" si="6"/>
        <v>64</v>
      </c>
      <c r="T38" s="5">
        <f t="shared" si="7"/>
        <v>256</v>
      </c>
      <c r="U38" s="7">
        <f t="shared" si="8"/>
        <v>0</v>
      </c>
      <c r="V38" s="5">
        <f t="shared" si="9"/>
        <v>1.7777777777777779</v>
      </c>
      <c r="W38" s="5">
        <f t="shared" si="10"/>
        <v>1.3333333333333335</v>
      </c>
      <c r="X38" s="5">
        <f t="shared" si="11"/>
        <v>0.16666666666666669</v>
      </c>
      <c r="Y38" s="5">
        <v>2.7777777777777801E-2</v>
      </c>
    </row>
    <row r="39" spans="1:25" x14ac:dyDescent="0.2">
      <c r="A39" s="8" t="s">
        <v>54</v>
      </c>
      <c r="B39" s="20" t="s">
        <v>161</v>
      </c>
      <c r="C39" s="8">
        <f>AVERAGE('Seven Data'!G140:G143)</f>
        <v>0.25</v>
      </c>
      <c r="D39" s="8">
        <v>0</v>
      </c>
      <c r="E39" s="8">
        <v>8</v>
      </c>
      <c r="F39" s="8">
        <f t="shared" si="12"/>
        <v>0.25</v>
      </c>
      <c r="G39" s="8">
        <v>8</v>
      </c>
      <c r="H39" s="8">
        <f t="shared" si="13"/>
        <v>3.125E-2</v>
      </c>
      <c r="I39" s="20">
        <v>3.125</v>
      </c>
      <c r="J39" s="5">
        <v>0</v>
      </c>
      <c r="K39" s="5">
        <v>4</v>
      </c>
      <c r="L39" s="5">
        <v>0</v>
      </c>
      <c r="M39" s="5">
        <v>0.25</v>
      </c>
      <c r="N39" s="5">
        <v>4</v>
      </c>
      <c r="O39" s="5">
        <f t="shared" si="2"/>
        <v>6.25E-2</v>
      </c>
      <c r="P39" s="7">
        <f t="shared" si="3"/>
        <v>6.25E-2</v>
      </c>
      <c r="Q39" s="5">
        <f t="shared" si="4"/>
        <v>6.25E-2</v>
      </c>
      <c r="R39" s="5">
        <f t="shared" si="5"/>
        <v>0</v>
      </c>
      <c r="S39" s="5">
        <f t="shared" si="6"/>
        <v>64</v>
      </c>
      <c r="T39" s="5">
        <f t="shared" si="7"/>
        <v>256</v>
      </c>
      <c r="U39" s="7">
        <f t="shared" si="8"/>
        <v>0</v>
      </c>
      <c r="V39" s="5">
        <f t="shared" si="9"/>
        <v>6.25E-2</v>
      </c>
      <c r="W39" s="5">
        <f t="shared" si="10"/>
        <v>0.25</v>
      </c>
      <c r="X39" s="5">
        <f t="shared" si="11"/>
        <v>3.125E-2</v>
      </c>
      <c r="Y39" s="5">
        <v>9.765625E-4</v>
      </c>
    </row>
    <row r="40" spans="1:25" x14ac:dyDescent="0.2">
      <c r="A40" s="5" t="s">
        <v>55</v>
      </c>
      <c r="B40" s="7" t="s">
        <v>160</v>
      </c>
      <c r="C40" s="5">
        <f>AVERAGE('Seven Data'!G144:G147)</f>
        <v>4.333333333333333</v>
      </c>
      <c r="D40" s="5">
        <f>AVERAGE('Seven Data'!D144:D147)</f>
        <v>0.5</v>
      </c>
      <c r="E40" s="27">
        <v>8</v>
      </c>
      <c r="F40" s="5">
        <f t="shared" si="12"/>
        <v>3.833333333333333</v>
      </c>
      <c r="G40" s="5">
        <v>7.5</v>
      </c>
      <c r="H40" s="5">
        <f t="shared" si="13"/>
        <v>0.51111111111111107</v>
      </c>
      <c r="I40" s="7">
        <v>50</v>
      </c>
      <c r="J40" s="5">
        <v>1</v>
      </c>
      <c r="K40" s="5">
        <v>4</v>
      </c>
      <c r="L40" s="5">
        <v>0.25</v>
      </c>
      <c r="M40" s="5">
        <v>2.3333333333333321</v>
      </c>
      <c r="N40" s="5">
        <v>3</v>
      </c>
      <c r="O40" s="5">
        <f t="shared" si="2"/>
        <v>0.77777777777777735</v>
      </c>
      <c r="P40" s="7">
        <f t="shared" si="3"/>
        <v>1.0277777777777772</v>
      </c>
      <c r="Q40" s="5">
        <f t="shared" si="4"/>
        <v>14.694444444444443</v>
      </c>
      <c r="R40" s="5">
        <f t="shared" si="5"/>
        <v>14.694444444444443</v>
      </c>
      <c r="S40" s="5">
        <f t="shared" si="6"/>
        <v>56.25</v>
      </c>
      <c r="T40" s="5">
        <f t="shared" si="7"/>
        <v>225</v>
      </c>
      <c r="U40" s="7">
        <f t="shared" si="8"/>
        <v>6.530864197530864E-2</v>
      </c>
      <c r="V40" s="5">
        <f t="shared" si="9"/>
        <v>1.0930864197530858</v>
      </c>
      <c r="W40" s="5">
        <f t="shared" si="10"/>
        <v>1.0455077329953546</v>
      </c>
      <c r="X40" s="5">
        <f t="shared" si="11"/>
        <v>0.13940103106604729</v>
      </c>
      <c r="Y40" s="5">
        <v>1.9432647462277099E-2</v>
      </c>
    </row>
    <row r="41" spans="1:25" x14ac:dyDescent="0.2">
      <c r="A41" s="8" t="s">
        <v>55</v>
      </c>
      <c r="B41" s="20" t="s">
        <v>161</v>
      </c>
      <c r="C41" s="8">
        <f>AVERAGE('Seven Data'!G148:G151)</f>
        <v>0.75</v>
      </c>
      <c r="D41" s="8">
        <v>0</v>
      </c>
      <c r="E41" s="8">
        <v>8</v>
      </c>
      <c r="F41" s="8">
        <f t="shared" si="12"/>
        <v>0.75</v>
      </c>
      <c r="G41" s="8">
        <v>8</v>
      </c>
      <c r="H41" s="8">
        <f t="shared" si="13"/>
        <v>9.375E-2</v>
      </c>
      <c r="I41" s="20">
        <v>9.375</v>
      </c>
      <c r="J41" s="5">
        <v>0</v>
      </c>
      <c r="K41" s="5">
        <v>4</v>
      </c>
      <c r="L41" s="5">
        <v>0</v>
      </c>
      <c r="M41" s="5">
        <v>0.91666666666666663</v>
      </c>
      <c r="N41" s="5">
        <v>4</v>
      </c>
      <c r="O41" s="5">
        <f t="shared" si="2"/>
        <v>0.22916666666666666</v>
      </c>
      <c r="P41" s="7">
        <f t="shared" si="3"/>
        <v>0.22916666666666666</v>
      </c>
      <c r="Q41" s="5">
        <f t="shared" si="4"/>
        <v>0.5625</v>
      </c>
      <c r="R41" s="5">
        <f t="shared" si="5"/>
        <v>0</v>
      </c>
      <c r="S41" s="5">
        <f t="shared" si="6"/>
        <v>64</v>
      </c>
      <c r="T41" s="5">
        <f t="shared" si="7"/>
        <v>256</v>
      </c>
      <c r="U41" s="7">
        <f t="shared" si="8"/>
        <v>0</v>
      </c>
      <c r="V41" s="5">
        <f t="shared" si="9"/>
        <v>0.22916666666666666</v>
      </c>
      <c r="W41" s="5">
        <f t="shared" si="10"/>
        <v>0.47871355387816905</v>
      </c>
      <c r="X41" s="5">
        <f t="shared" si="11"/>
        <v>5.9839194234771131E-2</v>
      </c>
      <c r="Y41" s="5">
        <v>3.58072916666667E-3</v>
      </c>
    </row>
    <row r="42" spans="1:25" x14ac:dyDescent="0.2">
      <c r="A42" s="5" t="s">
        <v>56</v>
      </c>
      <c r="B42" s="7" t="s">
        <v>160</v>
      </c>
      <c r="C42" s="5">
        <f>AVERAGE('Seven Data'!G152:G155)</f>
        <v>7.75</v>
      </c>
      <c r="D42" s="5">
        <f>AVERAGE('Seven Data'!D152:D155)</f>
        <v>0.75</v>
      </c>
      <c r="E42" s="5">
        <v>8</v>
      </c>
      <c r="F42" s="5">
        <f t="shared" si="12"/>
        <v>7</v>
      </c>
      <c r="G42" s="5">
        <v>7.25</v>
      </c>
      <c r="H42" s="5">
        <f t="shared" si="13"/>
        <v>0.96551724137931039</v>
      </c>
      <c r="I42" s="7">
        <v>96.551724137931032</v>
      </c>
      <c r="J42" s="5">
        <f>_xlfn.VAR.S('Seven Data'!D152:D155)</f>
        <v>0.91666666666666663</v>
      </c>
      <c r="K42" s="5">
        <v>4</v>
      </c>
      <c r="L42" s="5">
        <v>0.22916666666666666</v>
      </c>
      <c r="M42" s="5">
        <v>0.25</v>
      </c>
      <c r="N42" s="5">
        <v>4</v>
      </c>
      <c r="O42" s="5">
        <f t="shared" si="2"/>
        <v>6.25E-2</v>
      </c>
      <c r="P42" s="7">
        <f t="shared" si="3"/>
        <v>0.29166666666666663</v>
      </c>
      <c r="Q42" s="5">
        <f t="shared" si="4"/>
        <v>49</v>
      </c>
      <c r="R42" s="5">
        <f t="shared" si="5"/>
        <v>44.916666666666664</v>
      </c>
      <c r="S42" s="5">
        <f t="shared" si="6"/>
        <v>52.5625</v>
      </c>
      <c r="T42" s="5">
        <f t="shared" si="7"/>
        <v>210.25</v>
      </c>
      <c r="U42" s="7">
        <f t="shared" si="8"/>
        <v>0.21363456202933015</v>
      </c>
      <c r="V42" s="5">
        <f t="shared" si="9"/>
        <v>0.50530122869599681</v>
      </c>
      <c r="W42" s="5">
        <f t="shared" si="10"/>
        <v>0.71084543235220754</v>
      </c>
      <c r="X42" s="5">
        <f t="shared" si="11"/>
        <v>9.8047645841683795E-2</v>
      </c>
      <c r="Y42" s="5">
        <v>9.6133408550962505E-3</v>
      </c>
    </row>
    <row r="43" spans="1:25" x14ac:dyDescent="0.2">
      <c r="A43" s="8" t="s">
        <v>56</v>
      </c>
      <c r="B43" s="20" t="s">
        <v>161</v>
      </c>
      <c r="C43" s="8">
        <f>AVERAGE('Seven Data'!G156:G159)</f>
        <v>2.6666666666666665</v>
      </c>
      <c r="D43" s="8">
        <f>AVERAGE('Seven Data'!D156:D159)</f>
        <v>0.75</v>
      </c>
      <c r="E43" s="29">
        <v>8</v>
      </c>
      <c r="F43" s="8">
        <f t="shared" si="12"/>
        <v>1.9166666666666665</v>
      </c>
      <c r="G43" s="8">
        <v>7.25</v>
      </c>
      <c r="H43" s="8">
        <f t="shared" si="13"/>
        <v>0.26436781609195398</v>
      </c>
      <c r="I43" s="20">
        <v>30.434782608695656</v>
      </c>
      <c r="J43" s="5">
        <f>_xlfn.VAR.S('Seven Data'!D156:D159)</f>
        <v>0.91666666666666663</v>
      </c>
      <c r="K43" s="5">
        <v>4</v>
      </c>
      <c r="L43" s="5">
        <v>0.22916666666666666</v>
      </c>
      <c r="M43" s="5">
        <v>5.3333333333333339</v>
      </c>
      <c r="N43" s="5">
        <v>3</v>
      </c>
      <c r="O43" s="5">
        <f t="shared" si="2"/>
        <v>1.7777777777777779</v>
      </c>
      <c r="P43" s="7">
        <f t="shared" si="3"/>
        <v>2.0069444444444446</v>
      </c>
      <c r="Q43" s="5">
        <f t="shared" si="4"/>
        <v>3.6736111111111107</v>
      </c>
      <c r="R43" s="5">
        <f t="shared" si="5"/>
        <v>3.3674768518518512</v>
      </c>
      <c r="S43" s="5">
        <f t="shared" si="6"/>
        <v>52.5625</v>
      </c>
      <c r="T43" s="5">
        <f t="shared" si="7"/>
        <v>210.25</v>
      </c>
      <c r="U43" s="7">
        <f t="shared" si="8"/>
        <v>1.6016536750781695E-2</v>
      </c>
      <c r="V43" s="5">
        <f t="shared" si="9"/>
        <v>2.0229609811952263</v>
      </c>
      <c r="W43" s="5">
        <f t="shared" si="10"/>
        <v>1.4223083284559739</v>
      </c>
      <c r="X43" s="5">
        <f t="shared" si="11"/>
        <v>0.19618045909737572</v>
      </c>
      <c r="Y43" s="5">
        <v>3.8486772531657103E-2</v>
      </c>
    </row>
    <row r="44" spans="1:25" x14ac:dyDescent="0.2">
      <c r="A44" s="5" t="s">
        <v>57</v>
      </c>
      <c r="B44" s="7" t="s">
        <v>160</v>
      </c>
      <c r="C44" s="5">
        <f>AVERAGE('Seven Data'!G160:G163)</f>
        <v>6.666666666666667</v>
      </c>
      <c r="D44" s="5">
        <v>0</v>
      </c>
      <c r="E44" s="27">
        <v>8</v>
      </c>
      <c r="F44" s="5">
        <f t="shared" si="12"/>
        <v>6.666666666666667</v>
      </c>
      <c r="G44" s="5">
        <v>8</v>
      </c>
      <c r="H44" s="5">
        <f t="shared" si="13"/>
        <v>0.83333333333333337</v>
      </c>
      <c r="I44" s="7">
        <v>83.333333333333343</v>
      </c>
      <c r="J44" s="5">
        <v>0</v>
      </c>
      <c r="K44" s="5">
        <v>4</v>
      </c>
      <c r="L44" s="5">
        <v>0</v>
      </c>
      <c r="M44" s="5">
        <v>1.3333333333333286</v>
      </c>
      <c r="N44" s="5">
        <v>3</v>
      </c>
      <c r="O44" s="5">
        <f t="shared" si="2"/>
        <v>0.44444444444444287</v>
      </c>
      <c r="P44" s="7">
        <f t="shared" si="3"/>
        <v>0.44444444444444287</v>
      </c>
      <c r="Q44" s="5">
        <f t="shared" si="4"/>
        <v>44.44444444444445</v>
      </c>
      <c r="R44" s="5">
        <f t="shared" si="5"/>
        <v>0</v>
      </c>
      <c r="S44" s="5">
        <f t="shared" si="6"/>
        <v>64</v>
      </c>
      <c r="T44" s="5">
        <f t="shared" si="7"/>
        <v>256</v>
      </c>
      <c r="U44" s="7">
        <f t="shared" si="8"/>
        <v>0</v>
      </c>
      <c r="V44" s="5">
        <f t="shared" si="9"/>
        <v>0.44444444444444287</v>
      </c>
      <c r="W44" s="5">
        <f t="shared" si="10"/>
        <v>0.66666666666666552</v>
      </c>
      <c r="X44" s="5">
        <f t="shared" si="11"/>
        <v>8.333333333333319E-2</v>
      </c>
      <c r="Y44" s="5">
        <v>6.9444444444444198E-3</v>
      </c>
    </row>
    <row r="45" spans="1:25" x14ac:dyDescent="0.2">
      <c r="A45" s="8" t="s">
        <v>57</v>
      </c>
      <c r="B45" s="20" t="s">
        <v>161</v>
      </c>
      <c r="C45" s="8">
        <f>AVERAGE('Seven Data'!G164:G167)</f>
        <v>3.5</v>
      </c>
      <c r="D45" s="8">
        <v>0.25</v>
      </c>
      <c r="E45" s="8">
        <v>8</v>
      </c>
      <c r="F45" s="8">
        <f t="shared" si="12"/>
        <v>3.25</v>
      </c>
      <c r="G45" s="8">
        <v>7.75</v>
      </c>
      <c r="H45" s="8">
        <f t="shared" si="13"/>
        <v>0.41935483870967744</v>
      </c>
      <c r="I45" s="20">
        <v>41.935483870967744</v>
      </c>
      <c r="J45" s="5">
        <v>0.25</v>
      </c>
      <c r="K45" s="5">
        <v>4</v>
      </c>
      <c r="L45" s="5">
        <v>6.25E-2</v>
      </c>
      <c r="M45" s="5">
        <v>3.6666666666666665</v>
      </c>
      <c r="N45" s="5">
        <v>4</v>
      </c>
      <c r="O45" s="5">
        <f t="shared" si="2"/>
        <v>0.91666666666666663</v>
      </c>
      <c r="P45" s="7">
        <f t="shared" si="3"/>
        <v>0.97916666666666663</v>
      </c>
      <c r="Q45" s="5">
        <f t="shared" si="4"/>
        <v>10.5625</v>
      </c>
      <c r="R45" s="5">
        <f t="shared" si="5"/>
        <v>2.640625</v>
      </c>
      <c r="S45" s="5">
        <f t="shared" si="6"/>
        <v>60.0625</v>
      </c>
      <c r="T45" s="5">
        <f t="shared" si="7"/>
        <v>240.25</v>
      </c>
      <c r="U45" s="7">
        <f t="shared" si="8"/>
        <v>1.0991155046826222E-2</v>
      </c>
      <c r="V45" s="5">
        <f t="shared" si="9"/>
        <v>0.99015782171349287</v>
      </c>
      <c r="W45" s="5">
        <f t="shared" si="10"/>
        <v>0.99506674234118231</v>
      </c>
      <c r="X45" s="5">
        <f t="shared" si="11"/>
        <v>0.12839570868918482</v>
      </c>
      <c r="Y45" s="5">
        <v>1.6485458009798001E-2</v>
      </c>
    </row>
    <row r="46" spans="1:25" x14ac:dyDescent="0.2">
      <c r="A46" s="5" t="s">
        <v>58</v>
      </c>
      <c r="B46" s="7" t="s">
        <v>160</v>
      </c>
      <c r="C46" s="5">
        <f>AVERAGE('Seven Data'!G168:G171)</f>
        <v>7</v>
      </c>
      <c r="D46" s="5">
        <v>0</v>
      </c>
      <c r="E46" s="27">
        <v>8</v>
      </c>
      <c r="F46" s="5">
        <f t="shared" si="12"/>
        <v>7</v>
      </c>
      <c r="G46" s="5">
        <v>8</v>
      </c>
      <c r="H46" s="5">
        <f t="shared" si="13"/>
        <v>0.875</v>
      </c>
      <c r="I46" s="7">
        <v>87.5</v>
      </c>
      <c r="J46" s="5">
        <v>0</v>
      </c>
      <c r="K46" s="5">
        <v>4</v>
      </c>
      <c r="L46" s="5">
        <v>0</v>
      </c>
      <c r="M46" s="5">
        <v>1</v>
      </c>
      <c r="N46" s="5">
        <v>3</v>
      </c>
      <c r="O46" s="5">
        <f t="shared" si="2"/>
        <v>0.33333333333333331</v>
      </c>
      <c r="P46" s="7">
        <f t="shared" si="3"/>
        <v>0.33333333333333331</v>
      </c>
      <c r="Q46" s="5">
        <f t="shared" si="4"/>
        <v>49</v>
      </c>
      <c r="R46" s="5">
        <f t="shared" si="5"/>
        <v>0</v>
      </c>
      <c r="S46" s="5">
        <f t="shared" si="6"/>
        <v>64</v>
      </c>
      <c r="T46" s="5">
        <f t="shared" si="7"/>
        <v>256</v>
      </c>
      <c r="U46" s="7">
        <f t="shared" si="8"/>
        <v>0</v>
      </c>
      <c r="V46" s="5">
        <f t="shared" si="9"/>
        <v>0.33333333333333331</v>
      </c>
      <c r="W46" s="5">
        <f t="shared" si="10"/>
        <v>0.57735026918962573</v>
      </c>
      <c r="X46" s="5">
        <f t="shared" si="11"/>
        <v>7.2168783648703216E-2</v>
      </c>
      <c r="Y46" s="5">
        <v>5.2083333333333296E-3</v>
      </c>
    </row>
    <row r="47" spans="1:25" x14ac:dyDescent="0.2">
      <c r="A47" s="8" t="s">
        <v>58</v>
      </c>
      <c r="B47" s="20" t="s">
        <v>161</v>
      </c>
      <c r="C47" s="8">
        <f>AVERAGE('Seven Data'!G172:G175)</f>
        <v>0.5</v>
      </c>
      <c r="D47" s="8">
        <v>0</v>
      </c>
      <c r="E47" s="8">
        <v>8</v>
      </c>
      <c r="F47" s="8">
        <f t="shared" si="12"/>
        <v>0.5</v>
      </c>
      <c r="G47" s="8">
        <v>8</v>
      </c>
      <c r="H47" s="8">
        <f t="shared" si="13"/>
        <v>6.25E-2</v>
      </c>
      <c r="I47" s="20">
        <v>6.25</v>
      </c>
      <c r="J47" s="5">
        <v>0</v>
      </c>
      <c r="K47" s="5">
        <v>4</v>
      </c>
      <c r="L47" s="5">
        <v>0</v>
      </c>
      <c r="M47" s="5">
        <v>1</v>
      </c>
      <c r="N47" s="5">
        <v>4</v>
      </c>
      <c r="O47" s="5">
        <f t="shared" si="2"/>
        <v>0.25</v>
      </c>
      <c r="P47" s="7">
        <f t="shared" si="3"/>
        <v>0.25</v>
      </c>
      <c r="Q47" s="5">
        <f t="shared" si="4"/>
        <v>0.25</v>
      </c>
      <c r="R47" s="5">
        <f t="shared" si="5"/>
        <v>0</v>
      </c>
      <c r="S47" s="5">
        <f t="shared" si="6"/>
        <v>64</v>
      </c>
      <c r="T47" s="5">
        <f t="shared" si="7"/>
        <v>256</v>
      </c>
      <c r="U47" s="7">
        <f t="shared" si="8"/>
        <v>0</v>
      </c>
      <c r="V47" s="5">
        <f t="shared" si="9"/>
        <v>0.25</v>
      </c>
      <c r="W47" s="5">
        <f t="shared" si="10"/>
        <v>0.5</v>
      </c>
      <c r="X47" s="5">
        <f t="shared" si="11"/>
        <v>6.25E-2</v>
      </c>
      <c r="Y47" s="5">
        <v>3.90625E-3</v>
      </c>
    </row>
    <row r="49" spans="1:1" x14ac:dyDescent="0.2">
      <c r="A49" s="11" t="s">
        <v>162</v>
      </c>
    </row>
    <row r="50" spans="1:1" x14ac:dyDescent="0.2">
      <c r="A50" s="11" t="s">
        <v>113</v>
      </c>
    </row>
    <row r="51" spans="1:1" x14ac:dyDescent="0.2">
      <c r="A51" s="11" t="s">
        <v>163</v>
      </c>
    </row>
    <row r="53" spans="1:1" s="27" customFormat="1" x14ac:dyDescent="0.2">
      <c r="A53" s="28" t="s">
        <v>164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D1B-6270-1D48-B52B-59989D5000FD}">
  <dimension ref="A1:D154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2" width="10.33203125" style="5" bestFit="1" customWidth="1"/>
    <col min="3" max="4" width="6.83203125" style="5" customWidth="1"/>
    <col min="5" max="16384" width="10.83203125" style="5"/>
  </cols>
  <sheetData>
    <row r="1" spans="1:4" x14ac:dyDescent="0.2">
      <c r="A1" s="4" t="s">
        <v>67</v>
      </c>
      <c r="B1" s="4" t="s">
        <v>115</v>
      </c>
      <c r="C1" s="4" t="s">
        <v>85</v>
      </c>
      <c r="D1" s="4" t="s">
        <v>86</v>
      </c>
    </row>
    <row r="2" spans="1:4" x14ac:dyDescent="0.2">
      <c r="A2" s="5" t="s">
        <v>18</v>
      </c>
      <c r="B2" s="5">
        <v>1</v>
      </c>
      <c r="C2" s="5">
        <v>1</v>
      </c>
      <c r="D2" s="5">
        <v>2</v>
      </c>
    </row>
    <row r="3" spans="1:4" x14ac:dyDescent="0.2">
      <c r="A3" s="5" t="s">
        <v>18</v>
      </c>
      <c r="B3" s="5">
        <v>2</v>
      </c>
      <c r="C3" s="5">
        <v>2</v>
      </c>
      <c r="D3" s="5">
        <v>6</v>
      </c>
    </row>
    <row r="4" spans="1:4" x14ac:dyDescent="0.2">
      <c r="A4" s="5" t="s">
        <v>18</v>
      </c>
      <c r="B4" s="5">
        <v>3</v>
      </c>
      <c r="C4" s="5">
        <v>1</v>
      </c>
      <c r="D4" s="5">
        <v>8</v>
      </c>
    </row>
    <row r="5" spans="1:4" x14ac:dyDescent="0.2">
      <c r="A5" s="5" t="s">
        <v>18</v>
      </c>
      <c r="B5" s="5">
        <v>4</v>
      </c>
      <c r="C5" s="5">
        <v>0</v>
      </c>
      <c r="D5" s="5">
        <v>2</v>
      </c>
    </row>
    <row r="6" spans="1:4" x14ac:dyDescent="0.2">
      <c r="A6" s="5" t="s">
        <v>18</v>
      </c>
      <c r="B6" s="5">
        <v>5</v>
      </c>
      <c r="C6" s="5">
        <v>0</v>
      </c>
      <c r="D6" s="5">
        <v>0</v>
      </c>
    </row>
    <row r="7" spans="1:4" x14ac:dyDescent="0.2">
      <c r="A7" s="5" t="s">
        <v>18</v>
      </c>
      <c r="B7" s="5">
        <v>6</v>
      </c>
      <c r="C7" s="5">
        <v>2</v>
      </c>
      <c r="D7" s="5">
        <v>4</v>
      </c>
    </row>
    <row r="8" spans="1:4" x14ac:dyDescent="0.2">
      <c r="A8" s="5" t="s">
        <v>18</v>
      </c>
      <c r="B8" s="5">
        <v>7</v>
      </c>
      <c r="C8" s="5">
        <v>0</v>
      </c>
      <c r="D8" s="5">
        <v>4</v>
      </c>
    </row>
    <row r="9" spans="1:4" x14ac:dyDescent="0.2">
      <c r="A9" s="5" t="s">
        <v>18</v>
      </c>
      <c r="B9" s="5">
        <v>8</v>
      </c>
      <c r="C9" s="5">
        <v>0</v>
      </c>
      <c r="D9" s="5">
        <v>8</v>
      </c>
    </row>
    <row r="10" spans="1:4" x14ac:dyDescent="0.2">
      <c r="A10" s="8" t="s">
        <v>18</v>
      </c>
      <c r="B10" s="8">
        <v>9</v>
      </c>
      <c r="C10" s="8">
        <v>0</v>
      </c>
      <c r="D10" s="8">
        <v>2</v>
      </c>
    </row>
    <row r="11" spans="1:4" x14ac:dyDescent="0.2">
      <c r="A11" s="5" t="s">
        <v>19</v>
      </c>
      <c r="B11" s="5">
        <v>1</v>
      </c>
      <c r="C11" s="5">
        <v>1</v>
      </c>
      <c r="D11" s="5">
        <v>6</v>
      </c>
    </row>
    <row r="12" spans="1:4" x14ac:dyDescent="0.2">
      <c r="A12" s="5" t="s">
        <v>19</v>
      </c>
      <c r="B12" s="5">
        <v>2</v>
      </c>
      <c r="C12" s="5">
        <v>0</v>
      </c>
      <c r="D12" s="5">
        <v>2</v>
      </c>
    </row>
    <row r="13" spans="1:4" x14ac:dyDescent="0.2">
      <c r="A13" s="5" t="s">
        <v>19</v>
      </c>
      <c r="B13" s="5">
        <v>3</v>
      </c>
      <c r="C13" s="5">
        <v>0</v>
      </c>
      <c r="D13" s="5">
        <v>2</v>
      </c>
    </row>
    <row r="14" spans="1:4" x14ac:dyDescent="0.2">
      <c r="A14" s="5" t="s">
        <v>19</v>
      </c>
      <c r="B14" s="5">
        <v>4</v>
      </c>
    </row>
    <row r="15" spans="1:4" x14ac:dyDescent="0.2">
      <c r="A15" s="5" t="s">
        <v>19</v>
      </c>
      <c r="B15" s="5">
        <v>5</v>
      </c>
      <c r="C15" s="5">
        <v>2</v>
      </c>
      <c r="D15" s="5">
        <v>2</v>
      </c>
    </row>
    <row r="16" spans="1:4" x14ac:dyDescent="0.2">
      <c r="A16" s="5" t="s">
        <v>19</v>
      </c>
      <c r="B16" s="5">
        <v>6</v>
      </c>
      <c r="C16" s="5">
        <v>0</v>
      </c>
      <c r="D16" s="5">
        <v>0</v>
      </c>
    </row>
    <row r="17" spans="1:4" x14ac:dyDescent="0.2">
      <c r="A17" s="5" t="s">
        <v>19</v>
      </c>
      <c r="B17" s="5">
        <v>7</v>
      </c>
    </row>
    <row r="18" spans="1:4" x14ac:dyDescent="0.2">
      <c r="A18" s="5" t="s">
        <v>19</v>
      </c>
      <c r="B18" s="5">
        <v>8</v>
      </c>
      <c r="C18" s="5">
        <v>0</v>
      </c>
      <c r="D18" s="5">
        <v>4</v>
      </c>
    </row>
    <row r="19" spans="1:4" x14ac:dyDescent="0.2">
      <c r="A19" s="8" t="s">
        <v>19</v>
      </c>
      <c r="B19" s="8">
        <v>9</v>
      </c>
      <c r="C19" s="8">
        <v>0</v>
      </c>
      <c r="D19" s="8">
        <v>0</v>
      </c>
    </row>
    <row r="20" spans="1:4" x14ac:dyDescent="0.2">
      <c r="A20" s="5" t="s">
        <v>20</v>
      </c>
      <c r="B20" s="5">
        <v>1</v>
      </c>
      <c r="C20" s="5">
        <v>1</v>
      </c>
      <c r="D20" s="5">
        <v>6</v>
      </c>
    </row>
    <row r="21" spans="1:4" x14ac:dyDescent="0.2">
      <c r="A21" s="5" t="s">
        <v>20</v>
      </c>
      <c r="B21" s="5">
        <v>2</v>
      </c>
      <c r="C21" s="5">
        <v>1</v>
      </c>
      <c r="D21" s="5">
        <v>4</v>
      </c>
    </row>
    <row r="22" spans="1:4" x14ac:dyDescent="0.2">
      <c r="A22" s="5" t="s">
        <v>20</v>
      </c>
      <c r="B22" s="5">
        <v>3</v>
      </c>
      <c r="C22" s="5">
        <v>2</v>
      </c>
      <c r="D22" s="5">
        <v>6</v>
      </c>
    </row>
    <row r="23" spans="1:4" x14ac:dyDescent="0.2">
      <c r="A23" s="5" t="s">
        <v>20</v>
      </c>
      <c r="B23" s="5">
        <v>4</v>
      </c>
      <c r="C23" s="5">
        <v>1</v>
      </c>
      <c r="D23" s="5">
        <v>4</v>
      </c>
    </row>
    <row r="24" spans="1:4" x14ac:dyDescent="0.2">
      <c r="A24" s="5" t="s">
        <v>20</v>
      </c>
      <c r="B24" s="5">
        <v>5</v>
      </c>
      <c r="C24" s="5">
        <v>0</v>
      </c>
      <c r="D24" s="5">
        <v>6</v>
      </c>
    </row>
    <row r="25" spans="1:4" x14ac:dyDescent="0.2">
      <c r="A25" s="5" t="s">
        <v>20</v>
      </c>
      <c r="B25" s="5">
        <v>6</v>
      </c>
      <c r="C25" s="5">
        <v>2</v>
      </c>
      <c r="D25" s="5">
        <v>2</v>
      </c>
    </row>
    <row r="26" spans="1:4" x14ac:dyDescent="0.2">
      <c r="A26" s="5" t="s">
        <v>20</v>
      </c>
      <c r="B26" s="5">
        <v>7</v>
      </c>
      <c r="C26" s="5">
        <v>0</v>
      </c>
      <c r="D26" s="5">
        <v>2</v>
      </c>
    </row>
    <row r="27" spans="1:4" x14ac:dyDescent="0.2">
      <c r="A27" s="5" t="s">
        <v>20</v>
      </c>
      <c r="B27" s="5">
        <v>8</v>
      </c>
      <c r="C27" s="5">
        <v>0</v>
      </c>
      <c r="D27" s="5">
        <v>2</v>
      </c>
    </row>
    <row r="28" spans="1:4" x14ac:dyDescent="0.2">
      <c r="A28" s="8" t="s">
        <v>20</v>
      </c>
      <c r="B28" s="8">
        <v>9</v>
      </c>
      <c r="C28" s="8">
        <v>1</v>
      </c>
      <c r="D28" s="8">
        <v>4</v>
      </c>
    </row>
    <row r="29" spans="1:4" x14ac:dyDescent="0.2">
      <c r="A29" s="5" t="s">
        <v>22</v>
      </c>
      <c r="B29" s="5">
        <v>1</v>
      </c>
      <c r="C29" s="5">
        <v>2</v>
      </c>
      <c r="D29" s="5">
        <v>5</v>
      </c>
    </row>
    <row r="30" spans="1:4" x14ac:dyDescent="0.2">
      <c r="A30" s="5" t="s">
        <v>22</v>
      </c>
      <c r="B30" s="5">
        <v>2</v>
      </c>
      <c r="C30" s="5">
        <v>4</v>
      </c>
      <c r="D30" s="5">
        <v>3</v>
      </c>
    </row>
    <row r="31" spans="1:4" x14ac:dyDescent="0.2">
      <c r="A31" s="5" t="s">
        <v>22</v>
      </c>
      <c r="B31" s="5">
        <v>3</v>
      </c>
      <c r="C31" s="5">
        <v>1</v>
      </c>
      <c r="D31" s="5">
        <v>3</v>
      </c>
    </row>
    <row r="32" spans="1:4" x14ac:dyDescent="0.2">
      <c r="A32" s="5" t="s">
        <v>22</v>
      </c>
      <c r="B32" s="5">
        <v>4</v>
      </c>
      <c r="C32" s="5">
        <v>1</v>
      </c>
      <c r="D32" s="5">
        <v>1</v>
      </c>
    </row>
    <row r="33" spans="1:4" x14ac:dyDescent="0.2">
      <c r="A33" s="5" t="s">
        <v>22</v>
      </c>
      <c r="B33" s="5">
        <v>5</v>
      </c>
      <c r="C33" s="5">
        <v>0</v>
      </c>
      <c r="D33" s="5">
        <v>3</v>
      </c>
    </row>
    <row r="34" spans="1:4" x14ac:dyDescent="0.2">
      <c r="A34" s="5" t="s">
        <v>22</v>
      </c>
      <c r="B34" s="5">
        <v>6</v>
      </c>
      <c r="C34" s="5">
        <v>1</v>
      </c>
      <c r="D34" s="5">
        <v>4</v>
      </c>
    </row>
    <row r="35" spans="1:4" x14ac:dyDescent="0.2">
      <c r="A35" s="5" t="s">
        <v>22</v>
      </c>
      <c r="B35" s="5">
        <v>7</v>
      </c>
      <c r="C35" s="5">
        <v>0</v>
      </c>
      <c r="D35" s="5">
        <v>6</v>
      </c>
    </row>
    <row r="36" spans="1:4" x14ac:dyDescent="0.2">
      <c r="A36" s="5" t="s">
        <v>22</v>
      </c>
      <c r="B36" s="5">
        <v>8</v>
      </c>
      <c r="C36" s="5">
        <v>0</v>
      </c>
      <c r="D36" s="5">
        <v>7</v>
      </c>
    </row>
    <row r="37" spans="1:4" x14ac:dyDescent="0.2">
      <c r="A37" s="8" t="s">
        <v>22</v>
      </c>
      <c r="B37" s="8">
        <v>9</v>
      </c>
      <c r="C37" s="8">
        <v>2</v>
      </c>
      <c r="D37" s="8">
        <v>8</v>
      </c>
    </row>
    <row r="38" spans="1:4" x14ac:dyDescent="0.2">
      <c r="A38" s="5" t="s">
        <v>23</v>
      </c>
      <c r="B38" s="5">
        <v>1</v>
      </c>
      <c r="C38" s="5">
        <v>2</v>
      </c>
      <c r="D38" s="5">
        <v>6</v>
      </c>
    </row>
    <row r="39" spans="1:4" x14ac:dyDescent="0.2">
      <c r="A39" s="5" t="s">
        <v>23</v>
      </c>
      <c r="B39" s="5">
        <v>2</v>
      </c>
      <c r="C39" s="5">
        <v>0</v>
      </c>
      <c r="D39" s="5">
        <v>6</v>
      </c>
    </row>
    <row r="40" spans="1:4" x14ac:dyDescent="0.2">
      <c r="A40" s="5" t="s">
        <v>23</v>
      </c>
      <c r="B40" s="5">
        <v>3</v>
      </c>
      <c r="C40" s="5">
        <v>1</v>
      </c>
      <c r="D40" s="5">
        <v>8</v>
      </c>
    </row>
    <row r="41" spans="1:4" x14ac:dyDescent="0.2">
      <c r="A41" s="5" t="s">
        <v>23</v>
      </c>
      <c r="B41" s="5">
        <v>4</v>
      </c>
      <c r="C41" s="5">
        <v>1</v>
      </c>
      <c r="D41" s="5">
        <v>8</v>
      </c>
    </row>
    <row r="42" spans="1:4" x14ac:dyDescent="0.2">
      <c r="A42" s="5" t="s">
        <v>23</v>
      </c>
      <c r="B42" s="5">
        <v>5</v>
      </c>
      <c r="C42" s="5">
        <v>0</v>
      </c>
      <c r="D42" s="5">
        <v>6</v>
      </c>
    </row>
    <row r="43" spans="1:4" x14ac:dyDescent="0.2">
      <c r="A43" s="5" t="s">
        <v>23</v>
      </c>
      <c r="B43" s="5">
        <v>6</v>
      </c>
      <c r="C43" s="5">
        <v>0</v>
      </c>
      <c r="D43" s="5">
        <v>8</v>
      </c>
    </row>
    <row r="44" spans="1:4" x14ac:dyDescent="0.2">
      <c r="A44" s="5" t="s">
        <v>23</v>
      </c>
      <c r="B44" s="5">
        <v>7</v>
      </c>
      <c r="C44" s="5">
        <v>0</v>
      </c>
      <c r="D44" s="5">
        <v>8</v>
      </c>
    </row>
    <row r="45" spans="1:4" x14ac:dyDescent="0.2">
      <c r="A45" s="5" t="s">
        <v>23</v>
      </c>
      <c r="B45" s="5">
        <v>8</v>
      </c>
      <c r="C45" s="5">
        <v>0</v>
      </c>
      <c r="D45" s="5">
        <v>6</v>
      </c>
    </row>
    <row r="46" spans="1:4" x14ac:dyDescent="0.2">
      <c r="A46" s="8" t="s">
        <v>23</v>
      </c>
      <c r="B46" s="8">
        <v>9</v>
      </c>
      <c r="C46" s="8">
        <v>4</v>
      </c>
      <c r="D46" s="8">
        <v>8</v>
      </c>
    </row>
    <row r="47" spans="1:4" x14ac:dyDescent="0.2">
      <c r="A47" s="5" t="s">
        <v>24</v>
      </c>
      <c r="B47" s="5">
        <v>1</v>
      </c>
      <c r="C47" s="5">
        <v>3</v>
      </c>
      <c r="D47" s="5">
        <v>6</v>
      </c>
    </row>
    <row r="48" spans="1:4" x14ac:dyDescent="0.2">
      <c r="A48" s="5" t="s">
        <v>24</v>
      </c>
      <c r="B48" s="5">
        <v>2</v>
      </c>
      <c r="C48" s="5">
        <v>1</v>
      </c>
      <c r="D48" s="5">
        <v>7</v>
      </c>
    </row>
    <row r="49" spans="1:4" x14ac:dyDescent="0.2">
      <c r="A49" s="5" t="s">
        <v>24</v>
      </c>
      <c r="B49" s="5">
        <v>3</v>
      </c>
      <c r="C49" s="5">
        <v>1</v>
      </c>
      <c r="D49" s="5">
        <v>8</v>
      </c>
    </row>
    <row r="50" spans="1:4" x14ac:dyDescent="0.2">
      <c r="A50" s="5" t="s">
        <v>24</v>
      </c>
      <c r="B50" s="5">
        <v>4</v>
      </c>
      <c r="C50" s="5">
        <v>1</v>
      </c>
      <c r="D50" s="5">
        <v>7</v>
      </c>
    </row>
    <row r="51" spans="1:4" x14ac:dyDescent="0.2">
      <c r="A51" s="5" t="s">
        <v>24</v>
      </c>
      <c r="B51" s="5">
        <v>5</v>
      </c>
      <c r="C51" s="5">
        <v>4</v>
      </c>
      <c r="D51" s="5">
        <v>7</v>
      </c>
    </row>
    <row r="52" spans="1:4" x14ac:dyDescent="0.2">
      <c r="A52" s="5" t="s">
        <v>24</v>
      </c>
      <c r="B52" s="5">
        <v>6</v>
      </c>
      <c r="C52" s="5">
        <v>2</v>
      </c>
      <c r="D52" s="5">
        <v>4</v>
      </c>
    </row>
    <row r="53" spans="1:4" x14ac:dyDescent="0.2">
      <c r="A53" s="5" t="s">
        <v>24</v>
      </c>
      <c r="B53" s="5">
        <v>7</v>
      </c>
      <c r="C53" s="5">
        <v>0</v>
      </c>
      <c r="D53" s="5">
        <v>4</v>
      </c>
    </row>
    <row r="54" spans="1:4" x14ac:dyDescent="0.2">
      <c r="A54" s="5" t="s">
        <v>24</v>
      </c>
      <c r="B54" s="5">
        <v>8</v>
      </c>
      <c r="C54" s="5">
        <v>2</v>
      </c>
      <c r="D54" s="5">
        <v>0</v>
      </c>
    </row>
    <row r="55" spans="1:4" x14ac:dyDescent="0.2">
      <c r="A55" s="8" t="s">
        <v>24</v>
      </c>
      <c r="B55" s="8">
        <v>9</v>
      </c>
      <c r="C55" s="8">
        <v>0</v>
      </c>
      <c r="D55" s="8">
        <v>0</v>
      </c>
    </row>
    <row r="56" spans="1:4" x14ac:dyDescent="0.2">
      <c r="A56" s="5" t="s">
        <v>25</v>
      </c>
      <c r="B56" s="5">
        <v>1</v>
      </c>
    </row>
    <row r="57" spans="1:4" x14ac:dyDescent="0.2">
      <c r="A57" s="5" t="s">
        <v>25</v>
      </c>
      <c r="B57" s="5">
        <v>2</v>
      </c>
      <c r="C57" s="5">
        <v>4</v>
      </c>
      <c r="D57" s="5">
        <v>8</v>
      </c>
    </row>
    <row r="58" spans="1:4" x14ac:dyDescent="0.2">
      <c r="A58" s="5" t="s">
        <v>25</v>
      </c>
      <c r="B58" s="5">
        <v>3</v>
      </c>
      <c r="C58" s="5">
        <v>5</v>
      </c>
      <c r="D58" s="5">
        <v>6</v>
      </c>
    </row>
    <row r="59" spans="1:4" x14ac:dyDescent="0.2">
      <c r="A59" s="5" t="s">
        <v>25</v>
      </c>
      <c r="B59" s="5">
        <v>4</v>
      </c>
      <c r="C59" s="5">
        <v>3</v>
      </c>
      <c r="D59" s="5">
        <v>5</v>
      </c>
    </row>
    <row r="60" spans="1:4" x14ac:dyDescent="0.2">
      <c r="A60" s="5" t="s">
        <v>25</v>
      </c>
      <c r="B60" s="5">
        <v>5</v>
      </c>
      <c r="C60" s="5">
        <v>2</v>
      </c>
      <c r="D60" s="5">
        <v>5</v>
      </c>
    </row>
    <row r="61" spans="1:4" x14ac:dyDescent="0.2">
      <c r="A61" s="5" t="s">
        <v>25</v>
      </c>
      <c r="B61" s="5">
        <v>6</v>
      </c>
      <c r="C61" s="5">
        <v>0</v>
      </c>
      <c r="D61" s="5">
        <v>2</v>
      </c>
    </row>
    <row r="62" spans="1:4" x14ac:dyDescent="0.2">
      <c r="A62" s="5" t="s">
        <v>25</v>
      </c>
      <c r="B62" s="5">
        <v>7</v>
      </c>
      <c r="C62" s="5">
        <v>0</v>
      </c>
      <c r="D62" s="5">
        <v>2</v>
      </c>
    </row>
    <row r="63" spans="1:4" x14ac:dyDescent="0.2">
      <c r="A63" s="5" t="s">
        <v>25</v>
      </c>
      <c r="B63" s="5">
        <v>8</v>
      </c>
      <c r="C63" s="5">
        <v>0</v>
      </c>
      <c r="D63" s="5">
        <v>0</v>
      </c>
    </row>
    <row r="64" spans="1:4" x14ac:dyDescent="0.2">
      <c r="A64" s="8" t="s">
        <v>25</v>
      </c>
      <c r="B64" s="8">
        <v>9</v>
      </c>
      <c r="C64" s="8">
        <v>2</v>
      </c>
      <c r="D64" s="8">
        <v>0</v>
      </c>
    </row>
    <row r="65" spans="1:4" x14ac:dyDescent="0.2">
      <c r="A65" s="5" t="s">
        <v>26</v>
      </c>
      <c r="B65" s="5">
        <v>1</v>
      </c>
      <c r="C65" s="5">
        <v>3</v>
      </c>
      <c r="D65" s="5">
        <v>8</v>
      </c>
    </row>
    <row r="66" spans="1:4" x14ac:dyDescent="0.2">
      <c r="A66" s="5" t="s">
        <v>26</v>
      </c>
      <c r="B66" s="5">
        <v>2</v>
      </c>
      <c r="C66" s="5">
        <v>3</v>
      </c>
      <c r="D66" s="5">
        <v>7</v>
      </c>
    </row>
    <row r="67" spans="1:4" x14ac:dyDescent="0.2">
      <c r="A67" s="5" t="s">
        <v>26</v>
      </c>
      <c r="B67" s="5">
        <v>3</v>
      </c>
      <c r="C67" s="5">
        <v>5</v>
      </c>
      <c r="D67" s="5">
        <v>8</v>
      </c>
    </row>
    <row r="68" spans="1:4" x14ac:dyDescent="0.2">
      <c r="A68" s="5" t="s">
        <v>26</v>
      </c>
      <c r="B68" s="5">
        <v>4</v>
      </c>
      <c r="C68" s="5">
        <v>2</v>
      </c>
      <c r="D68" s="5">
        <v>7</v>
      </c>
    </row>
    <row r="69" spans="1:4" x14ac:dyDescent="0.2">
      <c r="A69" s="5" t="s">
        <v>26</v>
      </c>
      <c r="B69" s="5">
        <v>5</v>
      </c>
      <c r="C69" s="5">
        <v>2</v>
      </c>
      <c r="D69" s="5">
        <v>5</v>
      </c>
    </row>
    <row r="70" spans="1:4" x14ac:dyDescent="0.2">
      <c r="A70" s="5" t="s">
        <v>26</v>
      </c>
      <c r="B70" s="5">
        <v>6</v>
      </c>
      <c r="C70" s="5">
        <v>3</v>
      </c>
      <c r="D70" s="5">
        <v>2</v>
      </c>
    </row>
    <row r="71" spans="1:4" x14ac:dyDescent="0.2">
      <c r="A71" s="5" t="s">
        <v>26</v>
      </c>
      <c r="B71" s="5">
        <v>7</v>
      </c>
      <c r="C71" s="5">
        <v>1</v>
      </c>
      <c r="D71" s="5">
        <v>3</v>
      </c>
    </row>
    <row r="72" spans="1:4" x14ac:dyDescent="0.2">
      <c r="A72" s="5" t="s">
        <v>26</v>
      </c>
      <c r="B72" s="5">
        <v>8</v>
      </c>
      <c r="C72" s="5">
        <v>0</v>
      </c>
      <c r="D72" s="5">
        <v>8</v>
      </c>
    </row>
    <row r="73" spans="1:4" x14ac:dyDescent="0.2">
      <c r="A73" s="8" t="s">
        <v>26</v>
      </c>
      <c r="B73" s="8">
        <v>9</v>
      </c>
      <c r="C73" s="8">
        <v>2</v>
      </c>
      <c r="D73" s="8">
        <v>2</v>
      </c>
    </row>
    <row r="74" spans="1:4" x14ac:dyDescent="0.2">
      <c r="A74" s="5" t="s">
        <v>27</v>
      </c>
      <c r="B74" s="5">
        <v>1</v>
      </c>
      <c r="C74" s="5">
        <v>4</v>
      </c>
      <c r="D74" s="5">
        <v>8</v>
      </c>
    </row>
    <row r="75" spans="1:4" x14ac:dyDescent="0.2">
      <c r="A75" s="5" t="s">
        <v>27</v>
      </c>
      <c r="B75" s="5">
        <v>2</v>
      </c>
      <c r="C75" s="5">
        <v>2</v>
      </c>
      <c r="D75" s="5">
        <v>8</v>
      </c>
    </row>
    <row r="76" spans="1:4" x14ac:dyDescent="0.2">
      <c r="A76" s="5" t="s">
        <v>27</v>
      </c>
      <c r="B76" s="5">
        <v>3</v>
      </c>
      <c r="C76" s="5">
        <v>6</v>
      </c>
      <c r="D76" s="5">
        <v>8</v>
      </c>
    </row>
    <row r="77" spans="1:4" x14ac:dyDescent="0.2">
      <c r="A77" s="5" t="s">
        <v>27</v>
      </c>
      <c r="B77" s="5">
        <v>4</v>
      </c>
      <c r="C77" s="5">
        <v>2</v>
      </c>
      <c r="D77" s="5">
        <v>7</v>
      </c>
    </row>
    <row r="78" spans="1:4" x14ac:dyDescent="0.2">
      <c r="A78" s="5" t="s">
        <v>27</v>
      </c>
      <c r="B78" s="5">
        <v>5</v>
      </c>
      <c r="C78" s="5">
        <v>0</v>
      </c>
      <c r="D78" s="5">
        <v>4</v>
      </c>
    </row>
    <row r="79" spans="1:4" x14ac:dyDescent="0.2">
      <c r="A79" s="5" t="s">
        <v>27</v>
      </c>
      <c r="B79" s="5">
        <v>6</v>
      </c>
      <c r="C79" s="5">
        <v>4</v>
      </c>
      <c r="D79" s="5">
        <v>8</v>
      </c>
    </row>
    <row r="80" spans="1:4" x14ac:dyDescent="0.2">
      <c r="A80" s="5" t="s">
        <v>27</v>
      </c>
      <c r="B80" s="5">
        <v>7</v>
      </c>
      <c r="C80" s="5">
        <v>2</v>
      </c>
      <c r="D80" s="5">
        <v>6</v>
      </c>
    </row>
    <row r="81" spans="1:4" x14ac:dyDescent="0.2">
      <c r="A81" s="5" t="s">
        <v>27</v>
      </c>
      <c r="B81" s="5">
        <v>8</v>
      </c>
      <c r="C81" s="5">
        <v>2</v>
      </c>
      <c r="D81" s="5">
        <v>6</v>
      </c>
    </row>
    <row r="82" spans="1:4" x14ac:dyDescent="0.2">
      <c r="A82" s="8" t="s">
        <v>27</v>
      </c>
      <c r="B82" s="8">
        <v>9</v>
      </c>
      <c r="C82" s="8">
        <v>4</v>
      </c>
      <c r="D82" s="8">
        <v>8</v>
      </c>
    </row>
    <row r="83" spans="1:4" x14ac:dyDescent="0.2">
      <c r="A83" s="5" t="s">
        <v>28</v>
      </c>
      <c r="B83" s="5">
        <v>1</v>
      </c>
      <c r="C83" s="5">
        <v>0</v>
      </c>
      <c r="D83" s="5">
        <v>0</v>
      </c>
    </row>
    <row r="84" spans="1:4" x14ac:dyDescent="0.2">
      <c r="A84" s="5" t="s">
        <v>28</v>
      </c>
      <c r="B84" s="5">
        <v>2</v>
      </c>
      <c r="C84" s="5">
        <v>0</v>
      </c>
      <c r="D84" s="5">
        <v>2</v>
      </c>
    </row>
    <row r="85" spans="1:4" x14ac:dyDescent="0.2">
      <c r="A85" s="5" t="s">
        <v>28</v>
      </c>
      <c r="B85" s="5">
        <v>3</v>
      </c>
      <c r="C85" s="5">
        <v>0</v>
      </c>
      <c r="D85" s="5">
        <v>0</v>
      </c>
    </row>
    <row r="86" spans="1:4" x14ac:dyDescent="0.2">
      <c r="A86" s="5" t="s">
        <v>28</v>
      </c>
      <c r="B86" s="5">
        <v>4</v>
      </c>
      <c r="C86" s="5">
        <v>0</v>
      </c>
      <c r="D86" s="5">
        <v>0</v>
      </c>
    </row>
    <row r="87" spans="1:4" x14ac:dyDescent="0.2">
      <c r="A87" s="5" t="s">
        <v>28</v>
      </c>
      <c r="B87" s="5">
        <v>5</v>
      </c>
      <c r="C87" s="5">
        <v>0</v>
      </c>
      <c r="D87" s="5">
        <v>2</v>
      </c>
    </row>
    <row r="88" spans="1:4" x14ac:dyDescent="0.2">
      <c r="A88" s="5" t="s">
        <v>28</v>
      </c>
      <c r="B88" s="5">
        <v>6</v>
      </c>
      <c r="C88" s="5">
        <v>0</v>
      </c>
      <c r="D88" s="5">
        <v>0</v>
      </c>
    </row>
    <row r="89" spans="1:4" x14ac:dyDescent="0.2">
      <c r="A89" s="5" t="s">
        <v>28</v>
      </c>
      <c r="B89" s="5">
        <v>7</v>
      </c>
      <c r="C89" s="5">
        <v>1</v>
      </c>
      <c r="D89" s="5">
        <v>0</v>
      </c>
    </row>
    <row r="90" spans="1:4" x14ac:dyDescent="0.2">
      <c r="A90" s="5" t="s">
        <v>28</v>
      </c>
      <c r="B90" s="5">
        <v>8</v>
      </c>
      <c r="C90" s="5">
        <v>0</v>
      </c>
      <c r="D90" s="5">
        <v>3</v>
      </c>
    </row>
    <row r="91" spans="1:4" x14ac:dyDescent="0.2">
      <c r="A91" s="8" t="s">
        <v>28</v>
      </c>
      <c r="B91" s="8">
        <v>9</v>
      </c>
      <c r="C91" s="8">
        <v>0</v>
      </c>
      <c r="D91" s="8">
        <v>4</v>
      </c>
    </row>
    <row r="92" spans="1:4" x14ac:dyDescent="0.2">
      <c r="A92" s="5" t="s">
        <v>29</v>
      </c>
      <c r="B92" s="5">
        <v>1</v>
      </c>
      <c r="C92" s="5">
        <v>0</v>
      </c>
      <c r="D92" s="5">
        <v>0</v>
      </c>
    </row>
    <row r="93" spans="1:4" x14ac:dyDescent="0.2">
      <c r="A93" s="5" t="s">
        <v>29</v>
      </c>
      <c r="B93" s="5">
        <v>2</v>
      </c>
      <c r="C93" s="5">
        <v>0</v>
      </c>
      <c r="D93" s="5">
        <v>2</v>
      </c>
    </row>
    <row r="94" spans="1:4" x14ac:dyDescent="0.2">
      <c r="A94" s="5" t="s">
        <v>29</v>
      </c>
      <c r="B94" s="5">
        <v>3</v>
      </c>
      <c r="C94" s="5">
        <v>0</v>
      </c>
      <c r="D94" s="5">
        <v>0</v>
      </c>
    </row>
    <row r="95" spans="1:4" x14ac:dyDescent="0.2">
      <c r="A95" s="5" t="s">
        <v>29</v>
      </c>
      <c r="B95" s="5">
        <v>4</v>
      </c>
      <c r="C95" s="5">
        <v>0</v>
      </c>
      <c r="D95" s="5">
        <v>0</v>
      </c>
    </row>
    <row r="96" spans="1:4" x14ac:dyDescent="0.2">
      <c r="A96" s="5" t="s">
        <v>29</v>
      </c>
      <c r="B96" s="5">
        <v>5</v>
      </c>
      <c r="C96" s="5">
        <v>0</v>
      </c>
      <c r="D96" s="5">
        <v>0</v>
      </c>
    </row>
    <row r="97" spans="1:4" x14ac:dyDescent="0.2">
      <c r="A97" s="5" t="s">
        <v>29</v>
      </c>
      <c r="B97" s="5">
        <v>6</v>
      </c>
      <c r="C97" s="5">
        <v>0</v>
      </c>
      <c r="D97" s="5">
        <v>2</v>
      </c>
    </row>
    <row r="98" spans="1:4" x14ac:dyDescent="0.2">
      <c r="A98" s="5" t="s">
        <v>29</v>
      </c>
      <c r="B98" s="5">
        <v>7</v>
      </c>
      <c r="C98" s="5">
        <v>0</v>
      </c>
      <c r="D98" s="5">
        <v>0</v>
      </c>
    </row>
    <row r="99" spans="1:4" x14ac:dyDescent="0.2">
      <c r="A99" s="5" t="s">
        <v>29</v>
      </c>
      <c r="B99" s="5">
        <v>8</v>
      </c>
      <c r="C99" s="5">
        <v>0</v>
      </c>
      <c r="D99" s="5">
        <v>3</v>
      </c>
    </row>
    <row r="100" spans="1:4" x14ac:dyDescent="0.2">
      <c r="A100" s="8" t="s">
        <v>29</v>
      </c>
      <c r="B100" s="8">
        <v>9</v>
      </c>
      <c r="C100" s="8">
        <v>0</v>
      </c>
      <c r="D100" s="8">
        <v>2</v>
      </c>
    </row>
    <row r="101" spans="1:4" x14ac:dyDescent="0.2">
      <c r="A101" s="5" t="s">
        <v>30</v>
      </c>
      <c r="B101" s="5">
        <v>1</v>
      </c>
      <c r="C101" s="5">
        <v>0</v>
      </c>
      <c r="D101" s="5">
        <v>0</v>
      </c>
    </row>
    <row r="102" spans="1:4" x14ac:dyDescent="0.2">
      <c r="A102" s="5" t="s">
        <v>30</v>
      </c>
      <c r="B102" s="5">
        <v>2</v>
      </c>
      <c r="C102" s="5">
        <v>0</v>
      </c>
      <c r="D102" s="5">
        <v>2</v>
      </c>
    </row>
    <row r="103" spans="1:4" x14ac:dyDescent="0.2">
      <c r="A103" s="5" t="s">
        <v>30</v>
      </c>
      <c r="B103" s="5">
        <v>3</v>
      </c>
      <c r="C103" s="5">
        <v>0</v>
      </c>
      <c r="D103" s="5">
        <v>0</v>
      </c>
    </row>
    <row r="104" spans="1:4" x14ac:dyDescent="0.2">
      <c r="A104" s="5" t="s">
        <v>30</v>
      </c>
      <c r="B104" s="5">
        <v>4</v>
      </c>
      <c r="C104" s="5">
        <v>0</v>
      </c>
      <c r="D104" s="5">
        <v>0</v>
      </c>
    </row>
    <row r="105" spans="1:4" x14ac:dyDescent="0.2">
      <c r="A105" s="5" t="s">
        <v>30</v>
      </c>
      <c r="B105" s="5">
        <v>5</v>
      </c>
      <c r="C105" s="5">
        <v>0</v>
      </c>
      <c r="D105" s="5">
        <v>0</v>
      </c>
    </row>
    <row r="106" spans="1:4" x14ac:dyDescent="0.2">
      <c r="A106" s="5" t="s">
        <v>30</v>
      </c>
      <c r="B106" s="5">
        <v>6</v>
      </c>
      <c r="C106" s="5">
        <v>0</v>
      </c>
      <c r="D106" s="5">
        <v>3</v>
      </c>
    </row>
    <row r="107" spans="1:4" x14ac:dyDescent="0.2">
      <c r="A107" s="5" t="s">
        <v>30</v>
      </c>
      <c r="B107" s="5">
        <v>7</v>
      </c>
      <c r="C107" s="5">
        <v>0</v>
      </c>
      <c r="D107" s="5">
        <v>0</v>
      </c>
    </row>
    <row r="108" spans="1:4" x14ac:dyDescent="0.2">
      <c r="A108" s="5" t="s">
        <v>30</v>
      </c>
      <c r="B108" s="5">
        <v>8</v>
      </c>
      <c r="C108" s="5">
        <v>0</v>
      </c>
      <c r="D108" s="5">
        <v>2</v>
      </c>
    </row>
    <row r="109" spans="1:4" x14ac:dyDescent="0.2">
      <c r="A109" s="8" t="s">
        <v>30</v>
      </c>
      <c r="B109" s="8">
        <v>9</v>
      </c>
      <c r="C109" s="8">
        <v>0</v>
      </c>
      <c r="D109" s="8">
        <v>2</v>
      </c>
    </row>
    <row r="110" spans="1:4" x14ac:dyDescent="0.2">
      <c r="A110" s="5" t="s">
        <v>31</v>
      </c>
      <c r="B110" s="5">
        <v>1</v>
      </c>
      <c r="C110" s="5">
        <v>0</v>
      </c>
      <c r="D110" s="5">
        <v>0</v>
      </c>
    </row>
    <row r="111" spans="1:4" x14ac:dyDescent="0.2">
      <c r="A111" s="5" t="s">
        <v>31</v>
      </c>
      <c r="B111" s="5">
        <v>2</v>
      </c>
      <c r="C111" s="5">
        <v>0</v>
      </c>
      <c r="D111" s="5">
        <v>0</v>
      </c>
    </row>
    <row r="112" spans="1:4" x14ac:dyDescent="0.2">
      <c r="A112" s="5" t="s">
        <v>31</v>
      </c>
      <c r="B112" s="5">
        <v>3</v>
      </c>
      <c r="C112" s="5">
        <v>0</v>
      </c>
      <c r="D112" s="5">
        <v>0</v>
      </c>
    </row>
    <row r="113" spans="1:4" x14ac:dyDescent="0.2">
      <c r="A113" s="5" t="s">
        <v>31</v>
      </c>
      <c r="B113" s="5">
        <v>4</v>
      </c>
      <c r="C113" s="5">
        <v>0</v>
      </c>
      <c r="D113" s="5">
        <v>0</v>
      </c>
    </row>
    <row r="114" spans="1:4" x14ac:dyDescent="0.2">
      <c r="A114" s="5" t="s">
        <v>31</v>
      </c>
      <c r="B114" s="5">
        <v>5</v>
      </c>
      <c r="C114" s="5">
        <v>0</v>
      </c>
      <c r="D114" s="5">
        <v>0</v>
      </c>
    </row>
    <row r="115" spans="1:4" x14ac:dyDescent="0.2">
      <c r="A115" s="5" t="s">
        <v>31</v>
      </c>
      <c r="B115" s="5">
        <v>6</v>
      </c>
      <c r="C115" s="5">
        <v>0</v>
      </c>
      <c r="D115" s="5">
        <v>1</v>
      </c>
    </row>
    <row r="116" spans="1:4" x14ac:dyDescent="0.2">
      <c r="A116" s="5" t="s">
        <v>31</v>
      </c>
      <c r="B116" s="5">
        <v>7</v>
      </c>
      <c r="C116" s="5">
        <v>0</v>
      </c>
      <c r="D116" s="5">
        <v>0</v>
      </c>
    </row>
    <row r="117" spans="1:4" x14ac:dyDescent="0.2">
      <c r="A117" s="5" t="s">
        <v>31</v>
      </c>
      <c r="B117" s="5">
        <v>8</v>
      </c>
      <c r="C117" s="5">
        <v>0</v>
      </c>
      <c r="D117" s="5">
        <v>1</v>
      </c>
    </row>
    <row r="118" spans="1:4" x14ac:dyDescent="0.2">
      <c r="A118" s="8" t="s">
        <v>31</v>
      </c>
      <c r="B118" s="8">
        <v>9</v>
      </c>
      <c r="C118" s="8">
        <v>0</v>
      </c>
      <c r="D118" s="8">
        <v>2</v>
      </c>
    </row>
    <row r="119" spans="1:4" x14ac:dyDescent="0.2">
      <c r="A119" s="5" t="s">
        <v>32</v>
      </c>
      <c r="B119" s="5">
        <v>1</v>
      </c>
      <c r="C119" s="5">
        <v>1</v>
      </c>
      <c r="D119" s="5">
        <v>4</v>
      </c>
    </row>
    <row r="120" spans="1:4" x14ac:dyDescent="0.2">
      <c r="A120" s="5" t="s">
        <v>32</v>
      </c>
      <c r="B120" s="5">
        <v>2</v>
      </c>
      <c r="C120" s="5">
        <v>2</v>
      </c>
      <c r="D120" s="5">
        <v>5</v>
      </c>
    </row>
    <row r="121" spans="1:4" x14ac:dyDescent="0.2">
      <c r="A121" s="5" t="s">
        <v>32</v>
      </c>
      <c r="B121" s="5">
        <v>3</v>
      </c>
      <c r="C121" s="5">
        <v>0</v>
      </c>
      <c r="D121" s="5">
        <v>7</v>
      </c>
    </row>
    <row r="122" spans="1:4" x14ac:dyDescent="0.2">
      <c r="A122" s="5" t="s">
        <v>32</v>
      </c>
      <c r="B122" s="5">
        <v>4</v>
      </c>
      <c r="C122" s="5">
        <v>0</v>
      </c>
      <c r="D122" s="5">
        <v>2</v>
      </c>
    </row>
    <row r="123" spans="1:4" x14ac:dyDescent="0.2">
      <c r="A123" s="5" t="s">
        <v>32</v>
      </c>
      <c r="B123" s="5">
        <v>5</v>
      </c>
      <c r="C123" s="5">
        <v>0</v>
      </c>
      <c r="D123" s="5">
        <v>6</v>
      </c>
    </row>
    <row r="124" spans="1:4" x14ac:dyDescent="0.2">
      <c r="A124" s="5" t="s">
        <v>32</v>
      </c>
      <c r="B124" s="5">
        <v>6</v>
      </c>
      <c r="C124" s="5">
        <v>0</v>
      </c>
      <c r="D124" s="5">
        <v>4</v>
      </c>
    </row>
    <row r="125" spans="1:4" x14ac:dyDescent="0.2">
      <c r="A125" s="5" t="s">
        <v>32</v>
      </c>
      <c r="B125" s="5">
        <v>7</v>
      </c>
      <c r="C125" s="5">
        <v>0</v>
      </c>
      <c r="D125" s="5">
        <v>8</v>
      </c>
    </row>
    <row r="126" spans="1:4" x14ac:dyDescent="0.2">
      <c r="A126" s="5" t="s">
        <v>32</v>
      </c>
      <c r="B126" s="5">
        <v>8</v>
      </c>
      <c r="C126" s="5">
        <v>2</v>
      </c>
      <c r="D126" s="5">
        <v>6</v>
      </c>
    </row>
    <row r="127" spans="1:4" x14ac:dyDescent="0.2">
      <c r="A127" s="8" t="s">
        <v>32</v>
      </c>
      <c r="B127" s="8">
        <v>9</v>
      </c>
      <c r="C127" s="8">
        <v>0</v>
      </c>
      <c r="D127" s="8">
        <v>8</v>
      </c>
    </row>
    <row r="128" spans="1:4" x14ac:dyDescent="0.2">
      <c r="A128" s="5" t="s">
        <v>33</v>
      </c>
      <c r="B128" s="5">
        <v>1</v>
      </c>
      <c r="C128" s="5">
        <v>1</v>
      </c>
      <c r="D128" s="5">
        <v>6</v>
      </c>
    </row>
    <row r="129" spans="1:4" x14ac:dyDescent="0.2">
      <c r="A129" s="5" t="s">
        <v>33</v>
      </c>
      <c r="B129" s="5">
        <v>2</v>
      </c>
      <c r="C129" s="5">
        <v>1</v>
      </c>
      <c r="D129" s="5">
        <v>6</v>
      </c>
    </row>
    <row r="130" spans="1:4" x14ac:dyDescent="0.2">
      <c r="A130" s="5" t="s">
        <v>33</v>
      </c>
      <c r="B130" s="5">
        <v>3</v>
      </c>
      <c r="C130" s="5">
        <v>3</v>
      </c>
      <c r="D130" s="5">
        <v>8</v>
      </c>
    </row>
    <row r="131" spans="1:4" x14ac:dyDescent="0.2">
      <c r="A131" s="5" t="s">
        <v>33</v>
      </c>
      <c r="B131" s="5">
        <v>4</v>
      </c>
      <c r="C131" s="5">
        <v>1</v>
      </c>
      <c r="D131" s="5">
        <v>8</v>
      </c>
    </row>
    <row r="132" spans="1:4" x14ac:dyDescent="0.2">
      <c r="A132" s="5" t="s">
        <v>33</v>
      </c>
      <c r="B132" s="5">
        <v>5</v>
      </c>
      <c r="C132" s="5">
        <v>0</v>
      </c>
      <c r="D132" s="5">
        <v>4</v>
      </c>
    </row>
    <row r="133" spans="1:4" x14ac:dyDescent="0.2">
      <c r="A133" s="5" t="s">
        <v>33</v>
      </c>
      <c r="B133" s="5">
        <v>6</v>
      </c>
      <c r="C133" s="5">
        <v>0</v>
      </c>
      <c r="D133" s="5">
        <v>6</v>
      </c>
    </row>
    <row r="134" spans="1:4" x14ac:dyDescent="0.2">
      <c r="A134" s="5" t="s">
        <v>33</v>
      </c>
      <c r="B134" s="5">
        <v>7</v>
      </c>
    </row>
    <row r="135" spans="1:4" x14ac:dyDescent="0.2">
      <c r="A135" s="5" t="s">
        <v>33</v>
      </c>
      <c r="B135" s="5">
        <v>8</v>
      </c>
      <c r="C135" s="5">
        <v>2</v>
      </c>
      <c r="D135" s="5">
        <v>7</v>
      </c>
    </row>
    <row r="136" spans="1:4" x14ac:dyDescent="0.2">
      <c r="A136" s="8" t="s">
        <v>33</v>
      </c>
      <c r="B136" s="8">
        <v>9</v>
      </c>
      <c r="C136" s="8">
        <v>0</v>
      </c>
      <c r="D136" s="8">
        <v>5</v>
      </c>
    </row>
    <row r="137" spans="1:4" x14ac:dyDescent="0.2">
      <c r="A137" s="5" t="s">
        <v>34</v>
      </c>
      <c r="B137" s="5">
        <v>1</v>
      </c>
      <c r="C137" s="5">
        <v>0</v>
      </c>
      <c r="D137" s="5">
        <v>5</v>
      </c>
    </row>
    <row r="138" spans="1:4" x14ac:dyDescent="0.2">
      <c r="A138" s="5" t="s">
        <v>34</v>
      </c>
      <c r="B138" s="5">
        <v>2</v>
      </c>
      <c r="C138" s="5">
        <v>1</v>
      </c>
      <c r="D138" s="5">
        <v>8</v>
      </c>
    </row>
    <row r="139" spans="1:4" x14ac:dyDescent="0.2">
      <c r="A139" s="5" t="s">
        <v>34</v>
      </c>
      <c r="B139" s="5">
        <v>3</v>
      </c>
      <c r="C139" s="5">
        <v>1</v>
      </c>
      <c r="D139" s="5">
        <v>8</v>
      </c>
    </row>
    <row r="140" spans="1:4" x14ac:dyDescent="0.2">
      <c r="A140" s="5" t="s">
        <v>34</v>
      </c>
      <c r="B140" s="5">
        <v>4</v>
      </c>
      <c r="C140" s="5">
        <v>0</v>
      </c>
      <c r="D140" s="5">
        <v>8</v>
      </c>
    </row>
    <row r="141" spans="1:4" x14ac:dyDescent="0.2">
      <c r="A141" s="5" t="s">
        <v>34</v>
      </c>
      <c r="B141" s="5">
        <v>5</v>
      </c>
      <c r="C141" s="5">
        <v>0</v>
      </c>
      <c r="D141" s="5">
        <v>4</v>
      </c>
    </row>
    <row r="142" spans="1:4" x14ac:dyDescent="0.2">
      <c r="A142" s="5" t="s">
        <v>34</v>
      </c>
      <c r="B142" s="5">
        <v>6</v>
      </c>
      <c r="C142" s="5">
        <v>0</v>
      </c>
      <c r="D142" s="5">
        <v>8</v>
      </c>
    </row>
    <row r="143" spans="1:4" x14ac:dyDescent="0.2">
      <c r="A143" s="5" t="s">
        <v>34</v>
      </c>
      <c r="B143" s="5">
        <v>7</v>
      </c>
      <c r="C143" s="5">
        <v>0</v>
      </c>
      <c r="D143" s="5">
        <v>6</v>
      </c>
    </row>
    <row r="144" spans="1:4" x14ac:dyDescent="0.2">
      <c r="A144" s="5" t="s">
        <v>34</v>
      </c>
      <c r="B144" s="5">
        <v>8</v>
      </c>
      <c r="C144" s="5">
        <v>1</v>
      </c>
      <c r="D144" s="5">
        <v>5</v>
      </c>
    </row>
    <row r="145" spans="1:4" x14ac:dyDescent="0.2">
      <c r="A145" s="8" t="s">
        <v>34</v>
      </c>
      <c r="B145" s="8">
        <v>9</v>
      </c>
      <c r="C145" s="8">
        <v>0</v>
      </c>
      <c r="D145" s="8">
        <v>4</v>
      </c>
    </row>
    <row r="146" spans="1:4" x14ac:dyDescent="0.2">
      <c r="A146" s="5" t="s">
        <v>35</v>
      </c>
      <c r="B146" s="5">
        <v>1</v>
      </c>
      <c r="C146" s="5">
        <v>1</v>
      </c>
      <c r="D146" s="5">
        <v>8</v>
      </c>
    </row>
    <row r="147" spans="1:4" x14ac:dyDescent="0.2">
      <c r="A147" s="5" t="s">
        <v>35</v>
      </c>
      <c r="B147" s="5">
        <v>2</v>
      </c>
      <c r="C147" s="5">
        <v>4</v>
      </c>
      <c r="D147" s="5">
        <v>6</v>
      </c>
    </row>
    <row r="148" spans="1:4" x14ac:dyDescent="0.2">
      <c r="A148" s="5" t="s">
        <v>35</v>
      </c>
      <c r="B148" s="5">
        <v>3</v>
      </c>
      <c r="C148" s="5">
        <v>0</v>
      </c>
      <c r="D148" s="5">
        <v>8</v>
      </c>
    </row>
    <row r="149" spans="1:4" x14ac:dyDescent="0.2">
      <c r="A149" s="5" t="s">
        <v>35</v>
      </c>
      <c r="B149" s="5">
        <v>4</v>
      </c>
      <c r="C149" s="5">
        <v>1</v>
      </c>
      <c r="D149" s="5">
        <v>8</v>
      </c>
    </row>
    <row r="150" spans="1:4" x14ac:dyDescent="0.2">
      <c r="A150" s="5" t="s">
        <v>35</v>
      </c>
      <c r="B150" s="5">
        <v>5</v>
      </c>
      <c r="C150" s="5">
        <v>0</v>
      </c>
      <c r="D150" s="5">
        <v>8</v>
      </c>
    </row>
    <row r="151" spans="1:4" x14ac:dyDescent="0.2">
      <c r="A151" s="5" t="s">
        <v>35</v>
      </c>
      <c r="B151" s="5">
        <v>6</v>
      </c>
      <c r="C151" s="5">
        <v>0</v>
      </c>
      <c r="D151" s="5">
        <v>8</v>
      </c>
    </row>
    <row r="152" spans="1:4" x14ac:dyDescent="0.2">
      <c r="A152" s="5" t="s">
        <v>35</v>
      </c>
      <c r="B152" s="5">
        <v>7</v>
      </c>
      <c r="C152" s="5">
        <v>0</v>
      </c>
      <c r="D152" s="5">
        <v>6</v>
      </c>
    </row>
    <row r="153" spans="1:4" x14ac:dyDescent="0.2">
      <c r="A153" s="5" t="s">
        <v>35</v>
      </c>
      <c r="B153" s="5">
        <v>8</v>
      </c>
      <c r="C153" s="5">
        <v>2</v>
      </c>
      <c r="D153" s="5">
        <v>8</v>
      </c>
    </row>
    <row r="154" spans="1:4" x14ac:dyDescent="0.2">
      <c r="A154" s="8" t="s">
        <v>35</v>
      </c>
      <c r="B154" s="8">
        <v>9</v>
      </c>
      <c r="C154" s="8">
        <v>1</v>
      </c>
      <c r="D154" s="8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4E40-D658-0B45-BF30-D2DDDBA88E7C}">
  <dimension ref="A1:G175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4" width="6.83203125" style="5" customWidth="1"/>
    <col min="5" max="6" width="6.83203125" style="5" hidden="1" customWidth="1"/>
    <col min="7" max="7" width="6.83203125" style="5" customWidth="1"/>
    <col min="8" max="16384" width="10.83203125" style="5"/>
  </cols>
  <sheetData>
    <row r="1" spans="1:7" s="2" customFormat="1" x14ac:dyDescent="0.2">
      <c r="A1" s="4" t="s">
        <v>67</v>
      </c>
      <c r="B1" s="4" t="s">
        <v>115</v>
      </c>
      <c r="C1" s="4" t="s">
        <v>159</v>
      </c>
      <c r="D1" s="4" t="s">
        <v>85</v>
      </c>
      <c r="E1" s="4" t="s">
        <v>86</v>
      </c>
      <c r="F1" s="4" t="s">
        <v>165</v>
      </c>
      <c r="G1" s="4" t="s">
        <v>166</v>
      </c>
    </row>
    <row r="2" spans="1:7" x14ac:dyDescent="0.2">
      <c r="A2" s="5" t="s">
        <v>36</v>
      </c>
      <c r="B2" s="5" t="s">
        <v>167</v>
      </c>
      <c r="C2" s="5" t="s">
        <v>160</v>
      </c>
      <c r="D2" s="5">
        <v>2</v>
      </c>
      <c r="E2" s="5">
        <v>8</v>
      </c>
      <c r="F2" s="5">
        <v>8</v>
      </c>
      <c r="G2" s="5">
        <v>8</v>
      </c>
    </row>
    <row r="3" spans="1:7" x14ac:dyDescent="0.2">
      <c r="A3" s="5" t="s">
        <v>36</v>
      </c>
      <c r="B3" s="5" t="s">
        <v>169</v>
      </c>
      <c r="C3" s="5" t="s">
        <v>160</v>
      </c>
      <c r="D3" s="5">
        <v>0</v>
      </c>
      <c r="E3" s="5">
        <v>8</v>
      </c>
      <c r="F3" s="5">
        <v>8</v>
      </c>
      <c r="G3" s="5">
        <v>8</v>
      </c>
    </row>
    <row r="4" spans="1:7" x14ac:dyDescent="0.2">
      <c r="A4" s="5" t="s">
        <v>36</v>
      </c>
      <c r="B4" s="5" t="s">
        <v>171</v>
      </c>
      <c r="C4" s="5" t="s">
        <v>160</v>
      </c>
      <c r="D4" s="5">
        <v>4</v>
      </c>
      <c r="E4" s="5">
        <v>8</v>
      </c>
      <c r="F4" s="5">
        <v>8</v>
      </c>
      <c r="G4" s="5">
        <v>8</v>
      </c>
    </row>
    <row r="5" spans="1:7" x14ac:dyDescent="0.2">
      <c r="A5" s="5" t="s">
        <v>36</v>
      </c>
      <c r="B5" s="5" t="s">
        <v>173</v>
      </c>
      <c r="C5" s="5" t="s">
        <v>160</v>
      </c>
      <c r="D5" s="5">
        <v>4</v>
      </c>
      <c r="E5" s="5">
        <v>8</v>
      </c>
      <c r="F5" s="5">
        <v>8</v>
      </c>
      <c r="G5" s="5">
        <v>8</v>
      </c>
    </row>
    <row r="6" spans="1:7" x14ac:dyDescent="0.2">
      <c r="A6" s="5" t="s">
        <v>36</v>
      </c>
      <c r="B6" s="5" t="s">
        <v>168</v>
      </c>
      <c r="C6" s="5" t="s">
        <v>161</v>
      </c>
      <c r="D6" s="5">
        <v>2</v>
      </c>
      <c r="E6" s="5">
        <v>8</v>
      </c>
      <c r="F6" s="5">
        <v>8</v>
      </c>
      <c r="G6" s="5">
        <v>8</v>
      </c>
    </row>
    <row r="7" spans="1:7" x14ac:dyDescent="0.2">
      <c r="A7" s="5" t="s">
        <v>36</v>
      </c>
      <c r="B7" s="5" t="s">
        <v>170</v>
      </c>
      <c r="C7" s="5" t="s">
        <v>161</v>
      </c>
      <c r="D7" s="5">
        <v>1</v>
      </c>
      <c r="E7" s="5">
        <v>8</v>
      </c>
      <c r="F7" s="5">
        <v>8</v>
      </c>
      <c r="G7" s="5">
        <v>8</v>
      </c>
    </row>
    <row r="8" spans="1:7" x14ac:dyDescent="0.2">
      <c r="A8" s="5" t="s">
        <v>36</v>
      </c>
      <c r="B8" s="5" t="s">
        <v>172</v>
      </c>
      <c r="C8" s="5" t="s">
        <v>161</v>
      </c>
      <c r="D8" s="5">
        <v>2</v>
      </c>
      <c r="E8" s="5">
        <v>8</v>
      </c>
      <c r="F8" s="5">
        <v>8</v>
      </c>
      <c r="G8" s="5">
        <v>8</v>
      </c>
    </row>
    <row r="9" spans="1:7" x14ac:dyDescent="0.2">
      <c r="A9" s="8" t="s">
        <v>36</v>
      </c>
      <c r="B9" s="8" t="s">
        <v>174</v>
      </c>
      <c r="C9" s="8" t="s">
        <v>161</v>
      </c>
      <c r="D9" s="8">
        <v>0</v>
      </c>
      <c r="E9" s="8">
        <v>6</v>
      </c>
      <c r="F9" s="8">
        <v>6</v>
      </c>
      <c r="G9" s="8">
        <v>6</v>
      </c>
    </row>
    <row r="10" spans="1:7" x14ac:dyDescent="0.2">
      <c r="A10" s="5" t="s">
        <v>37</v>
      </c>
      <c r="B10" s="5" t="s">
        <v>167</v>
      </c>
      <c r="C10" s="5" t="s">
        <v>160</v>
      </c>
      <c r="D10" s="5">
        <v>0</v>
      </c>
      <c r="E10" s="5">
        <v>2</v>
      </c>
      <c r="F10" s="5">
        <v>4</v>
      </c>
      <c r="G10" s="5">
        <v>7</v>
      </c>
    </row>
    <row r="11" spans="1:7" x14ac:dyDescent="0.2">
      <c r="A11" s="5" t="s">
        <v>37</v>
      </c>
      <c r="B11" s="5" t="s">
        <v>169</v>
      </c>
      <c r="C11" s="5" t="s">
        <v>160</v>
      </c>
      <c r="D11" s="5">
        <v>1</v>
      </c>
      <c r="E11" s="5">
        <v>2</v>
      </c>
      <c r="F11" s="5">
        <v>6</v>
      </c>
      <c r="G11" s="5">
        <v>8</v>
      </c>
    </row>
    <row r="12" spans="1:7" x14ac:dyDescent="0.2">
      <c r="A12" s="5" t="s">
        <v>37</v>
      </c>
      <c r="B12" s="5" t="s">
        <v>171</v>
      </c>
      <c r="C12" s="5" t="s">
        <v>160</v>
      </c>
      <c r="D12" s="5">
        <v>0</v>
      </c>
      <c r="E12" s="5">
        <v>6</v>
      </c>
      <c r="F12" s="5">
        <v>6</v>
      </c>
      <c r="G12" s="5">
        <v>6</v>
      </c>
    </row>
    <row r="13" spans="1:7" x14ac:dyDescent="0.2">
      <c r="A13" s="5" t="s">
        <v>37</v>
      </c>
      <c r="B13" s="5" t="s">
        <v>173</v>
      </c>
      <c r="C13" s="5" t="s">
        <v>160</v>
      </c>
      <c r="D13" s="5">
        <v>0</v>
      </c>
      <c r="E13" s="5">
        <v>8</v>
      </c>
      <c r="F13" s="5">
        <v>8</v>
      </c>
      <c r="G13" s="5">
        <v>8</v>
      </c>
    </row>
    <row r="14" spans="1:7" x14ac:dyDescent="0.2">
      <c r="A14" s="5" t="s">
        <v>37</v>
      </c>
      <c r="B14" s="5" t="s">
        <v>168</v>
      </c>
      <c r="C14" s="5" t="s">
        <v>161</v>
      </c>
      <c r="D14" s="5">
        <v>0</v>
      </c>
      <c r="E14" s="5">
        <v>2</v>
      </c>
      <c r="F14" s="5">
        <v>3</v>
      </c>
      <c r="G14" s="5">
        <v>2</v>
      </c>
    </row>
    <row r="15" spans="1:7" x14ac:dyDescent="0.2">
      <c r="A15" s="5" t="s">
        <v>37</v>
      </c>
      <c r="B15" s="5" t="s">
        <v>170</v>
      </c>
      <c r="C15" s="5" t="s">
        <v>161</v>
      </c>
      <c r="D15" s="5">
        <v>3</v>
      </c>
      <c r="E15" s="5">
        <v>4</v>
      </c>
      <c r="F15" s="5">
        <v>5</v>
      </c>
      <c r="G15" s="5">
        <v>4</v>
      </c>
    </row>
    <row r="16" spans="1:7" x14ac:dyDescent="0.2">
      <c r="A16" s="5" t="s">
        <v>37</v>
      </c>
      <c r="B16" s="5" t="s">
        <v>172</v>
      </c>
      <c r="C16" s="5" t="s">
        <v>161</v>
      </c>
      <c r="D16" s="5">
        <v>0</v>
      </c>
      <c r="E16" s="5">
        <v>2</v>
      </c>
      <c r="F16" s="5">
        <v>3</v>
      </c>
      <c r="G16" s="5">
        <v>1</v>
      </c>
    </row>
    <row r="17" spans="1:7" x14ac:dyDescent="0.2">
      <c r="A17" s="8" t="s">
        <v>37</v>
      </c>
      <c r="B17" s="8" t="s">
        <v>174</v>
      </c>
      <c r="C17" s="8" t="s">
        <v>161</v>
      </c>
      <c r="D17" s="8">
        <v>0</v>
      </c>
      <c r="E17" s="8">
        <v>5</v>
      </c>
      <c r="F17" s="8">
        <v>1</v>
      </c>
      <c r="G17" s="8">
        <v>4</v>
      </c>
    </row>
    <row r="18" spans="1:7" x14ac:dyDescent="0.2">
      <c r="A18" s="5" t="s">
        <v>38</v>
      </c>
      <c r="B18" s="5" t="s">
        <v>167</v>
      </c>
      <c r="C18" s="5" t="s">
        <v>160</v>
      </c>
      <c r="D18" s="5">
        <v>0</v>
      </c>
      <c r="E18" s="5">
        <v>3</v>
      </c>
      <c r="F18" s="5">
        <v>3</v>
      </c>
      <c r="G18" s="5">
        <v>3</v>
      </c>
    </row>
    <row r="19" spans="1:7" x14ac:dyDescent="0.2">
      <c r="A19" s="5" t="s">
        <v>38</v>
      </c>
      <c r="B19" s="5" t="s">
        <v>169</v>
      </c>
      <c r="C19" s="5" t="s">
        <v>160</v>
      </c>
      <c r="D19" s="5">
        <v>0</v>
      </c>
      <c r="E19" s="5">
        <v>0</v>
      </c>
      <c r="F19" s="5">
        <v>2</v>
      </c>
      <c r="G19" s="5">
        <v>3</v>
      </c>
    </row>
    <row r="20" spans="1:7" x14ac:dyDescent="0.2">
      <c r="A20" s="5" t="s">
        <v>38</v>
      </c>
      <c r="B20" s="5" t="s">
        <v>171</v>
      </c>
      <c r="C20" s="5" t="s">
        <v>160</v>
      </c>
      <c r="D20" s="5">
        <v>0</v>
      </c>
      <c r="E20" s="5">
        <v>3</v>
      </c>
      <c r="F20" s="5">
        <v>4</v>
      </c>
      <c r="G20" s="5">
        <v>4</v>
      </c>
    </row>
    <row r="21" spans="1:7" x14ac:dyDescent="0.2">
      <c r="A21" s="5" t="s">
        <v>38</v>
      </c>
      <c r="B21" s="5" t="s">
        <v>173</v>
      </c>
      <c r="C21" s="5" t="s">
        <v>160</v>
      </c>
      <c r="D21" s="5">
        <v>0</v>
      </c>
      <c r="E21" s="5">
        <v>8</v>
      </c>
      <c r="F21" s="5">
        <v>3</v>
      </c>
      <c r="G21" s="5">
        <v>4</v>
      </c>
    </row>
    <row r="22" spans="1:7" x14ac:dyDescent="0.2">
      <c r="A22" s="5" t="s">
        <v>38</v>
      </c>
      <c r="B22" s="5" t="s">
        <v>168</v>
      </c>
      <c r="C22" s="5" t="s">
        <v>161</v>
      </c>
      <c r="D22" s="5">
        <v>0</v>
      </c>
      <c r="E22" s="5">
        <v>4</v>
      </c>
      <c r="F22" s="5">
        <v>4</v>
      </c>
      <c r="G22" s="5">
        <v>4</v>
      </c>
    </row>
    <row r="23" spans="1:7" x14ac:dyDescent="0.2">
      <c r="A23" s="5" t="s">
        <v>38</v>
      </c>
      <c r="B23" s="5" t="s">
        <v>170</v>
      </c>
      <c r="C23" s="5" t="s">
        <v>161</v>
      </c>
      <c r="D23" s="5">
        <v>0</v>
      </c>
      <c r="E23" s="5">
        <v>5</v>
      </c>
      <c r="F23" s="5">
        <v>3</v>
      </c>
      <c r="G23" s="5">
        <v>2</v>
      </c>
    </row>
    <row r="24" spans="1:7" x14ac:dyDescent="0.2">
      <c r="A24" s="5" t="s">
        <v>38</v>
      </c>
      <c r="B24" s="5" t="s">
        <v>172</v>
      </c>
      <c r="C24" s="5" t="s">
        <v>161</v>
      </c>
      <c r="D24" s="5">
        <v>0</v>
      </c>
      <c r="E24" s="5">
        <v>0</v>
      </c>
      <c r="F24" s="5">
        <v>0</v>
      </c>
      <c r="G24" s="5">
        <v>0</v>
      </c>
    </row>
    <row r="25" spans="1:7" x14ac:dyDescent="0.2">
      <c r="A25" s="8" t="s">
        <v>38</v>
      </c>
      <c r="B25" s="8" t="s">
        <v>174</v>
      </c>
      <c r="C25" s="8" t="s">
        <v>161</v>
      </c>
      <c r="D25" s="8">
        <v>0</v>
      </c>
      <c r="E25" s="8">
        <v>3</v>
      </c>
      <c r="F25" s="8">
        <v>4</v>
      </c>
      <c r="G25" s="8">
        <v>6</v>
      </c>
    </row>
    <row r="26" spans="1:7" x14ac:dyDescent="0.2">
      <c r="A26" s="5" t="s">
        <v>39</v>
      </c>
      <c r="B26" s="5" t="s">
        <v>167</v>
      </c>
      <c r="C26" s="5" t="s">
        <v>160</v>
      </c>
      <c r="D26" s="5">
        <v>3</v>
      </c>
      <c r="E26" s="5">
        <v>8</v>
      </c>
      <c r="F26" s="5">
        <v>8</v>
      </c>
      <c r="G26" s="5">
        <v>7</v>
      </c>
    </row>
    <row r="27" spans="1:7" x14ac:dyDescent="0.2">
      <c r="A27" s="5" t="s">
        <v>39</v>
      </c>
      <c r="B27" s="5" t="s">
        <v>169</v>
      </c>
      <c r="C27" s="5" t="s">
        <v>160</v>
      </c>
      <c r="D27" s="5">
        <v>2</v>
      </c>
      <c r="E27" s="5">
        <v>7</v>
      </c>
      <c r="F27" s="5">
        <v>8</v>
      </c>
      <c r="G27" s="5">
        <v>8</v>
      </c>
    </row>
    <row r="28" spans="1:7" x14ac:dyDescent="0.2">
      <c r="A28" s="5" t="s">
        <v>39</v>
      </c>
      <c r="B28" s="5" t="s">
        <v>171</v>
      </c>
      <c r="C28" s="5" t="s">
        <v>160</v>
      </c>
      <c r="D28" s="5">
        <v>6</v>
      </c>
      <c r="E28" s="5">
        <v>8</v>
      </c>
      <c r="F28" s="5">
        <v>8</v>
      </c>
      <c r="G28" s="5">
        <v>8</v>
      </c>
    </row>
    <row r="29" spans="1:7" x14ac:dyDescent="0.2">
      <c r="A29" s="5" t="s">
        <v>39</v>
      </c>
      <c r="B29" s="5" t="s">
        <v>173</v>
      </c>
      <c r="C29" s="5" t="s">
        <v>160</v>
      </c>
      <c r="D29" s="5">
        <v>3</v>
      </c>
      <c r="E29" s="5">
        <v>8</v>
      </c>
      <c r="F29" s="5">
        <v>8</v>
      </c>
      <c r="G29" s="5">
        <v>8</v>
      </c>
    </row>
    <row r="30" spans="1:7" x14ac:dyDescent="0.2">
      <c r="A30" s="5" t="s">
        <v>39</v>
      </c>
      <c r="B30" s="5" t="s">
        <v>168</v>
      </c>
      <c r="C30" s="5" t="s">
        <v>161</v>
      </c>
      <c r="D30" s="5">
        <v>3</v>
      </c>
      <c r="E30" s="5">
        <v>7</v>
      </c>
      <c r="F30" s="5">
        <v>8</v>
      </c>
      <c r="G30" s="5">
        <v>7</v>
      </c>
    </row>
    <row r="31" spans="1:7" x14ac:dyDescent="0.2">
      <c r="A31" s="5" t="s">
        <v>39</v>
      </c>
      <c r="B31" s="5" t="s">
        <v>170</v>
      </c>
      <c r="C31" s="5" t="s">
        <v>161</v>
      </c>
      <c r="D31" s="5">
        <v>2</v>
      </c>
      <c r="E31" s="5">
        <v>8</v>
      </c>
      <c r="F31" s="5">
        <v>8</v>
      </c>
      <c r="G31" s="5">
        <v>6</v>
      </c>
    </row>
    <row r="32" spans="1:7" x14ac:dyDescent="0.2">
      <c r="A32" s="5" t="s">
        <v>39</v>
      </c>
      <c r="B32" s="5" t="s">
        <v>172</v>
      </c>
      <c r="C32" s="5" t="s">
        <v>161</v>
      </c>
      <c r="D32" s="5">
        <v>0</v>
      </c>
      <c r="E32" s="5">
        <v>8</v>
      </c>
      <c r="F32" s="5">
        <v>8</v>
      </c>
      <c r="G32" s="5">
        <v>8</v>
      </c>
    </row>
    <row r="33" spans="1:7" x14ac:dyDescent="0.2">
      <c r="A33" s="8" t="s">
        <v>39</v>
      </c>
      <c r="B33" s="8" t="s">
        <v>174</v>
      </c>
      <c r="C33" s="8" t="s">
        <v>161</v>
      </c>
      <c r="D33" s="8">
        <v>1</v>
      </c>
      <c r="E33" s="8">
        <v>6</v>
      </c>
      <c r="F33" s="8">
        <v>6</v>
      </c>
      <c r="G33" s="8">
        <v>4</v>
      </c>
    </row>
    <row r="34" spans="1:7" x14ac:dyDescent="0.2">
      <c r="A34" s="5" t="s">
        <v>40</v>
      </c>
      <c r="B34" s="5" t="s">
        <v>167</v>
      </c>
      <c r="C34" s="5" t="s">
        <v>160</v>
      </c>
      <c r="D34" s="5">
        <v>1</v>
      </c>
      <c r="E34" s="5">
        <v>6</v>
      </c>
      <c r="F34" s="5">
        <v>8</v>
      </c>
      <c r="G34" s="5">
        <v>6</v>
      </c>
    </row>
    <row r="35" spans="1:7" x14ac:dyDescent="0.2">
      <c r="A35" s="5" t="s">
        <v>40</v>
      </c>
      <c r="B35" s="5" t="s">
        <v>169</v>
      </c>
      <c r="C35" s="5" t="s">
        <v>160</v>
      </c>
      <c r="D35" s="5">
        <v>0</v>
      </c>
      <c r="E35" s="5">
        <v>4</v>
      </c>
      <c r="F35" s="5">
        <v>4</v>
      </c>
      <c r="G35" s="5">
        <v>2</v>
      </c>
    </row>
    <row r="36" spans="1:7" x14ac:dyDescent="0.2">
      <c r="A36" s="5" t="s">
        <v>40</v>
      </c>
      <c r="B36" s="5" t="s">
        <v>171</v>
      </c>
      <c r="C36" s="5" t="s">
        <v>160</v>
      </c>
      <c r="D36" s="5">
        <v>0</v>
      </c>
      <c r="E36" s="5">
        <v>4</v>
      </c>
      <c r="F36" s="5">
        <v>4</v>
      </c>
      <c r="G36" s="5">
        <v>4</v>
      </c>
    </row>
    <row r="37" spans="1:7" x14ac:dyDescent="0.2">
      <c r="A37" s="5" t="s">
        <v>40</v>
      </c>
      <c r="B37" s="5" t="s">
        <v>173</v>
      </c>
      <c r="C37" s="5" t="s">
        <v>160</v>
      </c>
      <c r="D37" s="5">
        <v>0</v>
      </c>
      <c r="E37" s="5">
        <v>6</v>
      </c>
      <c r="F37" s="5">
        <v>6</v>
      </c>
      <c r="G37" s="5">
        <v>6</v>
      </c>
    </row>
    <row r="38" spans="1:7" x14ac:dyDescent="0.2">
      <c r="A38" s="5" t="s">
        <v>40</v>
      </c>
      <c r="B38" s="5" t="s">
        <v>168</v>
      </c>
      <c r="C38" s="5" t="s">
        <v>161</v>
      </c>
      <c r="D38" s="5">
        <v>0</v>
      </c>
      <c r="E38" s="5">
        <v>6</v>
      </c>
      <c r="F38" s="5">
        <v>6</v>
      </c>
      <c r="G38" s="5">
        <v>6</v>
      </c>
    </row>
    <row r="39" spans="1:7" x14ac:dyDescent="0.2">
      <c r="A39" s="5" t="s">
        <v>40</v>
      </c>
      <c r="B39" s="5" t="s">
        <v>170</v>
      </c>
      <c r="C39" s="5" t="s">
        <v>161</v>
      </c>
      <c r="D39" s="5">
        <v>0</v>
      </c>
      <c r="E39" s="5">
        <v>0</v>
      </c>
      <c r="F39" s="5">
        <v>1</v>
      </c>
      <c r="G39" s="5">
        <v>2</v>
      </c>
    </row>
    <row r="40" spans="1:7" x14ac:dyDescent="0.2">
      <c r="A40" s="5" t="s">
        <v>40</v>
      </c>
      <c r="B40" s="5" t="s">
        <v>172</v>
      </c>
      <c r="C40" s="5" t="s">
        <v>161</v>
      </c>
      <c r="D40" s="5">
        <v>0</v>
      </c>
      <c r="E40" s="5">
        <v>8</v>
      </c>
      <c r="F40" s="5">
        <v>6</v>
      </c>
      <c r="G40" s="5">
        <v>6</v>
      </c>
    </row>
    <row r="41" spans="1:7" x14ac:dyDescent="0.2">
      <c r="A41" s="8" t="s">
        <v>40</v>
      </c>
      <c r="B41" s="8" t="s">
        <v>174</v>
      </c>
      <c r="C41" s="8" t="s">
        <v>161</v>
      </c>
      <c r="D41" s="8">
        <v>0</v>
      </c>
      <c r="E41" s="8">
        <v>8</v>
      </c>
      <c r="F41" s="8">
        <v>2</v>
      </c>
      <c r="G41" s="8">
        <v>4</v>
      </c>
    </row>
    <row r="42" spans="1:7" x14ac:dyDescent="0.2">
      <c r="A42" s="5" t="s">
        <v>41</v>
      </c>
      <c r="B42" s="5" t="s">
        <v>167</v>
      </c>
      <c r="C42" s="5" t="s">
        <v>160</v>
      </c>
      <c r="D42" s="5">
        <v>0</v>
      </c>
      <c r="E42" s="5">
        <v>4</v>
      </c>
      <c r="F42" s="5">
        <v>6</v>
      </c>
      <c r="G42" s="5">
        <v>5</v>
      </c>
    </row>
    <row r="43" spans="1:7" x14ac:dyDescent="0.2">
      <c r="A43" s="5" t="s">
        <v>41</v>
      </c>
      <c r="B43" s="5" t="s">
        <v>169</v>
      </c>
      <c r="C43" s="5" t="s">
        <v>160</v>
      </c>
      <c r="D43" s="5">
        <v>0</v>
      </c>
      <c r="E43" s="5">
        <v>5</v>
      </c>
      <c r="F43" s="5">
        <v>8</v>
      </c>
      <c r="G43" s="5">
        <v>2</v>
      </c>
    </row>
    <row r="44" spans="1:7" x14ac:dyDescent="0.2">
      <c r="A44" s="5" t="s">
        <v>41</v>
      </c>
      <c r="B44" s="5" t="s">
        <v>171</v>
      </c>
      <c r="C44" s="5" t="s">
        <v>160</v>
      </c>
      <c r="D44" s="5">
        <v>0</v>
      </c>
      <c r="E44" s="5">
        <v>8</v>
      </c>
      <c r="F44" s="5">
        <v>8</v>
      </c>
      <c r="G44" s="5">
        <v>8</v>
      </c>
    </row>
    <row r="45" spans="1:7" x14ac:dyDescent="0.2">
      <c r="A45" s="5" t="s">
        <v>41</v>
      </c>
      <c r="B45" s="5" t="s">
        <v>173</v>
      </c>
      <c r="C45" s="5" t="s">
        <v>160</v>
      </c>
      <c r="D45" s="5">
        <v>1</v>
      </c>
      <c r="E45" s="5">
        <v>6</v>
      </c>
      <c r="F45" s="5">
        <v>5</v>
      </c>
      <c r="G45" s="5">
        <v>5</v>
      </c>
    </row>
    <row r="46" spans="1:7" x14ac:dyDescent="0.2">
      <c r="A46" s="5" t="s">
        <v>41</v>
      </c>
      <c r="B46" s="5" t="s">
        <v>168</v>
      </c>
      <c r="C46" s="5" t="s">
        <v>161</v>
      </c>
      <c r="D46" s="5">
        <v>0</v>
      </c>
      <c r="E46" s="5">
        <v>6</v>
      </c>
      <c r="F46" s="5">
        <v>8</v>
      </c>
      <c r="G46" s="5">
        <v>5</v>
      </c>
    </row>
    <row r="47" spans="1:7" x14ac:dyDescent="0.2">
      <c r="A47" s="5" t="s">
        <v>41</v>
      </c>
      <c r="B47" s="5" t="s">
        <v>170</v>
      </c>
      <c r="C47" s="5" t="s">
        <v>161</v>
      </c>
      <c r="D47" s="5">
        <v>0</v>
      </c>
      <c r="E47" s="5">
        <v>6</v>
      </c>
      <c r="F47" s="5">
        <v>4</v>
      </c>
      <c r="G47" s="5">
        <v>4</v>
      </c>
    </row>
    <row r="48" spans="1:7" x14ac:dyDescent="0.2">
      <c r="A48" s="5" t="s">
        <v>41</v>
      </c>
      <c r="B48" s="5" t="s">
        <v>172</v>
      </c>
      <c r="C48" s="5" t="s">
        <v>161</v>
      </c>
      <c r="D48" s="5">
        <v>0</v>
      </c>
      <c r="E48" s="5">
        <v>6</v>
      </c>
      <c r="F48" s="5">
        <v>4</v>
      </c>
      <c r="G48" s="5">
        <v>4</v>
      </c>
    </row>
    <row r="49" spans="1:7" x14ac:dyDescent="0.2">
      <c r="A49" s="8" t="s">
        <v>41</v>
      </c>
      <c r="B49" s="8" t="s">
        <v>174</v>
      </c>
      <c r="C49" s="8" t="s">
        <v>161</v>
      </c>
      <c r="D49" s="8">
        <v>0</v>
      </c>
      <c r="E49" s="8">
        <v>2</v>
      </c>
      <c r="F49" s="8">
        <v>0</v>
      </c>
      <c r="G49" s="8">
        <v>2</v>
      </c>
    </row>
    <row r="50" spans="1:7" x14ac:dyDescent="0.2">
      <c r="A50" s="5" t="s">
        <v>42</v>
      </c>
      <c r="B50" s="5" t="s">
        <v>168</v>
      </c>
      <c r="C50" s="5" t="s">
        <v>160</v>
      </c>
      <c r="D50" s="5">
        <v>0</v>
      </c>
      <c r="E50" s="5">
        <v>6</v>
      </c>
      <c r="F50" s="5">
        <v>5</v>
      </c>
      <c r="G50" s="5">
        <v>5</v>
      </c>
    </row>
    <row r="51" spans="1:7" x14ac:dyDescent="0.2">
      <c r="A51" s="5" t="s">
        <v>42</v>
      </c>
      <c r="B51" s="5" t="s">
        <v>170</v>
      </c>
      <c r="C51" s="5" t="s">
        <v>160</v>
      </c>
      <c r="D51" s="5">
        <v>0</v>
      </c>
      <c r="E51" s="5">
        <v>2</v>
      </c>
      <c r="F51" s="5">
        <v>4</v>
      </c>
      <c r="G51" s="5">
        <v>8</v>
      </c>
    </row>
    <row r="52" spans="1:7" x14ac:dyDescent="0.2">
      <c r="A52" s="5" t="s">
        <v>42</v>
      </c>
      <c r="B52" s="5" t="s">
        <v>172</v>
      </c>
      <c r="C52" s="5" t="s">
        <v>160</v>
      </c>
      <c r="D52" s="5">
        <v>0</v>
      </c>
      <c r="E52" s="5">
        <v>4</v>
      </c>
      <c r="F52" s="5">
        <v>4</v>
      </c>
      <c r="G52" s="5">
        <v>6</v>
      </c>
    </row>
    <row r="53" spans="1:7" x14ac:dyDescent="0.2">
      <c r="A53" s="5" t="s">
        <v>42</v>
      </c>
      <c r="B53" s="5" t="s">
        <v>167</v>
      </c>
      <c r="C53" s="5" t="s">
        <v>161</v>
      </c>
      <c r="D53" s="5">
        <v>0</v>
      </c>
      <c r="E53" s="5">
        <v>1</v>
      </c>
      <c r="F53" s="5">
        <v>2</v>
      </c>
      <c r="G53" s="5">
        <v>2</v>
      </c>
    </row>
    <row r="54" spans="1:7" x14ac:dyDescent="0.2">
      <c r="A54" s="5" t="s">
        <v>42</v>
      </c>
      <c r="B54" s="5" t="s">
        <v>169</v>
      </c>
      <c r="C54" s="5" t="s">
        <v>161</v>
      </c>
      <c r="D54" s="5">
        <v>0</v>
      </c>
      <c r="E54" s="5">
        <v>2</v>
      </c>
      <c r="F54" s="5">
        <v>2</v>
      </c>
      <c r="G54" s="5">
        <v>2</v>
      </c>
    </row>
    <row r="55" spans="1:7" x14ac:dyDescent="0.2">
      <c r="A55" s="8" t="s">
        <v>42</v>
      </c>
      <c r="B55" s="8" t="s">
        <v>171</v>
      </c>
      <c r="C55" s="8" t="s">
        <v>161</v>
      </c>
      <c r="D55" s="8">
        <v>0</v>
      </c>
      <c r="E55" s="8">
        <v>6</v>
      </c>
      <c r="F55" s="8">
        <v>2</v>
      </c>
      <c r="G55" s="8">
        <v>6</v>
      </c>
    </row>
    <row r="56" spans="1:7" x14ac:dyDescent="0.2">
      <c r="A56" s="5" t="s">
        <v>43</v>
      </c>
      <c r="B56" s="5" t="s">
        <v>168</v>
      </c>
      <c r="C56" s="5" t="s">
        <v>160</v>
      </c>
      <c r="D56" s="5">
        <v>0</v>
      </c>
      <c r="E56" s="5">
        <v>4</v>
      </c>
      <c r="F56" s="5">
        <v>4</v>
      </c>
      <c r="G56" s="5">
        <v>2</v>
      </c>
    </row>
    <row r="57" spans="1:7" x14ac:dyDescent="0.2">
      <c r="A57" s="5" t="s">
        <v>43</v>
      </c>
      <c r="B57" s="5" t="s">
        <v>170</v>
      </c>
      <c r="C57" s="5" t="s">
        <v>160</v>
      </c>
      <c r="D57" s="5">
        <v>0</v>
      </c>
      <c r="E57" s="5">
        <v>2</v>
      </c>
      <c r="F57" s="5">
        <v>2</v>
      </c>
      <c r="G57" s="5">
        <v>6</v>
      </c>
    </row>
    <row r="58" spans="1:7" x14ac:dyDescent="0.2">
      <c r="A58" s="5" t="s">
        <v>43</v>
      </c>
      <c r="B58" s="5" t="s">
        <v>172</v>
      </c>
      <c r="C58" s="5" t="s">
        <v>160</v>
      </c>
      <c r="D58" s="5">
        <v>0</v>
      </c>
      <c r="E58" s="5">
        <v>0</v>
      </c>
      <c r="F58" s="5">
        <v>0</v>
      </c>
      <c r="G58" s="5">
        <v>4</v>
      </c>
    </row>
    <row r="59" spans="1:7" x14ac:dyDescent="0.2">
      <c r="A59" s="5" t="s">
        <v>43</v>
      </c>
      <c r="B59" s="5" t="s">
        <v>167</v>
      </c>
      <c r="C59" s="5" t="s">
        <v>161</v>
      </c>
      <c r="D59" s="27">
        <v>0</v>
      </c>
      <c r="E59" s="27">
        <v>2</v>
      </c>
      <c r="F59" s="27">
        <v>0</v>
      </c>
      <c r="G59" s="27"/>
    </row>
    <row r="60" spans="1:7" x14ac:dyDescent="0.2">
      <c r="A60" s="5" t="s">
        <v>43</v>
      </c>
      <c r="B60" s="5" t="s">
        <v>169</v>
      </c>
      <c r="C60" s="5" t="s">
        <v>161</v>
      </c>
      <c r="D60" s="27">
        <v>0</v>
      </c>
      <c r="E60" s="27">
        <v>-999</v>
      </c>
      <c r="F60" s="27">
        <v>0</v>
      </c>
      <c r="G60" s="27"/>
    </row>
    <row r="61" spans="1:7" x14ac:dyDescent="0.2">
      <c r="A61" s="8" t="s">
        <v>43</v>
      </c>
      <c r="B61" s="8" t="s">
        <v>171</v>
      </c>
      <c r="C61" s="8" t="s">
        <v>161</v>
      </c>
      <c r="D61" s="8">
        <v>0</v>
      </c>
      <c r="E61" s="8">
        <v>2</v>
      </c>
      <c r="F61" s="8">
        <v>2</v>
      </c>
      <c r="G61" s="8">
        <v>2</v>
      </c>
    </row>
    <row r="62" spans="1:7" x14ac:dyDescent="0.2">
      <c r="A62" s="5" t="s">
        <v>44</v>
      </c>
      <c r="B62" s="5" t="s">
        <v>168</v>
      </c>
      <c r="C62" s="5" t="s">
        <v>160</v>
      </c>
      <c r="D62" s="5">
        <v>1</v>
      </c>
      <c r="E62" s="5">
        <v>-999</v>
      </c>
      <c r="F62" s="5">
        <v>8</v>
      </c>
      <c r="G62" s="5">
        <v>8</v>
      </c>
    </row>
    <row r="63" spans="1:7" x14ac:dyDescent="0.2">
      <c r="A63" s="5" t="s">
        <v>44</v>
      </c>
      <c r="B63" s="5" t="s">
        <v>170</v>
      </c>
      <c r="C63" s="5" t="s">
        <v>160</v>
      </c>
      <c r="D63" s="5">
        <v>0</v>
      </c>
      <c r="E63" s="5">
        <v>6</v>
      </c>
      <c r="F63" s="5">
        <v>6</v>
      </c>
      <c r="G63" s="5">
        <v>8</v>
      </c>
    </row>
    <row r="64" spans="1:7" x14ac:dyDescent="0.2">
      <c r="A64" s="5" t="s">
        <v>44</v>
      </c>
      <c r="B64" s="5" t="s">
        <v>172</v>
      </c>
      <c r="C64" s="5" t="s">
        <v>160</v>
      </c>
      <c r="D64" s="5">
        <v>0</v>
      </c>
      <c r="E64" s="5">
        <v>6</v>
      </c>
      <c r="F64" s="5">
        <v>4</v>
      </c>
      <c r="G64" s="5">
        <v>6</v>
      </c>
    </row>
    <row r="65" spans="1:7" x14ac:dyDescent="0.2">
      <c r="A65" s="5" t="s">
        <v>44</v>
      </c>
      <c r="B65" s="5" t="s">
        <v>167</v>
      </c>
      <c r="C65" s="5" t="s">
        <v>161</v>
      </c>
      <c r="D65" s="5">
        <v>2</v>
      </c>
      <c r="E65" s="5">
        <v>4</v>
      </c>
      <c r="F65" s="5">
        <v>4</v>
      </c>
      <c r="G65" s="5">
        <v>4</v>
      </c>
    </row>
    <row r="66" spans="1:7" x14ac:dyDescent="0.2">
      <c r="A66" s="5" t="s">
        <v>44</v>
      </c>
      <c r="B66" s="5" t="s">
        <v>169</v>
      </c>
      <c r="C66" s="5" t="s">
        <v>161</v>
      </c>
      <c r="D66" s="27">
        <v>0</v>
      </c>
      <c r="E66" s="27">
        <v>0</v>
      </c>
      <c r="F66" s="27">
        <v>0</v>
      </c>
      <c r="G66" s="27"/>
    </row>
    <row r="67" spans="1:7" x14ac:dyDescent="0.2">
      <c r="A67" s="8" t="s">
        <v>44</v>
      </c>
      <c r="B67" s="8" t="s">
        <v>171</v>
      </c>
      <c r="C67" s="8" t="s">
        <v>161</v>
      </c>
      <c r="D67" s="8">
        <v>0</v>
      </c>
      <c r="E67" s="8">
        <v>6</v>
      </c>
      <c r="F67" s="8">
        <v>4</v>
      </c>
      <c r="G67" s="8">
        <v>6</v>
      </c>
    </row>
    <row r="68" spans="1:7" x14ac:dyDescent="0.2">
      <c r="A68" s="5" t="s">
        <v>45</v>
      </c>
      <c r="B68" s="5" t="s">
        <v>168</v>
      </c>
      <c r="C68" s="5" t="s">
        <v>160</v>
      </c>
      <c r="D68" s="5">
        <v>0</v>
      </c>
      <c r="E68" s="5">
        <v>5</v>
      </c>
      <c r="F68" s="5">
        <v>5</v>
      </c>
      <c r="G68" s="5">
        <v>4</v>
      </c>
    </row>
    <row r="69" spans="1:7" x14ac:dyDescent="0.2">
      <c r="A69" s="5" t="s">
        <v>45</v>
      </c>
      <c r="B69" s="5" t="s">
        <v>170</v>
      </c>
      <c r="C69" s="5" t="s">
        <v>160</v>
      </c>
      <c r="D69" s="5">
        <v>2</v>
      </c>
      <c r="E69" s="5">
        <v>6</v>
      </c>
      <c r="F69" s="5">
        <v>6</v>
      </c>
      <c r="G69" s="5">
        <v>8</v>
      </c>
    </row>
    <row r="70" spans="1:7" x14ac:dyDescent="0.2">
      <c r="A70" s="5" t="s">
        <v>45</v>
      </c>
      <c r="B70" s="5" t="s">
        <v>172</v>
      </c>
      <c r="C70" s="5" t="s">
        <v>160</v>
      </c>
      <c r="D70" s="5">
        <v>0</v>
      </c>
      <c r="E70" s="5">
        <v>8</v>
      </c>
      <c r="F70" s="5">
        <v>6</v>
      </c>
      <c r="G70" s="5">
        <v>8</v>
      </c>
    </row>
    <row r="71" spans="1:7" x14ac:dyDescent="0.2">
      <c r="A71" s="5" t="s">
        <v>45</v>
      </c>
      <c r="B71" s="5" t="s">
        <v>167</v>
      </c>
      <c r="C71" s="5" t="s">
        <v>161</v>
      </c>
      <c r="D71" s="27">
        <v>1</v>
      </c>
      <c r="E71" s="27">
        <v>2</v>
      </c>
      <c r="F71" s="27">
        <v>4</v>
      </c>
      <c r="G71" s="27"/>
    </row>
    <row r="72" spans="1:7" x14ac:dyDescent="0.2">
      <c r="A72" s="5" t="s">
        <v>45</v>
      </c>
      <c r="B72" s="5" t="s">
        <v>169</v>
      </c>
      <c r="C72" s="5" t="s">
        <v>161</v>
      </c>
      <c r="D72" s="5">
        <v>2</v>
      </c>
      <c r="E72" s="5">
        <v>6</v>
      </c>
      <c r="F72" s="5">
        <v>4</v>
      </c>
      <c r="G72" s="5">
        <v>4</v>
      </c>
    </row>
    <row r="73" spans="1:7" x14ac:dyDescent="0.2">
      <c r="A73" s="8" t="s">
        <v>45</v>
      </c>
      <c r="B73" s="8" t="s">
        <v>171</v>
      </c>
      <c r="C73" s="8" t="s">
        <v>161</v>
      </c>
      <c r="D73" s="8">
        <v>2</v>
      </c>
      <c r="E73" s="8">
        <v>6</v>
      </c>
      <c r="F73" s="8">
        <v>6</v>
      </c>
      <c r="G73" s="8">
        <v>6</v>
      </c>
    </row>
    <row r="74" spans="1:7" x14ac:dyDescent="0.2">
      <c r="A74" s="5" t="s">
        <v>46</v>
      </c>
      <c r="B74" s="5" t="s">
        <v>168</v>
      </c>
      <c r="C74" s="5" t="s">
        <v>160</v>
      </c>
      <c r="D74" s="5">
        <v>0</v>
      </c>
      <c r="E74" s="5">
        <v>2</v>
      </c>
      <c r="F74" s="5">
        <v>8</v>
      </c>
      <c r="G74" s="5">
        <v>5</v>
      </c>
    </row>
    <row r="75" spans="1:7" x14ac:dyDescent="0.2">
      <c r="A75" s="5" t="s">
        <v>46</v>
      </c>
      <c r="B75" s="5" t="s">
        <v>170</v>
      </c>
      <c r="C75" s="5" t="s">
        <v>160</v>
      </c>
      <c r="D75" s="5">
        <v>0</v>
      </c>
      <c r="E75" s="5">
        <v>2</v>
      </c>
      <c r="F75" s="5">
        <v>4</v>
      </c>
      <c r="G75" s="5">
        <v>8</v>
      </c>
    </row>
    <row r="76" spans="1:7" x14ac:dyDescent="0.2">
      <c r="A76" s="5" t="s">
        <v>46</v>
      </c>
      <c r="B76" s="5" t="s">
        <v>172</v>
      </c>
      <c r="C76" s="5" t="s">
        <v>160</v>
      </c>
      <c r="D76" s="5">
        <v>0</v>
      </c>
      <c r="E76" s="5">
        <v>2</v>
      </c>
      <c r="F76" s="5">
        <v>2</v>
      </c>
      <c r="G76" s="5">
        <v>4</v>
      </c>
    </row>
    <row r="77" spans="1:7" x14ac:dyDescent="0.2">
      <c r="A77" s="5" t="s">
        <v>46</v>
      </c>
      <c r="B77" s="5" t="s">
        <v>167</v>
      </c>
      <c r="C77" s="5" t="s">
        <v>161</v>
      </c>
      <c r="D77" s="5">
        <v>2</v>
      </c>
      <c r="E77" s="5">
        <v>2</v>
      </c>
      <c r="F77" s="5">
        <v>2</v>
      </c>
      <c r="G77" s="5">
        <v>2</v>
      </c>
    </row>
    <row r="78" spans="1:7" x14ac:dyDescent="0.2">
      <c r="A78" s="5" t="s">
        <v>46</v>
      </c>
      <c r="B78" s="5" t="s">
        <v>169</v>
      </c>
      <c r="C78" s="5" t="s">
        <v>161</v>
      </c>
      <c r="D78" s="27">
        <v>0</v>
      </c>
      <c r="E78" s="27">
        <v>2</v>
      </c>
      <c r="F78" s="27">
        <v>2</v>
      </c>
      <c r="G78" s="27"/>
    </row>
    <row r="79" spans="1:7" x14ac:dyDescent="0.2">
      <c r="A79" s="8" t="s">
        <v>46</v>
      </c>
      <c r="B79" s="8" t="s">
        <v>171</v>
      </c>
      <c r="C79" s="8" t="s">
        <v>161</v>
      </c>
      <c r="D79" s="8">
        <v>0</v>
      </c>
      <c r="E79" s="8">
        <v>4</v>
      </c>
      <c r="F79" s="8">
        <v>4</v>
      </c>
      <c r="G79" s="8">
        <v>4</v>
      </c>
    </row>
    <row r="80" spans="1:7" x14ac:dyDescent="0.2">
      <c r="A80" s="5" t="s">
        <v>47</v>
      </c>
      <c r="B80" s="5" t="s">
        <v>169</v>
      </c>
      <c r="C80" s="5" t="s">
        <v>160</v>
      </c>
      <c r="D80" s="5">
        <v>1</v>
      </c>
      <c r="E80" s="5">
        <v>6</v>
      </c>
      <c r="F80" s="5">
        <v>5</v>
      </c>
      <c r="G80" s="5">
        <v>4</v>
      </c>
    </row>
    <row r="81" spans="1:7" x14ac:dyDescent="0.2">
      <c r="A81" s="5" t="s">
        <v>47</v>
      </c>
      <c r="B81" s="5" t="s">
        <v>171</v>
      </c>
      <c r="C81" s="5" t="s">
        <v>160</v>
      </c>
      <c r="D81" s="5">
        <v>0</v>
      </c>
      <c r="E81" s="5">
        <v>8</v>
      </c>
      <c r="F81" s="5">
        <v>8</v>
      </c>
      <c r="G81" s="5">
        <v>8</v>
      </c>
    </row>
    <row r="82" spans="1:7" x14ac:dyDescent="0.2">
      <c r="A82" s="5" t="s">
        <v>47</v>
      </c>
      <c r="B82" s="5" t="s">
        <v>170</v>
      </c>
      <c r="C82" s="5" t="s">
        <v>160</v>
      </c>
      <c r="D82" s="5">
        <v>0</v>
      </c>
      <c r="E82" s="5">
        <v>8</v>
      </c>
      <c r="F82" s="5">
        <v>8</v>
      </c>
      <c r="G82" s="5">
        <v>8</v>
      </c>
    </row>
    <row r="83" spans="1:7" x14ac:dyDescent="0.2">
      <c r="A83" s="5" t="s">
        <v>47</v>
      </c>
      <c r="B83" s="5" t="s">
        <v>173</v>
      </c>
      <c r="C83" s="5" t="s">
        <v>160</v>
      </c>
      <c r="D83" s="5">
        <v>0</v>
      </c>
      <c r="E83" s="5">
        <v>8</v>
      </c>
      <c r="F83" s="5">
        <v>8</v>
      </c>
      <c r="G83" s="5">
        <v>8</v>
      </c>
    </row>
    <row r="84" spans="1:7" x14ac:dyDescent="0.2">
      <c r="A84" s="5" t="s">
        <v>47</v>
      </c>
      <c r="B84" s="5" t="s">
        <v>174</v>
      </c>
      <c r="C84" s="5" t="s">
        <v>161</v>
      </c>
      <c r="D84" s="5">
        <v>0</v>
      </c>
      <c r="E84" s="5">
        <v>4</v>
      </c>
      <c r="F84" s="5">
        <v>6</v>
      </c>
      <c r="G84" s="5">
        <v>6</v>
      </c>
    </row>
    <row r="85" spans="1:7" x14ac:dyDescent="0.2">
      <c r="A85" s="5" t="s">
        <v>47</v>
      </c>
      <c r="B85" s="5" t="s">
        <v>167</v>
      </c>
      <c r="C85" s="5" t="s">
        <v>161</v>
      </c>
      <c r="D85" s="5">
        <v>3</v>
      </c>
      <c r="E85" s="5">
        <v>8</v>
      </c>
      <c r="F85" s="5">
        <v>6</v>
      </c>
      <c r="G85" s="5">
        <v>8</v>
      </c>
    </row>
    <row r="86" spans="1:7" x14ac:dyDescent="0.2">
      <c r="A86" s="5" t="s">
        <v>47</v>
      </c>
      <c r="B86" s="5" t="s">
        <v>172</v>
      </c>
      <c r="C86" s="5" t="s">
        <v>161</v>
      </c>
      <c r="D86" s="5">
        <v>0</v>
      </c>
      <c r="E86" s="5">
        <v>4</v>
      </c>
      <c r="F86" s="5">
        <v>2</v>
      </c>
      <c r="G86" s="5">
        <v>2</v>
      </c>
    </row>
    <row r="87" spans="1:7" x14ac:dyDescent="0.2">
      <c r="A87" s="8" t="s">
        <v>47</v>
      </c>
      <c r="B87" s="8" t="s">
        <v>168</v>
      </c>
      <c r="C87" s="8" t="s">
        <v>161</v>
      </c>
      <c r="D87" s="8">
        <v>0</v>
      </c>
      <c r="E87" s="8">
        <v>4</v>
      </c>
      <c r="F87" s="8">
        <v>6</v>
      </c>
      <c r="G87" s="8">
        <v>6</v>
      </c>
    </row>
    <row r="88" spans="1:7" x14ac:dyDescent="0.2">
      <c r="A88" s="5" t="s">
        <v>48</v>
      </c>
      <c r="B88" s="5" t="s">
        <v>169</v>
      </c>
      <c r="C88" s="5" t="s">
        <v>160</v>
      </c>
      <c r="D88" s="5">
        <v>0</v>
      </c>
      <c r="E88" s="5">
        <v>4</v>
      </c>
      <c r="F88" s="5">
        <v>6</v>
      </c>
      <c r="G88" s="5">
        <v>6</v>
      </c>
    </row>
    <row r="89" spans="1:7" x14ac:dyDescent="0.2">
      <c r="A89" s="5" t="s">
        <v>48</v>
      </c>
      <c r="B89" s="5" t="s">
        <v>171</v>
      </c>
      <c r="C89" s="5" t="s">
        <v>160</v>
      </c>
      <c r="D89" s="5">
        <v>0</v>
      </c>
      <c r="E89" s="5">
        <v>8</v>
      </c>
      <c r="F89" s="5">
        <v>8</v>
      </c>
      <c r="G89" s="5">
        <v>8</v>
      </c>
    </row>
    <row r="90" spans="1:7" x14ac:dyDescent="0.2">
      <c r="A90" s="5" t="s">
        <v>48</v>
      </c>
      <c r="B90" s="5" t="s">
        <v>170</v>
      </c>
      <c r="C90" s="5" t="s">
        <v>160</v>
      </c>
      <c r="D90" s="5">
        <v>0</v>
      </c>
      <c r="E90" s="5">
        <v>8</v>
      </c>
      <c r="F90" s="5">
        <v>6</v>
      </c>
      <c r="G90" s="5">
        <v>6</v>
      </c>
    </row>
    <row r="91" spans="1:7" x14ac:dyDescent="0.2">
      <c r="A91" s="5" t="s">
        <v>48</v>
      </c>
      <c r="B91" s="5" t="s">
        <v>173</v>
      </c>
      <c r="C91" s="5" t="s">
        <v>160</v>
      </c>
      <c r="D91" s="5">
        <v>2</v>
      </c>
      <c r="E91" s="5">
        <v>8</v>
      </c>
      <c r="F91" s="5">
        <v>6</v>
      </c>
      <c r="G91" s="5">
        <v>6</v>
      </c>
    </row>
    <row r="92" spans="1:7" x14ac:dyDescent="0.2">
      <c r="A92" s="5" t="s">
        <v>48</v>
      </c>
      <c r="B92" s="5" t="s">
        <v>174</v>
      </c>
      <c r="C92" s="5" t="s">
        <v>161</v>
      </c>
      <c r="D92" s="5">
        <v>2</v>
      </c>
      <c r="E92" s="5">
        <v>8</v>
      </c>
      <c r="F92" s="5">
        <v>5</v>
      </c>
      <c r="G92" s="5">
        <v>8</v>
      </c>
    </row>
    <row r="93" spans="1:7" x14ac:dyDescent="0.2">
      <c r="A93" s="5" t="s">
        <v>48</v>
      </c>
      <c r="B93" s="5" t="s">
        <v>167</v>
      </c>
      <c r="C93" s="5" t="s">
        <v>161</v>
      </c>
      <c r="D93" s="5">
        <v>1</v>
      </c>
      <c r="E93" s="5">
        <v>6</v>
      </c>
      <c r="F93" s="5">
        <v>8</v>
      </c>
      <c r="G93" s="5">
        <v>6</v>
      </c>
    </row>
    <row r="94" spans="1:7" x14ac:dyDescent="0.2">
      <c r="A94" s="5" t="s">
        <v>48</v>
      </c>
      <c r="B94" s="5" t="s">
        <v>172</v>
      </c>
      <c r="C94" s="5" t="s">
        <v>161</v>
      </c>
      <c r="D94" s="5">
        <v>0</v>
      </c>
      <c r="E94" s="5">
        <v>8</v>
      </c>
      <c r="F94" s="5">
        <v>8</v>
      </c>
      <c r="G94" s="5">
        <v>8</v>
      </c>
    </row>
    <row r="95" spans="1:7" x14ac:dyDescent="0.2">
      <c r="A95" s="8" t="s">
        <v>48</v>
      </c>
      <c r="B95" s="8" t="s">
        <v>168</v>
      </c>
      <c r="C95" s="8" t="s">
        <v>161</v>
      </c>
      <c r="D95" s="8">
        <v>1</v>
      </c>
      <c r="E95" s="8">
        <v>6</v>
      </c>
      <c r="F95" s="8">
        <v>4</v>
      </c>
      <c r="G95" s="8">
        <v>6</v>
      </c>
    </row>
    <row r="96" spans="1:7" x14ac:dyDescent="0.2">
      <c r="A96" s="5" t="s">
        <v>49</v>
      </c>
      <c r="B96" s="5" t="s">
        <v>169</v>
      </c>
      <c r="C96" s="5" t="s">
        <v>160</v>
      </c>
      <c r="D96" s="5">
        <v>0</v>
      </c>
      <c r="E96" s="5">
        <v>4</v>
      </c>
      <c r="F96" s="5">
        <v>4</v>
      </c>
      <c r="G96" s="5">
        <v>4</v>
      </c>
    </row>
    <row r="97" spans="1:7" x14ac:dyDescent="0.2">
      <c r="A97" s="5" t="s">
        <v>49</v>
      </c>
      <c r="B97" s="5" t="s">
        <v>171</v>
      </c>
      <c r="C97" s="5" t="s">
        <v>160</v>
      </c>
      <c r="D97" s="5">
        <v>0</v>
      </c>
      <c r="E97" s="5">
        <v>4</v>
      </c>
      <c r="F97" s="5">
        <v>4</v>
      </c>
      <c r="G97" s="5">
        <v>4</v>
      </c>
    </row>
    <row r="98" spans="1:7" x14ac:dyDescent="0.2">
      <c r="A98" s="5" t="s">
        <v>49</v>
      </c>
      <c r="B98" s="5" t="s">
        <v>170</v>
      </c>
      <c r="C98" s="5" t="s">
        <v>160</v>
      </c>
      <c r="D98" s="5">
        <v>0</v>
      </c>
      <c r="E98" s="5">
        <v>0</v>
      </c>
      <c r="F98" s="5">
        <v>2</v>
      </c>
      <c r="G98" s="5">
        <v>2</v>
      </c>
    </row>
    <row r="99" spans="1:7" x14ac:dyDescent="0.2">
      <c r="A99" s="5" t="s">
        <v>49</v>
      </c>
      <c r="B99" s="5" t="s">
        <v>173</v>
      </c>
      <c r="C99" s="5" t="s">
        <v>160</v>
      </c>
      <c r="D99" s="5">
        <v>2</v>
      </c>
      <c r="E99" s="5">
        <v>5</v>
      </c>
      <c r="F99" s="5">
        <v>8</v>
      </c>
      <c r="G99" s="5">
        <v>6</v>
      </c>
    </row>
    <row r="100" spans="1:7" x14ac:dyDescent="0.2">
      <c r="A100" s="5" t="s">
        <v>49</v>
      </c>
      <c r="B100" s="5" t="s">
        <v>174</v>
      </c>
      <c r="C100" s="5" t="s">
        <v>161</v>
      </c>
      <c r="D100" s="5">
        <v>0</v>
      </c>
      <c r="E100" s="5">
        <v>2</v>
      </c>
      <c r="F100" s="5">
        <v>4</v>
      </c>
      <c r="G100" s="5">
        <v>2</v>
      </c>
    </row>
    <row r="101" spans="1:7" x14ac:dyDescent="0.2">
      <c r="A101" s="5" t="s">
        <v>49</v>
      </c>
      <c r="B101" s="5" t="s">
        <v>167</v>
      </c>
      <c r="C101" s="5" t="s">
        <v>161</v>
      </c>
      <c r="D101" s="5">
        <v>0</v>
      </c>
      <c r="E101" s="5">
        <v>3</v>
      </c>
      <c r="F101" s="5">
        <v>3</v>
      </c>
      <c r="G101" s="5">
        <v>3</v>
      </c>
    </row>
    <row r="102" spans="1:7" x14ac:dyDescent="0.2">
      <c r="A102" s="5" t="s">
        <v>49</v>
      </c>
      <c r="B102" s="5" t="s">
        <v>172</v>
      </c>
      <c r="C102" s="5" t="s">
        <v>161</v>
      </c>
      <c r="D102" s="5">
        <v>0</v>
      </c>
      <c r="E102" s="5">
        <v>2</v>
      </c>
      <c r="F102" s="5">
        <v>2</v>
      </c>
      <c r="G102" s="5">
        <v>2</v>
      </c>
    </row>
    <row r="103" spans="1:7" x14ac:dyDescent="0.2">
      <c r="A103" s="8" t="s">
        <v>49</v>
      </c>
      <c r="B103" s="8" t="s">
        <v>168</v>
      </c>
      <c r="C103" s="8" t="s">
        <v>161</v>
      </c>
      <c r="D103" s="8">
        <v>0</v>
      </c>
      <c r="E103" s="8">
        <v>0</v>
      </c>
      <c r="F103" s="8">
        <v>2</v>
      </c>
      <c r="G103" s="8">
        <v>2</v>
      </c>
    </row>
    <row r="104" spans="1:7" x14ac:dyDescent="0.2">
      <c r="A104" s="5" t="s">
        <v>50</v>
      </c>
      <c r="B104" s="5" t="s">
        <v>169</v>
      </c>
      <c r="C104" s="5" t="s">
        <v>160</v>
      </c>
      <c r="D104" s="5">
        <v>0</v>
      </c>
      <c r="E104" s="5">
        <v>2</v>
      </c>
      <c r="F104" s="5">
        <v>4</v>
      </c>
      <c r="G104" s="5">
        <v>4</v>
      </c>
    </row>
    <row r="105" spans="1:7" x14ac:dyDescent="0.2">
      <c r="A105" s="5" t="s">
        <v>50</v>
      </c>
      <c r="B105" s="5" t="s">
        <v>171</v>
      </c>
      <c r="C105" s="5" t="s">
        <v>160</v>
      </c>
      <c r="D105" s="5">
        <v>0</v>
      </c>
      <c r="E105" s="5">
        <v>2</v>
      </c>
      <c r="F105" s="5">
        <v>2</v>
      </c>
      <c r="G105" s="5">
        <v>6</v>
      </c>
    </row>
    <row r="106" spans="1:7" x14ac:dyDescent="0.2">
      <c r="A106" s="5" t="s">
        <v>50</v>
      </c>
      <c r="B106" s="5" t="s">
        <v>170</v>
      </c>
      <c r="C106" s="5" t="s">
        <v>160</v>
      </c>
      <c r="D106" s="5">
        <v>0</v>
      </c>
      <c r="E106" s="5">
        <v>4</v>
      </c>
      <c r="F106" s="5">
        <v>2</v>
      </c>
      <c r="G106" s="5">
        <v>6</v>
      </c>
    </row>
    <row r="107" spans="1:7" x14ac:dyDescent="0.2">
      <c r="A107" s="5" t="s">
        <v>50</v>
      </c>
      <c r="B107" s="5" t="s">
        <v>173</v>
      </c>
      <c r="C107" s="5" t="s">
        <v>160</v>
      </c>
      <c r="D107" s="5">
        <v>0</v>
      </c>
      <c r="E107" s="5">
        <v>4</v>
      </c>
      <c r="F107" s="5">
        <v>4</v>
      </c>
      <c r="G107" s="5">
        <v>4</v>
      </c>
    </row>
    <row r="108" spans="1:7" x14ac:dyDescent="0.2">
      <c r="A108" s="5" t="s">
        <v>50</v>
      </c>
      <c r="B108" s="5" t="s">
        <v>174</v>
      </c>
      <c r="C108" s="5" t="s">
        <v>161</v>
      </c>
      <c r="D108" s="5">
        <v>0</v>
      </c>
      <c r="E108" s="5">
        <v>3</v>
      </c>
      <c r="F108" s="5">
        <v>2</v>
      </c>
      <c r="G108" s="5">
        <v>0</v>
      </c>
    </row>
    <row r="109" spans="1:7" x14ac:dyDescent="0.2">
      <c r="A109" s="5" t="s">
        <v>50</v>
      </c>
      <c r="B109" s="5" t="s">
        <v>167</v>
      </c>
      <c r="C109" s="5" t="s">
        <v>161</v>
      </c>
      <c r="D109" s="5">
        <v>2</v>
      </c>
      <c r="E109" s="5">
        <v>2</v>
      </c>
      <c r="F109" s="5">
        <v>2</v>
      </c>
      <c r="G109" s="5">
        <v>2</v>
      </c>
    </row>
    <row r="110" spans="1:7" x14ac:dyDescent="0.2">
      <c r="A110" s="5" t="s">
        <v>50</v>
      </c>
      <c r="B110" s="5" t="s">
        <v>172</v>
      </c>
      <c r="C110" s="5" t="s">
        <v>161</v>
      </c>
      <c r="D110" s="5">
        <v>0</v>
      </c>
      <c r="E110" s="5">
        <v>2</v>
      </c>
      <c r="F110" s="5">
        <v>2</v>
      </c>
      <c r="G110" s="5">
        <v>4</v>
      </c>
    </row>
    <row r="111" spans="1:7" x14ac:dyDescent="0.2">
      <c r="A111" s="8" t="s">
        <v>50</v>
      </c>
      <c r="B111" s="8" t="s">
        <v>168</v>
      </c>
      <c r="C111" s="8" t="s">
        <v>161</v>
      </c>
      <c r="D111" s="8">
        <v>0</v>
      </c>
      <c r="E111" s="8">
        <v>2</v>
      </c>
      <c r="F111" s="8">
        <v>2</v>
      </c>
      <c r="G111" s="8">
        <v>2</v>
      </c>
    </row>
    <row r="112" spans="1:7" x14ac:dyDescent="0.2">
      <c r="A112" s="5" t="s">
        <v>51</v>
      </c>
      <c r="B112" s="5" t="s">
        <v>169</v>
      </c>
      <c r="C112" s="5" t="s">
        <v>160</v>
      </c>
      <c r="D112" s="5">
        <v>0</v>
      </c>
      <c r="E112" s="5">
        <v>4</v>
      </c>
      <c r="F112" s="5">
        <v>6</v>
      </c>
      <c r="G112" s="5">
        <v>2</v>
      </c>
    </row>
    <row r="113" spans="1:7" x14ac:dyDescent="0.2">
      <c r="A113" s="5" t="s">
        <v>51</v>
      </c>
      <c r="B113" s="5" t="s">
        <v>171</v>
      </c>
      <c r="C113" s="5" t="s">
        <v>160</v>
      </c>
      <c r="D113" s="5">
        <v>2</v>
      </c>
      <c r="E113" s="5">
        <v>8</v>
      </c>
      <c r="F113" s="5">
        <v>8</v>
      </c>
      <c r="G113" s="5">
        <v>8</v>
      </c>
    </row>
    <row r="114" spans="1:7" x14ac:dyDescent="0.2">
      <c r="A114" s="5" t="s">
        <v>51</v>
      </c>
      <c r="B114" s="5" t="s">
        <v>170</v>
      </c>
      <c r="C114" s="5" t="s">
        <v>160</v>
      </c>
      <c r="D114" s="5">
        <v>0</v>
      </c>
      <c r="E114" s="5">
        <v>2</v>
      </c>
      <c r="F114" s="5">
        <v>6</v>
      </c>
      <c r="G114" s="5">
        <v>4</v>
      </c>
    </row>
    <row r="115" spans="1:7" x14ac:dyDescent="0.2">
      <c r="A115" s="5" t="s">
        <v>51</v>
      </c>
      <c r="B115" s="5" t="s">
        <v>173</v>
      </c>
      <c r="C115" s="5" t="s">
        <v>160</v>
      </c>
      <c r="D115" s="5">
        <v>0</v>
      </c>
      <c r="E115" s="5">
        <v>8</v>
      </c>
      <c r="F115" s="5">
        <v>8</v>
      </c>
      <c r="G115" s="5">
        <v>8</v>
      </c>
    </row>
    <row r="116" spans="1:7" x14ac:dyDescent="0.2">
      <c r="A116" s="5" t="s">
        <v>51</v>
      </c>
      <c r="B116" s="5" t="s">
        <v>174</v>
      </c>
      <c r="C116" s="5" t="s">
        <v>161</v>
      </c>
      <c r="D116" s="5">
        <v>0</v>
      </c>
      <c r="E116" s="5">
        <v>2</v>
      </c>
      <c r="F116" s="5">
        <v>4</v>
      </c>
      <c r="G116" s="5">
        <v>4</v>
      </c>
    </row>
    <row r="117" spans="1:7" x14ac:dyDescent="0.2">
      <c r="A117" s="5" t="s">
        <v>51</v>
      </c>
      <c r="B117" s="5" t="s">
        <v>167</v>
      </c>
      <c r="C117" s="5" t="s">
        <v>161</v>
      </c>
      <c r="D117" s="5">
        <v>2</v>
      </c>
      <c r="E117" s="5">
        <v>3</v>
      </c>
      <c r="F117" s="5">
        <v>4</v>
      </c>
      <c r="G117" s="5">
        <v>4</v>
      </c>
    </row>
    <row r="118" spans="1:7" x14ac:dyDescent="0.2">
      <c r="A118" s="5" t="s">
        <v>51</v>
      </c>
      <c r="B118" s="5" t="s">
        <v>172</v>
      </c>
      <c r="C118" s="5" t="s">
        <v>161</v>
      </c>
      <c r="D118" s="5">
        <v>0</v>
      </c>
      <c r="E118" s="5">
        <v>4</v>
      </c>
      <c r="F118" s="5">
        <v>6</v>
      </c>
      <c r="G118" s="5">
        <v>6</v>
      </c>
    </row>
    <row r="119" spans="1:7" x14ac:dyDescent="0.2">
      <c r="A119" s="8" t="s">
        <v>51</v>
      </c>
      <c r="B119" s="8" t="s">
        <v>168</v>
      </c>
      <c r="C119" s="8" t="s">
        <v>161</v>
      </c>
      <c r="D119" s="8">
        <v>0</v>
      </c>
      <c r="E119" s="8">
        <v>8</v>
      </c>
      <c r="F119" s="8">
        <v>6</v>
      </c>
      <c r="G119" s="8">
        <v>4</v>
      </c>
    </row>
    <row r="120" spans="1:7" x14ac:dyDescent="0.2">
      <c r="A120" s="5" t="s">
        <v>52</v>
      </c>
      <c r="B120" s="5" t="s">
        <v>169</v>
      </c>
      <c r="C120" s="5" t="s">
        <v>160</v>
      </c>
      <c r="D120" s="5">
        <v>0</v>
      </c>
      <c r="E120" s="5">
        <v>0</v>
      </c>
      <c r="F120" s="5">
        <v>2</v>
      </c>
      <c r="G120" s="5">
        <v>6</v>
      </c>
    </row>
    <row r="121" spans="1:7" x14ac:dyDescent="0.2">
      <c r="A121" s="5" t="s">
        <v>52</v>
      </c>
      <c r="B121" s="5" t="s">
        <v>171</v>
      </c>
      <c r="C121" s="5" t="s">
        <v>160</v>
      </c>
      <c r="D121" s="5">
        <v>0</v>
      </c>
      <c r="E121" s="5">
        <v>4</v>
      </c>
      <c r="F121" s="5">
        <v>6</v>
      </c>
      <c r="G121" s="5">
        <v>6</v>
      </c>
    </row>
    <row r="122" spans="1:7" x14ac:dyDescent="0.2">
      <c r="A122" s="5" t="s">
        <v>52</v>
      </c>
      <c r="B122" s="5" t="s">
        <v>170</v>
      </c>
      <c r="C122" s="5" t="s">
        <v>160</v>
      </c>
      <c r="D122" s="5">
        <v>0</v>
      </c>
      <c r="E122" s="5">
        <v>0</v>
      </c>
      <c r="F122" s="5">
        <v>6</v>
      </c>
      <c r="G122" s="5">
        <v>4</v>
      </c>
    </row>
    <row r="123" spans="1:7" x14ac:dyDescent="0.2">
      <c r="A123" s="5" t="s">
        <v>52</v>
      </c>
      <c r="B123" s="5" t="s">
        <v>173</v>
      </c>
      <c r="C123" s="5" t="s">
        <v>160</v>
      </c>
      <c r="D123" s="5">
        <v>0</v>
      </c>
      <c r="E123" s="5">
        <v>2</v>
      </c>
      <c r="F123" s="5">
        <v>4</v>
      </c>
      <c r="G123" s="5">
        <v>2</v>
      </c>
    </row>
    <row r="124" spans="1:7" x14ac:dyDescent="0.2">
      <c r="A124" s="5" t="s">
        <v>52</v>
      </c>
      <c r="B124" s="5" t="s">
        <v>174</v>
      </c>
      <c r="C124" s="5" t="s">
        <v>161</v>
      </c>
      <c r="D124" s="5">
        <v>0</v>
      </c>
      <c r="E124" s="5">
        <v>4</v>
      </c>
      <c r="F124" s="5">
        <v>0</v>
      </c>
      <c r="G124" s="5">
        <v>0</v>
      </c>
    </row>
    <row r="125" spans="1:7" x14ac:dyDescent="0.2">
      <c r="A125" s="5" t="s">
        <v>52</v>
      </c>
      <c r="B125" s="5" t="s">
        <v>167</v>
      </c>
      <c r="C125" s="5" t="s">
        <v>161</v>
      </c>
      <c r="D125" s="5">
        <v>0</v>
      </c>
      <c r="E125" s="5">
        <v>2</v>
      </c>
      <c r="F125" s="5">
        <v>2</v>
      </c>
      <c r="G125" s="5">
        <v>2</v>
      </c>
    </row>
    <row r="126" spans="1:7" x14ac:dyDescent="0.2">
      <c r="A126" s="5" t="s">
        <v>52</v>
      </c>
      <c r="B126" s="5" t="s">
        <v>172</v>
      </c>
      <c r="C126" s="5" t="s">
        <v>161</v>
      </c>
      <c r="D126" s="5">
        <v>0</v>
      </c>
      <c r="E126" s="5">
        <v>0</v>
      </c>
      <c r="F126" s="5">
        <v>0</v>
      </c>
      <c r="G126" s="5">
        <v>0</v>
      </c>
    </row>
    <row r="127" spans="1:7" x14ac:dyDescent="0.2">
      <c r="A127" s="8" t="s">
        <v>52</v>
      </c>
      <c r="B127" s="8" t="s">
        <v>168</v>
      </c>
      <c r="C127" s="8" t="s">
        <v>161</v>
      </c>
      <c r="D127" s="8">
        <v>0</v>
      </c>
      <c r="E127" s="8">
        <v>0</v>
      </c>
      <c r="F127" s="8">
        <v>0</v>
      </c>
      <c r="G127" s="8">
        <v>0</v>
      </c>
    </row>
    <row r="128" spans="1:7" x14ac:dyDescent="0.2">
      <c r="A128" s="5" t="s">
        <v>53</v>
      </c>
      <c r="B128" s="5" t="s">
        <v>174</v>
      </c>
      <c r="C128" s="5" t="s">
        <v>160</v>
      </c>
      <c r="D128" s="5">
        <v>0</v>
      </c>
      <c r="E128" s="5">
        <v>3</v>
      </c>
      <c r="F128" s="5">
        <v>-999</v>
      </c>
      <c r="G128" s="5">
        <v>4</v>
      </c>
    </row>
    <row r="129" spans="1:7" x14ac:dyDescent="0.2">
      <c r="A129" s="5" t="s">
        <v>53</v>
      </c>
      <c r="B129" s="5" t="s">
        <v>167</v>
      </c>
      <c r="C129" s="5" t="s">
        <v>160</v>
      </c>
      <c r="D129" s="5">
        <v>0</v>
      </c>
      <c r="E129" s="5">
        <v>2</v>
      </c>
      <c r="F129" s="5">
        <v>-999</v>
      </c>
      <c r="G129" s="5">
        <v>1</v>
      </c>
    </row>
    <row r="130" spans="1:7" x14ac:dyDescent="0.2">
      <c r="A130" s="5" t="s">
        <v>53</v>
      </c>
      <c r="B130" s="5" t="s">
        <v>171</v>
      </c>
      <c r="C130" s="5" t="s">
        <v>160</v>
      </c>
      <c r="D130" s="27">
        <v>0</v>
      </c>
      <c r="E130" s="27">
        <v>3</v>
      </c>
      <c r="F130" s="27">
        <v>0</v>
      </c>
      <c r="G130" s="27"/>
    </row>
    <row r="131" spans="1:7" x14ac:dyDescent="0.2">
      <c r="A131" s="5" t="s">
        <v>53</v>
      </c>
      <c r="B131" s="5" t="s">
        <v>168</v>
      </c>
      <c r="C131" s="5" t="s">
        <v>160</v>
      </c>
      <c r="D131" s="5">
        <v>0</v>
      </c>
      <c r="E131" s="5">
        <v>1</v>
      </c>
      <c r="F131" s="5">
        <v>0</v>
      </c>
      <c r="G131" s="5">
        <v>0</v>
      </c>
    </row>
    <row r="132" spans="1:7" x14ac:dyDescent="0.2">
      <c r="A132" s="5" t="s">
        <v>53</v>
      </c>
      <c r="B132" s="5" t="s">
        <v>169</v>
      </c>
      <c r="C132" s="5" t="s">
        <v>161</v>
      </c>
      <c r="D132" s="27">
        <v>0</v>
      </c>
      <c r="E132" s="27">
        <v>-999</v>
      </c>
      <c r="F132" s="27">
        <v>0</v>
      </c>
      <c r="G132" s="27"/>
    </row>
    <row r="133" spans="1:7" x14ac:dyDescent="0.2">
      <c r="A133" s="5" t="s">
        <v>53</v>
      </c>
      <c r="B133" s="5" t="s">
        <v>172</v>
      </c>
      <c r="C133" s="5" t="s">
        <v>161</v>
      </c>
      <c r="D133" s="27">
        <v>0</v>
      </c>
      <c r="E133" s="27">
        <v>3</v>
      </c>
      <c r="F133" s="27">
        <v>-999</v>
      </c>
      <c r="G133" s="27"/>
    </row>
    <row r="134" spans="1:7" x14ac:dyDescent="0.2">
      <c r="A134" s="5" t="s">
        <v>53</v>
      </c>
      <c r="B134" s="5" t="s">
        <v>170</v>
      </c>
      <c r="C134" s="5" t="s">
        <v>161</v>
      </c>
      <c r="D134" s="5">
        <v>0</v>
      </c>
      <c r="E134" s="5">
        <v>1</v>
      </c>
      <c r="F134" s="5">
        <v>0</v>
      </c>
      <c r="G134" s="5">
        <v>0</v>
      </c>
    </row>
    <row r="135" spans="1:7" x14ac:dyDescent="0.2">
      <c r="A135" s="8" t="s">
        <v>53</v>
      </c>
      <c r="B135" s="8" t="s">
        <v>173</v>
      </c>
      <c r="C135" s="8" t="s">
        <v>161</v>
      </c>
      <c r="D135" s="29">
        <v>0</v>
      </c>
      <c r="E135" s="29">
        <v>0</v>
      </c>
      <c r="F135" s="29">
        <v>0</v>
      </c>
      <c r="G135" s="29"/>
    </row>
    <row r="136" spans="1:7" x14ac:dyDescent="0.2">
      <c r="A136" s="5" t="s">
        <v>54</v>
      </c>
      <c r="B136" s="5" t="s">
        <v>174</v>
      </c>
      <c r="C136" s="5" t="s">
        <v>160</v>
      </c>
      <c r="D136" s="5">
        <v>0</v>
      </c>
      <c r="E136" s="5">
        <v>1</v>
      </c>
      <c r="F136" s="5">
        <v>6</v>
      </c>
      <c r="G136" s="5">
        <v>4</v>
      </c>
    </row>
    <row r="137" spans="1:7" x14ac:dyDescent="0.2">
      <c r="A137" s="5" t="s">
        <v>54</v>
      </c>
      <c r="B137" s="5" t="s">
        <v>167</v>
      </c>
      <c r="C137" s="5" t="s">
        <v>160</v>
      </c>
      <c r="D137" s="5">
        <v>0</v>
      </c>
      <c r="E137" s="5">
        <v>0</v>
      </c>
      <c r="F137" s="5">
        <v>0</v>
      </c>
      <c r="G137" s="5">
        <v>0</v>
      </c>
    </row>
    <row r="138" spans="1:7" x14ac:dyDescent="0.2">
      <c r="A138" s="5" t="s">
        <v>54</v>
      </c>
      <c r="B138" s="5" t="s">
        <v>171</v>
      </c>
      <c r="C138" s="5" t="s">
        <v>160</v>
      </c>
      <c r="D138" s="27">
        <v>0</v>
      </c>
      <c r="E138" s="27">
        <v>4</v>
      </c>
      <c r="F138" s="27">
        <v>-999</v>
      </c>
      <c r="G138" s="27"/>
    </row>
    <row r="139" spans="1:7" x14ac:dyDescent="0.2">
      <c r="A139" s="5" t="s">
        <v>54</v>
      </c>
      <c r="B139" s="5" t="s">
        <v>168</v>
      </c>
      <c r="C139" s="5" t="s">
        <v>160</v>
      </c>
      <c r="D139" s="5">
        <v>0</v>
      </c>
      <c r="E139" s="5">
        <v>0</v>
      </c>
      <c r="F139" s="5">
        <v>0</v>
      </c>
      <c r="G139" s="5">
        <v>0</v>
      </c>
    </row>
    <row r="140" spans="1:7" x14ac:dyDescent="0.2">
      <c r="A140" s="5" t="s">
        <v>54</v>
      </c>
      <c r="B140" s="5" t="s">
        <v>169</v>
      </c>
      <c r="C140" s="5" t="s">
        <v>161</v>
      </c>
      <c r="D140" s="5">
        <v>0</v>
      </c>
      <c r="E140" s="5">
        <v>0</v>
      </c>
      <c r="F140" s="5">
        <v>0</v>
      </c>
      <c r="G140" s="5">
        <v>0</v>
      </c>
    </row>
    <row r="141" spans="1:7" x14ac:dyDescent="0.2">
      <c r="A141" s="5" t="s">
        <v>54</v>
      </c>
      <c r="B141" s="5" t="s">
        <v>172</v>
      </c>
      <c r="C141" s="5" t="s">
        <v>161</v>
      </c>
      <c r="D141" s="5">
        <v>0</v>
      </c>
      <c r="E141" s="5">
        <v>2</v>
      </c>
      <c r="F141" s="5">
        <v>0</v>
      </c>
      <c r="G141" s="5">
        <v>0</v>
      </c>
    </row>
    <row r="142" spans="1:7" x14ac:dyDescent="0.2">
      <c r="A142" s="5" t="s">
        <v>54</v>
      </c>
      <c r="B142" s="5" t="s">
        <v>170</v>
      </c>
      <c r="C142" s="5" t="s">
        <v>161</v>
      </c>
      <c r="D142" s="5">
        <v>0</v>
      </c>
      <c r="E142" s="5">
        <v>1</v>
      </c>
      <c r="F142" s="5">
        <v>0</v>
      </c>
      <c r="G142" s="5">
        <v>0</v>
      </c>
    </row>
    <row r="143" spans="1:7" x14ac:dyDescent="0.2">
      <c r="A143" s="8" t="s">
        <v>54</v>
      </c>
      <c r="B143" s="8" t="s">
        <v>173</v>
      </c>
      <c r="C143" s="8" t="s">
        <v>161</v>
      </c>
      <c r="D143" s="8">
        <v>0</v>
      </c>
      <c r="E143" s="8">
        <v>0</v>
      </c>
      <c r="F143" s="8">
        <v>1</v>
      </c>
      <c r="G143" s="8">
        <v>1</v>
      </c>
    </row>
    <row r="144" spans="1:7" x14ac:dyDescent="0.2">
      <c r="A144" s="5" t="s">
        <v>55</v>
      </c>
      <c r="B144" s="5" t="s">
        <v>174</v>
      </c>
      <c r="C144" s="5" t="s">
        <v>160</v>
      </c>
      <c r="D144" s="5">
        <v>0</v>
      </c>
      <c r="E144" s="5">
        <v>3</v>
      </c>
      <c r="F144" s="5">
        <v>5</v>
      </c>
      <c r="G144" s="5">
        <v>6</v>
      </c>
    </row>
    <row r="145" spans="1:7" x14ac:dyDescent="0.2">
      <c r="A145" s="5" t="s">
        <v>55</v>
      </c>
      <c r="B145" s="5" t="s">
        <v>167</v>
      </c>
      <c r="C145" s="5" t="s">
        <v>160</v>
      </c>
      <c r="D145" s="5">
        <v>0</v>
      </c>
      <c r="E145" s="5">
        <v>8</v>
      </c>
      <c r="F145" s="5">
        <v>6</v>
      </c>
      <c r="G145" s="5">
        <v>4</v>
      </c>
    </row>
    <row r="146" spans="1:7" x14ac:dyDescent="0.2">
      <c r="A146" s="5" t="s">
        <v>55</v>
      </c>
      <c r="B146" s="5" t="s">
        <v>171</v>
      </c>
      <c r="C146" s="5" t="s">
        <v>160</v>
      </c>
      <c r="D146" s="27">
        <v>0</v>
      </c>
      <c r="E146" s="27">
        <v>2</v>
      </c>
      <c r="F146" s="27">
        <v>4</v>
      </c>
      <c r="G146" s="27"/>
    </row>
    <row r="147" spans="1:7" x14ac:dyDescent="0.2">
      <c r="A147" s="5" t="s">
        <v>55</v>
      </c>
      <c r="B147" s="5" t="s">
        <v>168</v>
      </c>
      <c r="C147" s="5" t="s">
        <v>160</v>
      </c>
      <c r="D147" s="5">
        <v>2</v>
      </c>
      <c r="E147" s="5">
        <v>4</v>
      </c>
      <c r="F147" s="5">
        <v>3</v>
      </c>
      <c r="G147" s="5">
        <v>3</v>
      </c>
    </row>
    <row r="148" spans="1:7" x14ac:dyDescent="0.2">
      <c r="A148" s="5" t="s">
        <v>55</v>
      </c>
      <c r="B148" s="5" t="s">
        <v>169</v>
      </c>
      <c r="C148" s="5" t="s">
        <v>161</v>
      </c>
      <c r="D148" s="5">
        <v>0</v>
      </c>
      <c r="E148" s="5">
        <v>1</v>
      </c>
      <c r="F148" s="5">
        <v>0</v>
      </c>
      <c r="G148" s="5">
        <v>0</v>
      </c>
    </row>
    <row r="149" spans="1:7" x14ac:dyDescent="0.2">
      <c r="A149" s="5" t="s">
        <v>55</v>
      </c>
      <c r="B149" s="5" t="s">
        <v>172</v>
      </c>
      <c r="C149" s="5" t="s">
        <v>161</v>
      </c>
      <c r="D149" s="5">
        <v>0</v>
      </c>
      <c r="E149" s="5">
        <v>2</v>
      </c>
      <c r="F149" s="5">
        <v>0</v>
      </c>
      <c r="G149" s="5">
        <v>0</v>
      </c>
    </row>
    <row r="150" spans="1:7" x14ac:dyDescent="0.2">
      <c r="A150" s="5" t="s">
        <v>55</v>
      </c>
      <c r="B150" s="5" t="s">
        <v>170</v>
      </c>
      <c r="C150" s="5" t="s">
        <v>161</v>
      </c>
      <c r="D150" s="5">
        <v>0</v>
      </c>
      <c r="E150" s="5">
        <v>1</v>
      </c>
      <c r="F150" s="5">
        <v>0</v>
      </c>
      <c r="G150" s="5">
        <v>1</v>
      </c>
    </row>
    <row r="151" spans="1:7" x14ac:dyDescent="0.2">
      <c r="A151" s="8" t="s">
        <v>55</v>
      </c>
      <c r="B151" s="8" t="s">
        <v>173</v>
      </c>
      <c r="C151" s="8" t="s">
        <v>161</v>
      </c>
      <c r="D151" s="8">
        <v>0</v>
      </c>
      <c r="E151" s="8">
        <v>2</v>
      </c>
      <c r="F151" s="8">
        <v>0</v>
      </c>
      <c r="G151" s="8">
        <v>2</v>
      </c>
    </row>
    <row r="152" spans="1:7" x14ac:dyDescent="0.2">
      <c r="A152" s="5" t="s">
        <v>56</v>
      </c>
      <c r="B152" s="5" t="s">
        <v>174</v>
      </c>
      <c r="C152" s="5" t="s">
        <v>160</v>
      </c>
      <c r="D152" s="5">
        <v>0</v>
      </c>
      <c r="E152" s="5">
        <v>7</v>
      </c>
      <c r="F152" s="5">
        <v>8</v>
      </c>
      <c r="G152" s="5">
        <v>7</v>
      </c>
    </row>
    <row r="153" spans="1:7" x14ac:dyDescent="0.2">
      <c r="A153" s="5" t="s">
        <v>56</v>
      </c>
      <c r="B153" s="5" t="s">
        <v>167</v>
      </c>
      <c r="C153" s="5" t="s">
        <v>160</v>
      </c>
      <c r="D153" s="5">
        <v>2</v>
      </c>
      <c r="E153" s="5">
        <v>8</v>
      </c>
      <c r="F153" s="5">
        <v>8</v>
      </c>
      <c r="G153" s="5">
        <v>8</v>
      </c>
    </row>
    <row r="154" spans="1:7" x14ac:dyDescent="0.2">
      <c r="A154" s="5" t="s">
        <v>56</v>
      </c>
      <c r="B154" s="5" t="s">
        <v>171</v>
      </c>
      <c r="C154" s="5" t="s">
        <v>160</v>
      </c>
      <c r="D154" s="5">
        <v>0</v>
      </c>
      <c r="E154" s="5">
        <v>6</v>
      </c>
      <c r="F154" s="5">
        <v>8</v>
      </c>
      <c r="G154" s="5">
        <v>8</v>
      </c>
    </row>
    <row r="155" spans="1:7" x14ac:dyDescent="0.2">
      <c r="A155" s="5" t="s">
        <v>56</v>
      </c>
      <c r="B155" s="5" t="s">
        <v>168</v>
      </c>
      <c r="C155" s="5" t="s">
        <v>160</v>
      </c>
      <c r="D155" s="5">
        <v>1</v>
      </c>
      <c r="E155" s="5">
        <v>6</v>
      </c>
      <c r="F155" s="5">
        <v>8</v>
      </c>
      <c r="G155" s="5">
        <v>8</v>
      </c>
    </row>
    <row r="156" spans="1:7" x14ac:dyDescent="0.2">
      <c r="A156" s="5" t="s">
        <v>56</v>
      </c>
      <c r="B156" s="5" t="s">
        <v>169</v>
      </c>
      <c r="C156" s="5" t="s">
        <v>161</v>
      </c>
      <c r="D156" s="5">
        <v>0</v>
      </c>
      <c r="E156" s="5">
        <v>4</v>
      </c>
      <c r="F156" s="5">
        <v>0</v>
      </c>
      <c r="G156" s="5">
        <v>0</v>
      </c>
    </row>
    <row r="157" spans="1:7" x14ac:dyDescent="0.2">
      <c r="A157" s="5" t="s">
        <v>56</v>
      </c>
      <c r="B157" s="5" t="s">
        <v>172</v>
      </c>
      <c r="C157" s="5" t="s">
        <v>161</v>
      </c>
      <c r="D157" s="5">
        <v>0</v>
      </c>
      <c r="E157" s="5">
        <v>6</v>
      </c>
      <c r="F157" s="5">
        <v>4</v>
      </c>
      <c r="G157" s="5">
        <v>4</v>
      </c>
    </row>
    <row r="158" spans="1:7" x14ac:dyDescent="0.2">
      <c r="A158" s="5" t="s">
        <v>56</v>
      </c>
      <c r="B158" s="5" t="s">
        <v>170</v>
      </c>
      <c r="C158" s="5" t="s">
        <v>161</v>
      </c>
      <c r="D158" s="5">
        <v>1</v>
      </c>
      <c r="E158" s="5">
        <v>6</v>
      </c>
      <c r="F158" s="5">
        <v>4</v>
      </c>
      <c r="G158" s="5">
        <v>4</v>
      </c>
    </row>
    <row r="159" spans="1:7" x14ac:dyDescent="0.2">
      <c r="A159" s="8" t="s">
        <v>56</v>
      </c>
      <c r="B159" s="8" t="s">
        <v>173</v>
      </c>
      <c r="C159" s="8" t="s">
        <v>161</v>
      </c>
      <c r="D159" s="29">
        <v>2</v>
      </c>
      <c r="E159" s="29">
        <v>6</v>
      </c>
      <c r="F159" s="29">
        <v>4</v>
      </c>
      <c r="G159" s="29"/>
    </row>
    <row r="160" spans="1:7" x14ac:dyDescent="0.2">
      <c r="A160" s="5" t="s">
        <v>57</v>
      </c>
      <c r="B160" s="5" t="s">
        <v>174</v>
      </c>
      <c r="C160" s="5" t="s">
        <v>160</v>
      </c>
      <c r="D160" s="5">
        <v>0</v>
      </c>
      <c r="E160" s="5">
        <v>5</v>
      </c>
      <c r="F160" s="5">
        <v>6</v>
      </c>
      <c r="G160" s="5">
        <v>6</v>
      </c>
    </row>
    <row r="161" spans="1:7" x14ac:dyDescent="0.2">
      <c r="A161" s="5" t="s">
        <v>57</v>
      </c>
      <c r="B161" s="5" t="s">
        <v>167</v>
      </c>
      <c r="C161" s="5" t="s">
        <v>160</v>
      </c>
      <c r="D161" s="5">
        <v>0</v>
      </c>
      <c r="E161" s="5">
        <v>8</v>
      </c>
      <c r="F161" s="5">
        <v>8</v>
      </c>
      <c r="G161" s="5">
        <v>8</v>
      </c>
    </row>
    <row r="162" spans="1:7" x14ac:dyDescent="0.2">
      <c r="A162" s="5" t="s">
        <v>57</v>
      </c>
      <c r="B162" s="5" t="s">
        <v>171</v>
      </c>
      <c r="C162" s="5" t="s">
        <v>160</v>
      </c>
      <c r="D162" s="27">
        <v>0</v>
      </c>
      <c r="E162" s="27">
        <v>6</v>
      </c>
      <c r="F162" s="27">
        <v>8</v>
      </c>
      <c r="G162" s="27"/>
    </row>
    <row r="163" spans="1:7" x14ac:dyDescent="0.2">
      <c r="A163" s="5" t="s">
        <v>57</v>
      </c>
      <c r="B163" s="5" t="s">
        <v>168</v>
      </c>
      <c r="C163" s="5" t="s">
        <v>160</v>
      </c>
      <c r="D163" s="5">
        <v>0</v>
      </c>
      <c r="E163" s="5">
        <v>6</v>
      </c>
      <c r="F163" s="5">
        <v>6</v>
      </c>
      <c r="G163" s="5">
        <v>6</v>
      </c>
    </row>
    <row r="164" spans="1:7" x14ac:dyDescent="0.2">
      <c r="A164" s="5" t="s">
        <v>57</v>
      </c>
      <c r="B164" s="5" t="s">
        <v>169</v>
      </c>
      <c r="C164" s="5" t="s">
        <v>161</v>
      </c>
      <c r="D164" s="5">
        <v>0</v>
      </c>
      <c r="E164" s="5">
        <v>6</v>
      </c>
      <c r="F164" s="5">
        <v>4</v>
      </c>
      <c r="G164" s="5">
        <v>4</v>
      </c>
    </row>
    <row r="165" spans="1:7" x14ac:dyDescent="0.2">
      <c r="A165" s="5" t="s">
        <v>57</v>
      </c>
      <c r="B165" s="5" t="s">
        <v>172</v>
      </c>
      <c r="C165" s="5" t="s">
        <v>161</v>
      </c>
      <c r="D165" s="5">
        <v>0</v>
      </c>
      <c r="E165" s="5">
        <v>2</v>
      </c>
      <c r="F165" s="5">
        <v>2</v>
      </c>
      <c r="G165" s="5">
        <v>2</v>
      </c>
    </row>
    <row r="166" spans="1:7" x14ac:dyDescent="0.2">
      <c r="A166" s="5" t="s">
        <v>57</v>
      </c>
      <c r="B166" s="5" t="s">
        <v>170</v>
      </c>
      <c r="C166" s="5" t="s">
        <v>161</v>
      </c>
      <c r="D166" s="5">
        <v>1</v>
      </c>
      <c r="E166" s="5">
        <v>6</v>
      </c>
      <c r="F166" s="5">
        <v>4</v>
      </c>
      <c r="G166" s="5">
        <v>2</v>
      </c>
    </row>
    <row r="167" spans="1:7" x14ac:dyDescent="0.2">
      <c r="A167" s="8" t="s">
        <v>57</v>
      </c>
      <c r="B167" s="8" t="s">
        <v>173</v>
      </c>
      <c r="C167" s="8" t="s">
        <v>161</v>
      </c>
      <c r="D167" s="8">
        <v>0</v>
      </c>
      <c r="E167" s="8">
        <v>6</v>
      </c>
      <c r="F167" s="8">
        <v>2</v>
      </c>
      <c r="G167" s="8">
        <v>6</v>
      </c>
    </row>
    <row r="168" spans="1:7" x14ac:dyDescent="0.2">
      <c r="A168" s="5" t="s">
        <v>58</v>
      </c>
      <c r="B168" s="5" t="s">
        <v>174</v>
      </c>
      <c r="C168" s="5" t="s">
        <v>160</v>
      </c>
      <c r="D168" s="5">
        <v>0</v>
      </c>
      <c r="E168" s="5">
        <v>4</v>
      </c>
      <c r="F168" s="5">
        <v>7</v>
      </c>
      <c r="G168" s="5">
        <v>7</v>
      </c>
    </row>
    <row r="169" spans="1:7" x14ac:dyDescent="0.2">
      <c r="A169" s="5" t="s">
        <v>58</v>
      </c>
      <c r="B169" s="5" t="s">
        <v>167</v>
      </c>
      <c r="C169" s="5" t="s">
        <v>160</v>
      </c>
      <c r="D169" s="5">
        <v>0</v>
      </c>
      <c r="E169" s="5">
        <v>4</v>
      </c>
      <c r="F169" s="5">
        <v>8</v>
      </c>
      <c r="G169" s="5">
        <v>8</v>
      </c>
    </row>
    <row r="170" spans="1:7" x14ac:dyDescent="0.2">
      <c r="A170" s="5" t="s">
        <v>58</v>
      </c>
      <c r="B170" s="5" t="s">
        <v>171</v>
      </c>
      <c r="C170" s="5" t="s">
        <v>160</v>
      </c>
      <c r="D170" s="27">
        <v>0</v>
      </c>
      <c r="E170" s="27">
        <v>6</v>
      </c>
      <c r="F170" s="27">
        <v>8</v>
      </c>
      <c r="G170" s="27"/>
    </row>
    <row r="171" spans="1:7" x14ac:dyDescent="0.2">
      <c r="A171" s="5" t="s">
        <v>58</v>
      </c>
      <c r="B171" s="5" t="s">
        <v>168</v>
      </c>
      <c r="C171" s="5" t="s">
        <v>160</v>
      </c>
      <c r="D171" s="5">
        <v>0</v>
      </c>
      <c r="E171" s="5">
        <v>5</v>
      </c>
      <c r="F171" s="5">
        <v>6</v>
      </c>
      <c r="G171" s="5">
        <v>6</v>
      </c>
    </row>
    <row r="172" spans="1:7" x14ac:dyDescent="0.2">
      <c r="A172" s="5" t="s">
        <v>58</v>
      </c>
      <c r="B172" s="5" t="s">
        <v>169</v>
      </c>
      <c r="C172" s="5" t="s">
        <v>161</v>
      </c>
      <c r="D172" s="5">
        <v>0</v>
      </c>
      <c r="E172" s="5">
        <v>0</v>
      </c>
      <c r="F172" s="5">
        <v>0</v>
      </c>
      <c r="G172" s="5">
        <v>0</v>
      </c>
    </row>
    <row r="173" spans="1:7" x14ac:dyDescent="0.2">
      <c r="A173" s="5" t="s">
        <v>58</v>
      </c>
      <c r="B173" s="5" t="s">
        <v>172</v>
      </c>
      <c r="C173" s="5" t="s">
        <v>161</v>
      </c>
      <c r="D173" s="5">
        <v>0</v>
      </c>
      <c r="E173" s="5">
        <v>2</v>
      </c>
      <c r="F173" s="5">
        <v>0</v>
      </c>
      <c r="G173" s="5">
        <v>0</v>
      </c>
    </row>
    <row r="174" spans="1:7" x14ac:dyDescent="0.2">
      <c r="A174" s="5" t="s">
        <v>58</v>
      </c>
      <c r="B174" s="5" t="s">
        <v>170</v>
      </c>
      <c r="C174" s="5" t="s">
        <v>161</v>
      </c>
      <c r="D174" s="5">
        <v>0</v>
      </c>
      <c r="E174" s="5">
        <v>0</v>
      </c>
      <c r="F174" s="5">
        <v>0</v>
      </c>
      <c r="G174" s="5">
        <v>0</v>
      </c>
    </row>
    <row r="175" spans="1:7" x14ac:dyDescent="0.2">
      <c r="A175" s="8" t="s">
        <v>58</v>
      </c>
      <c r="B175" s="8" t="s">
        <v>173</v>
      </c>
      <c r="C175" s="8" t="s">
        <v>161</v>
      </c>
      <c r="D175" s="8">
        <v>0</v>
      </c>
      <c r="E175" s="8">
        <v>2</v>
      </c>
      <c r="F175" s="8">
        <v>0</v>
      </c>
      <c r="G175" s="8">
        <v>2</v>
      </c>
    </row>
  </sheetData>
  <sortState xmlns:xlrd2="http://schemas.microsoft.com/office/spreadsheetml/2017/richdata2" ref="A2:G175">
    <sortCondition ref="A2:A175"/>
    <sortCondition ref="C2:C17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D095-1E7C-8F41-80A1-0E2C668159B0}">
  <dimension ref="A1:Y15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2" width="9.33203125" style="15" bestFit="1" customWidth="1"/>
    <col min="3" max="7" width="6.83203125" style="15" customWidth="1"/>
    <col min="8" max="8" width="12.83203125" style="15" customWidth="1"/>
    <col min="9" max="11" width="6.83203125" style="15" customWidth="1"/>
    <col min="12" max="13" width="12.83203125" style="15" customWidth="1"/>
    <col min="14" max="14" width="6.83203125" style="15" customWidth="1"/>
    <col min="15" max="16" width="12.83203125" style="15" customWidth="1"/>
    <col min="17" max="17" width="6.83203125" style="15" customWidth="1"/>
    <col min="18" max="18" width="12.83203125" style="15" customWidth="1"/>
    <col min="19" max="19" width="6.83203125" style="15" customWidth="1"/>
    <col min="20" max="21" width="12.83203125" style="15" customWidth="1"/>
    <col min="22" max="22" width="20.83203125" style="15" customWidth="1"/>
    <col min="23" max="23" width="22.33203125" style="15" customWidth="1"/>
    <col min="24" max="24" width="22.83203125" style="15" customWidth="1"/>
    <col min="25" max="25" width="25.83203125" style="15" customWidth="1"/>
    <col min="26" max="16384" width="10.83203125" style="15"/>
  </cols>
  <sheetData>
    <row r="1" spans="1:25" ht="60" customHeight="1" x14ac:dyDescent="0.2">
      <c r="A1" s="35" t="s">
        <v>67</v>
      </c>
      <c r="B1" s="22" t="s">
        <v>68</v>
      </c>
      <c r="C1" s="22" t="s">
        <v>69</v>
      </c>
      <c r="D1" s="22" t="s">
        <v>70</v>
      </c>
      <c r="E1" s="22" t="s">
        <v>71</v>
      </c>
      <c r="F1" s="22" t="s">
        <v>72</v>
      </c>
      <c r="G1" s="22" t="s">
        <v>73</v>
      </c>
      <c r="I1" s="35" t="s">
        <v>74</v>
      </c>
      <c r="J1" s="22" t="s">
        <v>75</v>
      </c>
      <c r="K1" s="22" t="s">
        <v>76</v>
      </c>
      <c r="M1" s="36" t="s">
        <v>77</v>
      </c>
      <c r="N1" s="36" t="s">
        <v>78</v>
      </c>
      <c r="P1" s="17"/>
      <c r="Q1" s="36" t="s">
        <v>79</v>
      </c>
      <c r="R1" s="36" t="s">
        <v>80</v>
      </c>
      <c r="S1" s="36" t="s">
        <v>81</v>
      </c>
      <c r="T1" s="36" t="s">
        <v>82</v>
      </c>
      <c r="U1" s="17"/>
      <c r="Y1"/>
    </row>
    <row r="2" spans="1:25" x14ac:dyDescent="0.2">
      <c r="A2" s="15" t="s">
        <v>59</v>
      </c>
      <c r="B2" s="15" t="s">
        <v>4</v>
      </c>
      <c r="C2" s="15">
        <f>AVERAGE('Dennis Data'!E2:E9)</f>
        <v>4.125</v>
      </c>
      <c r="D2" s="15">
        <f>AVERAGE('Dennis Data'!D2:D9)</f>
        <v>1.125</v>
      </c>
      <c r="E2" s="15">
        <v>9</v>
      </c>
      <c r="F2" s="15">
        <f>C2-D2</f>
        <v>3</v>
      </c>
      <c r="G2" s="15">
        <v>7.875</v>
      </c>
      <c r="H2" s="15">
        <f>F2/G2</f>
        <v>0.38095238095238093</v>
      </c>
      <c r="I2" s="17">
        <f>H2*100</f>
        <v>38.095238095238095</v>
      </c>
      <c r="J2" s="15">
        <f>_xlfn.VAR.S('Dennis Data'!D2:D9)</f>
        <v>2.125</v>
      </c>
      <c r="K2" s="15">
        <v>8</v>
      </c>
      <c r="L2" s="15">
        <v>0.265625</v>
      </c>
      <c r="M2" s="15">
        <f>_xlfn.VAR.S('Dennis Data'!E2:E9)</f>
        <v>0.9821428571428571</v>
      </c>
      <c r="N2" s="15">
        <v>8</v>
      </c>
      <c r="O2" s="15">
        <f>M2/N2</f>
        <v>0.12276785714285714</v>
      </c>
      <c r="P2" s="17">
        <f>L2+O2</f>
        <v>0.38839285714285715</v>
      </c>
      <c r="Q2" s="15">
        <f>F2*F2</f>
        <v>9</v>
      </c>
      <c r="R2" s="15">
        <f>Q2*J2</f>
        <v>19.125</v>
      </c>
      <c r="S2" s="15">
        <f>G2*G2</f>
        <v>62.015625</v>
      </c>
      <c r="T2" s="15">
        <f>S2*K2</f>
        <v>496.125</v>
      </c>
      <c r="U2" s="17">
        <f>R2/T2</f>
        <v>3.8548752834467119E-2</v>
      </c>
      <c r="V2" s="15">
        <f>P2+U2</f>
        <v>0.42694160997732428</v>
      </c>
      <c r="W2" s="15">
        <f>SQRT(V2)</f>
        <v>0.65340769047917113</v>
      </c>
      <c r="X2" s="15">
        <f>W2/G2</f>
        <v>8.2972405140212202E-2</v>
      </c>
      <c r="Y2" s="15">
        <v>6.8844200147515104E-3</v>
      </c>
    </row>
    <row r="3" spans="1:25" x14ac:dyDescent="0.2">
      <c r="A3" s="15" t="s">
        <v>60</v>
      </c>
      <c r="B3" s="15" t="s">
        <v>4</v>
      </c>
      <c r="C3" s="15">
        <f>AVERAGE('Dennis Data'!E18:E25)</f>
        <v>1.125</v>
      </c>
      <c r="D3" s="15">
        <f>AVERAGE('Dennis Data'!D18:D25)</f>
        <v>0.125</v>
      </c>
      <c r="E3" s="15">
        <v>9</v>
      </c>
      <c r="F3" s="15">
        <f t="shared" ref="F3:F13" si="0">C3-D3</f>
        <v>1</v>
      </c>
      <c r="G3" s="15">
        <v>8.875</v>
      </c>
      <c r="H3" s="15">
        <f t="shared" ref="H3:H13" si="1">F3/G3</f>
        <v>0.11267605633802817</v>
      </c>
      <c r="I3" s="17">
        <f t="shared" ref="I3:I13" si="2">H3*100</f>
        <v>11.267605633802818</v>
      </c>
      <c r="J3" s="15">
        <f>_xlfn.VAR.S('Dennis Data'!D18:D25)</f>
        <v>0.125</v>
      </c>
      <c r="K3" s="15">
        <v>8</v>
      </c>
      <c r="L3" s="15">
        <v>1.5625E-2</v>
      </c>
      <c r="M3" s="15">
        <f>_xlfn.VAR.S('Dennis Data'!E18:E25)</f>
        <v>2.125</v>
      </c>
      <c r="N3" s="15">
        <v>8</v>
      </c>
      <c r="O3" s="15">
        <f t="shared" ref="O3:O13" si="3">M3/N3</f>
        <v>0.265625</v>
      </c>
      <c r="P3" s="17">
        <f t="shared" ref="P3:P13" si="4">L3+O3</f>
        <v>0.28125</v>
      </c>
      <c r="Q3" s="15">
        <f t="shared" ref="Q3:Q13" si="5">F3*F3</f>
        <v>1</v>
      </c>
      <c r="R3" s="15">
        <f t="shared" ref="R3:R13" si="6">Q3*J3</f>
        <v>0.125</v>
      </c>
      <c r="S3" s="15">
        <f t="shared" ref="S3:S13" si="7">G3*G3</f>
        <v>78.765625</v>
      </c>
      <c r="T3" s="15">
        <f t="shared" ref="T3:T13" si="8">S3*K3</f>
        <v>630.125</v>
      </c>
      <c r="U3" s="17">
        <f t="shared" ref="U3:U13" si="9">R3/T3</f>
        <v>1.9837333862328903E-4</v>
      </c>
      <c r="V3" s="15">
        <f t="shared" ref="V3:V13" si="10">P3+U3</f>
        <v>0.28144837333862327</v>
      </c>
      <c r="W3" s="15">
        <f t="shared" ref="W3:W13" si="11">SQRT(V3)</f>
        <v>0.53051708109977314</v>
      </c>
      <c r="X3" s="15">
        <f t="shared" ref="X3:X13" si="12">W3/G3</f>
        <v>5.9776572518284297E-2</v>
      </c>
      <c r="Y3" s="15">
        <v>3.5732386220337E-3</v>
      </c>
    </row>
    <row r="4" spans="1:25" x14ac:dyDescent="0.2">
      <c r="A4" s="15" t="s">
        <v>61</v>
      </c>
      <c r="B4" s="15" t="s">
        <v>4</v>
      </c>
      <c r="C4" s="15">
        <f>AVERAGE('Dennis Data'!E34:E41)</f>
        <v>5.375</v>
      </c>
      <c r="D4" s="15">
        <f>AVERAGE('Dennis Data'!D34:D41)</f>
        <v>1.75</v>
      </c>
      <c r="E4" s="15">
        <v>9</v>
      </c>
      <c r="F4" s="15">
        <f t="shared" si="0"/>
        <v>3.625</v>
      </c>
      <c r="G4" s="15">
        <v>7.25</v>
      </c>
      <c r="H4" s="15">
        <f t="shared" si="1"/>
        <v>0.5</v>
      </c>
      <c r="I4" s="17">
        <f t="shared" si="2"/>
        <v>50</v>
      </c>
      <c r="J4" s="15">
        <f>_xlfn.VAR.S('Dennis Data'!D34:D41)</f>
        <v>2.7857142857142856</v>
      </c>
      <c r="K4" s="15">
        <v>8</v>
      </c>
      <c r="L4" s="15">
        <v>0.3482142857142857</v>
      </c>
      <c r="M4" s="15">
        <f>_xlfn.VAR.S('Dennis Data'!E34:E41)</f>
        <v>7.9821428571428568</v>
      </c>
      <c r="N4" s="15">
        <v>8</v>
      </c>
      <c r="O4" s="15">
        <f t="shared" si="3"/>
        <v>0.9977678571428571</v>
      </c>
      <c r="P4" s="17">
        <f t="shared" si="4"/>
        <v>1.3459821428571428</v>
      </c>
      <c r="Q4" s="15">
        <f t="shared" si="5"/>
        <v>13.140625</v>
      </c>
      <c r="R4" s="15">
        <f t="shared" si="6"/>
        <v>36.606026785714285</v>
      </c>
      <c r="S4" s="15">
        <f t="shared" si="7"/>
        <v>52.5625</v>
      </c>
      <c r="T4" s="15">
        <f t="shared" si="8"/>
        <v>420.5</v>
      </c>
      <c r="U4" s="17">
        <f t="shared" si="9"/>
        <v>8.7053571428571425E-2</v>
      </c>
      <c r="V4" s="15">
        <f t="shared" si="10"/>
        <v>1.4330357142857142</v>
      </c>
      <c r="W4" s="15">
        <f t="shared" si="11"/>
        <v>1.197094697292455</v>
      </c>
      <c r="X4" s="15">
        <f t="shared" si="12"/>
        <v>0.16511650997137312</v>
      </c>
      <c r="Y4" s="15">
        <v>2.7263461865126602E-2</v>
      </c>
    </row>
    <row r="5" spans="1:25" x14ac:dyDescent="0.2">
      <c r="A5" s="15" t="s">
        <v>62</v>
      </c>
      <c r="B5" s="15" t="s">
        <v>4</v>
      </c>
      <c r="C5" s="15">
        <f>AVERAGE('Dennis Data'!E50:E56)</f>
        <v>5.1428571428571432</v>
      </c>
      <c r="D5" s="15">
        <f>AVERAGE('Dennis Data'!D50:D56)</f>
        <v>0</v>
      </c>
      <c r="E5" s="15">
        <v>9</v>
      </c>
      <c r="F5" s="15">
        <f t="shared" si="0"/>
        <v>5.1428571428571432</v>
      </c>
      <c r="G5" s="15">
        <v>9</v>
      </c>
      <c r="H5" s="15">
        <f t="shared" si="1"/>
        <v>0.57142857142857151</v>
      </c>
      <c r="I5" s="17">
        <f t="shared" si="2"/>
        <v>57.142857142857153</v>
      </c>
      <c r="J5" s="15">
        <f>_xlfn.VAR.S('Dennis Data'!D50:D56)</f>
        <v>0</v>
      </c>
      <c r="K5" s="15">
        <v>7</v>
      </c>
      <c r="L5" s="15">
        <v>0</v>
      </c>
      <c r="M5" s="15">
        <f>_xlfn.VAR.S('Dennis Data'!E50:E56)</f>
        <v>3.1428571428571437</v>
      </c>
      <c r="N5" s="15">
        <v>7</v>
      </c>
      <c r="O5" s="15">
        <f t="shared" si="3"/>
        <v>0.4489795918367348</v>
      </c>
      <c r="P5" s="17">
        <f t="shared" si="4"/>
        <v>0.4489795918367348</v>
      </c>
      <c r="Q5" s="15">
        <f t="shared" si="5"/>
        <v>26.448979591836739</v>
      </c>
      <c r="R5" s="15">
        <f t="shared" si="6"/>
        <v>0</v>
      </c>
      <c r="S5" s="15">
        <f t="shared" si="7"/>
        <v>81</v>
      </c>
      <c r="T5" s="15">
        <f t="shared" si="8"/>
        <v>567</v>
      </c>
      <c r="U5" s="17">
        <f t="shared" si="9"/>
        <v>0</v>
      </c>
      <c r="V5" s="15">
        <f t="shared" si="10"/>
        <v>0.4489795918367348</v>
      </c>
      <c r="W5" s="15">
        <f t="shared" si="11"/>
        <v>0.67005939426048999</v>
      </c>
      <c r="X5" s="15">
        <f t="shared" si="12"/>
        <v>7.4451043806721115E-2</v>
      </c>
      <c r="Y5" s="15">
        <v>5.5429579239103096E-3</v>
      </c>
    </row>
    <row r="6" spans="1:25" x14ac:dyDescent="0.2">
      <c r="A6" s="15" t="s">
        <v>63</v>
      </c>
      <c r="B6" s="15" t="s">
        <v>4</v>
      </c>
      <c r="C6" s="15">
        <f>AVERAGE('Dennis Data'!E64:E70)</f>
        <v>7</v>
      </c>
      <c r="D6" s="15">
        <f>AVERAGE('Dennis Data'!D64:D70)</f>
        <v>0.5714285714285714</v>
      </c>
      <c r="E6" s="15">
        <v>9</v>
      </c>
      <c r="F6" s="15">
        <f t="shared" si="0"/>
        <v>6.4285714285714288</v>
      </c>
      <c r="G6" s="15">
        <v>8.4285714285714288</v>
      </c>
      <c r="H6" s="15">
        <f t="shared" si="1"/>
        <v>0.76271186440677963</v>
      </c>
      <c r="I6" s="17">
        <f t="shared" si="2"/>
        <v>76.271186440677965</v>
      </c>
      <c r="J6" s="15">
        <f>_xlfn.VAR.S('Dennis Data'!D64:D70)</f>
        <v>1.2857142857142858</v>
      </c>
      <c r="K6" s="15">
        <v>7</v>
      </c>
      <c r="L6" s="15">
        <v>0.18367346938775511</v>
      </c>
      <c r="M6" s="15">
        <f>_xlfn.VAR.S('Dennis Data'!E64:E70)</f>
        <v>1.6666666666666667</v>
      </c>
      <c r="N6" s="15">
        <v>7</v>
      </c>
      <c r="O6" s="15">
        <f t="shared" si="3"/>
        <v>0.23809523809523811</v>
      </c>
      <c r="P6" s="17">
        <f t="shared" si="4"/>
        <v>0.42176870748299322</v>
      </c>
      <c r="Q6" s="15">
        <f t="shared" si="5"/>
        <v>41.326530612244902</v>
      </c>
      <c r="R6" s="15">
        <f t="shared" si="6"/>
        <v>53.13411078717202</v>
      </c>
      <c r="S6" s="15">
        <f t="shared" si="7"/>
        <v>71.040816326530617</v>
      </c>
      <c r="T6" s="15">
        <f t="shared" si="8"/>
        <v>497.28571428571433</v>
      </c>
      <c r="U6" s="17">
        <f t="shared" si="9"/>
        <v>0.10684825495840393</v>
      </c>
      <c r="V6" s="15">
        <f t="shared" si="10"/>
        <v>0.52861696244139711</v>
      </c>
      <c r="W6" s="15">
        <f t="shared" si="11"/>
        <v>0.72706049434788922</v>
      </c>
      <c r="X6" s="15">
        <f t="shared" si="12"/>
        <v>8.6261414583647875E-2</v>
      </c>
      <c r="Y6" s="15">
        <v>7.4410316459719798E-3</v>
      </c>
    </row>
    <row r="7" spans="1:25" s="16" customFormat="1" x14ac:dyDescent="0.2">
      <c r="A7" s="16" t="s">
        <v>64</v>
      </c>
      <c r="B7" s="16" t="s">
        <v>4</v>
      </c>
      <c r="C7" s="16">
        <f>AVERAGE('Dennis Data'!E78:E84)</f>
        <v>2.5714285714285716</v>
      </c>
      <c r="D7" s="16">
        <f>AVERAGE('Dennis Data'!D78:D84)</f>
        <v>0.5714285714285714</v>
      </c>
      <c r="E7" s="16">
        <v>9</v>
      </c>
      <c r="F7" s="16">
        <f t="shared" si="0"/>
        <v>2</v>
      </c>
      <c r="G7" s="16">
        <v>8.4285714285714288</v>
      </c>
      <c r="H7" s="16">
        <f t="shared" si="1"/>
        <v>0.23728813559322035</v>
      </c>
      <c r="I7" s="17">
        <f t="shared" si="2"/>
        <v>23.728813559322035</v>
      </c>
      <c r="J7" s="16">
        <f>_xlfn.VAR.S('Dennis Data'!D78:D84)</f>
        <v>0.61904761904761907</v>
      </c>
      <c r="K7" s="16">
        <v>7</v>
      </c>
      <c r="L7" s="16">
        <v>8.8435374149659865E-2</v>
      </c>
      <c r="M7" s="16">
        <f>_xlfn.VAR.S('Dennis Data'!E78:E84)</f>
        <v>3.9523809523809526</v>
      </c>
      <c r="N7" s="16">
        <v>7</v>
      </c>
      <c r="O7" s="16">
        <f t="shared" si="3"/>
        <v>0.56462585034013613</v>
      </c>
      <c r="P7" s="18">
        <f t="shared" si="4"/>
        <v>0.65306122448979598</v>
      </c>
      <c r="Q7" s="16">
        <f t="shared" si="5"/>
        <v>4</v>
      </c>
      <c r="R7" s="16">
        <f t="shared" si="6"/>
        <v>2.4761904761904763</v>
      </c>
      <c r="S7" s="16">
        <f t="shared" si="7"/>
        <v>71.040816326530617</v>
      </c>
      <c r="T7" s="16">
        <f t="shared" si="8"/>
        <v>497.28571428571433</v>
      </c>
      <c r="U7" s="18">
        <f t="shared" si="9"/>
        <v>4.9794120463468351E-3</v>
      </c>
      <c r="V7" s="16">
        <f t="shared" si="10"/>
        <v>0.65804063653614286</v>
      </c>
      <c r="W7" s="16">
        <f t="shared" si="11"/>
        <v>0.81119703927969489</v>
      </c>
      <c r="X7" s="16">
        <f t="shared" si="12"/>
        <v>9.6243716524709561E-2</v>
      </c>
      <c r="Y7" s="15">
        <v>9.2628529704886498E-3</v>
      </c>
    </row>
    <row r="8" spans="1:25" x14ac:dyDescent="0.2">
      <c r="A8" s="15" t="s">
        <v>59</v>
      </c>
      <c r="B8" s="15" t="s">
        <v>83</v>
      </c>
      <c r="C8" s="15">
        <f>AVERAGE('Dennis Data'!E10:E17)</f>
        <v>3.875</v>
      </c>
      <c r="D8" s="15">
        <f>AVERAGE('Dennis Data'!D10:D17)</f>
        <v>1.375</v>
      </c>
      <c r="E8" s="15">
        <v>9</v>
      </c>
      <c r="F8" s="15">
        <f t="shared" si="0"/>
        <v>2.5</v>
      </c>
      <c r="G8" s="15">
        <v>7.625</v>
      </c>
      <c r="H8" s="15">
        <f t="shared" si="1"/>
        <v>0.32786885245901637</v>
      </c>
      <c r="I8" s="17">
        <f t="shared" si="2"/>
        <v>32.786885245901637</v>
      </c>
      <c r="J8" s="15">
        <f>_xlfn.VAR.S('Dennis Data'!D10:D17)</f>
        <v>2.2678571428571428</v>
      </c>
      <c r="K8" s="15">
        <v>8</v>
      </c>
      <c r="L8" s="15">
        <v>0.28348214285714285</v>
      </c>
      <c r="M8" s="15">
        <f>_xlfn.VAR.S('Dennis Data'!E10:E17)</f>
        <v>2.9821428571428572</v>
      </c>
      <c r="N8" s="15">
        <v>8</v>
      </c>
      <c r="O8" s="15">
        <f t="shared" si="3"/>
        <v>0.37276785714285715</v>
      </c>
      <c r="P8" s="17">
        <f t="shared" si="4"/>
        <v>0.65625</v>
      </c>
      <c r="Q8" s="15">
        <f t="shared" si="5"/>
        <v>6.25</v>
      </c>
      <c r="R8" s="15">
        <f t="shared" si="6"/>
        <v>14.174107142857142</v>
      </c>
      <c r="S8" s="15">
        <f t="shared" si="7"/>
        <v>58.140625</v>
      </c>
      <c r="T8" s="15">
        <f t="shared" si="8"/>
        <v>465.125</v>
      </c>
      <c r="U8" s="17">
        <f t="shared" si="9"/>
        <v>3.0473758974162091E-2</v>
      </c>
      <c r="V8" s="15">
        <f t="shared" si="10"/>
        <v>0.68672375897416205</v>
      </c>
      <c r="W8" s="15">
        <f t="shared" si="11"/>
        <v>0.82868797443559061</v>
      </c>
      <c r="X8" s="15">
        <f t="shared" si="12"/>
        <v>0.10868039008991352</v>
      </c>
      <c r="Y8" s="15">
        <v>1.18114271900958E-2</v>
      </c>
    </row>
    <row r="9" spans="1:25" x14ac:dyDescent="0.2">
      <c r="A9" s="15" t="s">
        <v>60</v>
      </c>
      <c r="B9" s="15" t="s">
        <v>83</v>
      </c>
      <c r="C9" s="15">
        <f>AVERAGE('Dennis Data'!E26:E33)</f>
        <v>1</v>
      </c>
      <c r="D9" s="15">
        <f>AVERAGE('Dennis Data'!D26:D33)</f>
        <v>0.375</v>
      </c>
      <c r="E9" s="15">
        <v>9</v>
      </c>
      <c r="F9" s="15">
        <f t="shared" si="0"/>
        <v>0.625</v>
      </c>
      <c r="G9" s="15">
        <v>8.625</v>
      </c>
      <c r="H9" s="15">
        <f t="shared" si="1"/>
        <v>7.2463768115942032E-2</v>
      </c>
      <c r="I9" s="17">
        <f t="shared" si="2"/>
        <v>7.2463768115942031</v>
      </c>
      <c r="J9" s="15">
        <f>_xlfn.VAR.S('Dennis Data'!D26:D33)</f>
        <v>0.5535714285714286</v>
      </c>
      <c r="K9" s="15">
        <v>8</v>
      </c>
      <c r="L9" s="15">
        <v>6.9196428571428575E-2</v>
      </c>
      <c r="M9" s="15">
        <f>_xlfn.VAR.S('Dennis Data'!E26:E33)</f>
        <v>2</v>
      </c>
      <c r="N9" s="15">
        <v>8</v>
      </c>
      <c r="O9" s="15">
        <f t="shared" si="3"/>
        <v>0.25</v>
      </c>
      <c r="P9" s="17">
        <f t="shared" si="4"/>
        <v>0.3191964285714286</v>
      </c>
      <c r="Q9" s="15">
        <f t="shared" si="5"/>
        <v>0.390625</v>
      </c>
      <c r="R9" s="15">
        <f t="shared" si="6"/>
        <v>0.2162388392857143</v>
      </c>
      <c r="S9" s="15">
        <f t="shared" si="7"/>
        <v>74.390625</v>
      </c>
      <c r="T9" s="15">
        <f t="shared" si="8"/>
        <v>595.125</v>
      </c>
      <c r="U9" s="17">
        <f t="shared" si="9"/>
        <v>3.633502865544454E-4</v>
      </c>
      <c r="V9" s="15">
        <f t="shared" si="10"/>
        <v>0.31955977885798303</v>
      </c>
      <c r="W9" s="15">
        <f t="shared" si="11"/>
        <v>0.56529618684189176</v>
      </c>
      <c r="X9" s="15">
        <f t="shared" si="12"/>
        <v>6.5541586880219341E-2</v>
      </c>
      <c r="Y9" s="15">
        <v>4.2956996107773402E-3</v>
      </c>
    </row>
    <row r="10" spans="1:25" x14ac:dyDescent="0.2">
      <c r="A10" s="15" t="s">
        <v>61</v>
      </c>
      <c r="B10" s="15" t="s">
        <v>83</v>
      </c>
      <c r="C10" s="15">
        <f>AVERAGE('Dennis Data'!E42:E49)</f>
        <v>4</v>
      </c>
      <c r="D10" s="15">
        <f>AVERAGE('Dennis Data'!D42:D49)</f>
        <v>1.25</v>
      </c>
      <c r="E10" s="15">
        <v>9</v>
      </c>
      <c r="F10" s="15">
        <f t="shared" si="0"/>
        <v>2.75</v>
      </c>
      <c r="G10" s="15">
        <v>7.75</v>
      </c>
      <c r="H10" s="15">
        <f t="shared" si="1"/>
        <v>0.35483870967741937</v>
      </c>
      <c r="I10" s="17">
        <f t="shared" si="2"/>
        <v>35.483870967741936</v>
      </c>
      <c r="J10" s="15">
        <f>_xlfn.VAR.S('Dennis Data'!D42:D49)</f>
        <v>1.9285714285714286</v>
      </c>
      <c r="K10" s="15">
        <v>8</v>
      </c>
      <c r="L10" s="15">
        <v>0.24107142857142858</v>
      </c>
      <c r="M10" s="15">
        <f>_xlfn.VAR.S('Dennis Data'!E42:E49)</f>
        <v>8</v>
      </c>
      <c r="N10" s="15">
        <v>8</v>
      </c>
      <c r="O10" s="15">
        <f t="shared" si="3"/>
        <v>1</v>
      </c>
      <c r="P10" s="17">
        <f t="shared" si="4"/>
        <v>1.2410714285714286</v>
      </c>
      <c r="Q10" s="15">
        <f t="shared" si="5"/>
        <v>7.5625</v>
      </c>
      <c r="R10" s="15">
        <f t="shared" si="6"/>
        <v>14.584821428571429</v>
      </c>
      <c r="S10" s="15">
        <f t="shared" si="7"/>
        <v>60.0625</v>
      </c>
      <c r="T10" s="15">
        <f t="shared" si="8"/>
        <v>480.5</v>
      </c>
      <c r="U10" s="17">
        <f t="shared" si="9"/>
        <v>3.0353426490263118E-2</v>
      </c>
      <c r="V10" s="15">
        <f t="shared" si="10"/>
        <v>1.2714248550616918</v>
      </c>
      <c r="W10" s="15">
        <f t="shared" si="11"/>
        <v>1.1275747669497096</v>
      </c>
      <c r="X10" s="15">
        <f t="shared" si="12"/>
        <v>0.14549351831609156</v>
      </c>
      <c r="Y10" s="15">
        <v>2.1168363871994899E-2</v>
      </c>
    </row>
    <row r="11" spans="1:25" x14ac:dyDescent="0.2">
      <c r="A11" s="15" t="s">
        <v>62</v>
      </c>
      <c r="B11" s="15" t="s">
        <v>83</v>
      </c>
      <c r="C11" s="15">
        <f>AVERAGE('Dennis Data'!E57:E63)</f>
        <v>3.8571428571428572</v>
      </c>
      <c r="D11" s="15">
        <f>AVERAGE('Dennis Data'!D57:D63)</f>
        <v>1.1428571428571428</v>
      </c>
      <c r="E11" s="15">
        <v>9</v>
      </c>
      <c r="F11" s="15">
        <f t="shared" si="0"/>
        <v>2.7142857142857144</v>
      </c>
      <c r="G11" s="15">
        <v>7.8571428571428577</v>
      </c>
      <c r="H11" s="15">
        <f t="shared" si="1"/>
        <v>0.34545454545454546</v>
      </c>
      <c r="I11" s="17">
        <f t="shared" si="2"/>
        <v>34.545454545454547</v>
      </c>
      <c r="J11" s="15">
        <f>_xlfn.VAR.S('Dennis Data'!D57:D63)</f>
        <v>1.4761904761904763</v>
      </c>
      <c r="K11" s="15">
        <v>7</v>
      </c>
      <c r="L11" s="15">
        <v>0.21088435374149661</v>
      </c>
      <c r="M11" s="15">
        <f>_xlfn.VAR.S('Dennis Data'!E57:E63)</f>
        <v>2.4761904761904767</v>
      </c>
      <c r="N11" s="15">
        <v>7</v>
      </c>
      <c r="O11" s="15">
        <f t="shared" si="3"/>
        <v>0.35374149659863952</v>
      </c>
      <c r="P11" s="17">
        <f t="shared" si="4"/>
        <v>0.56462585034013613</v>
      </c>
      <c r="Q11" s="15">
        <f t="shared" si="5"/>
        <v>7.3673469387755111</v>
      </c>
      <c r="R11" s="15">
        <f t="shared" si="6"/>
        <v>10.875607385811469</v>
      </c>
      <c r="S11" s="15">
        <f t="shared" si="7"/>
        <v>61.734693877551031</v>
      </c>
      <c r="T11" s="15">
        <f t="shared" si="8"/>
        <v>432.14285714285722</v>
      </c>
      <c r="U11" s="17">
        <f t="shared" si="9"/>
        <v>2.5166694777084386E-2</v>
      </c>
      <c r="V11" s="15">
        <f t="shared" si="10"/>
        <v>0.58979254511722057</v>
      </c>
      <c r="W11" s="15">
        <f t="shared" si="11"/>
        <v>0.76797952128765812</v>
      </c>
      <c r="X11" s="15">
        <f t="shared" si="12"/>
        <v>9.7742848163883761E-2</v>
      </c>
      <c r="Y11" s="15">
        <v>9.5536643671880403E-3</v>
      </c>
    </row>
    <row r="12" spans="1:25" x14ac:dyDescent="0.2">
      <c r="A12" s="15" t="s">
        <v>63</v>
      </c>
      <c r="B12" s="15" t="s">
        <v>83</v>
      </c>
      <c r="C12" s="15">
        <f>AVERAGE('Dennis Data'!E71:E77)</f>
        <v>4.7142857142857144</v>
      </c>
      <c r="D12" s="15">
        <f>AVERAGE('Dennis Data'!D71:D77)</f>
        <v>0.14285714285714285</v>
      </c>
      <c r="E12" s="15">
        <v>9</v>
      </c>
      <c r="F12" s="15">
        <f t="shared" si="0"/>
        <v>4.5714285714285712</v>
      </c>
      <c r="G12" s="15">
        <v>8.8571428571428577</v>
      </c>
      <c r="H12" s="15">
        <f t="shared" si="1"/>
        <v>0.5161290322580645</v>
      </c>
      <c r="I12" s="17">
        <f t="shared" si="2"/>
        <v>51.612903225806448</v>
      </c>
      <c r="J12" s="15">
        <f>_xlfn.VAR.S('Dennis Data'!D71:D77)</f>
        <v>0.14285714285714288</v>
      </c>
      <c r="K12" s="15">
        <v>7</v>
      </c>
      <c r="L12" s="15">
        <v>2.0408163265306124E-2</v>
      </c>
      <c r="M12" s="15">
        <f>_xlfn.VAR.S('Dennis Data'!E71:E77)</f>
        <v>4.9047619047619024</v>
      </c>
      <c r="N12" s="15">
        <v>7</v>
      </c>
      <c r="O12" s="15">
        <f t="shared" si="3"/>
        <v>0.70068027210884321</v>
      </c>
      <c r="P12" s="17">
        <f t="shared" si="4"/>
        <v>0.72108843537414935</v>
      </c>
      <c r="Q12" s="15">
        <f t="shared" si="5"/>
        <v>20.897959183673468</v>
      </c>
      <c r="R12" s="15">
        <f t="shared" si="6"/>
        <v>2.9854227405247817</v>
      </c>
      <c r="S12" s="15">
        <f t="shared" si="7"/>
        <v>78.448979591836746</v>
      </c>
      <c r="T12" s="15">
        <f t="shared" si="8"/>
        <v>549.14285714285722</v>
      </c>
      <c r="U12" s="17">
        <f t="shared" si="9"/>
        <v>5.4365138355029832E-3</v>
      </c>
      <c r="V12" s="15">
        <f t="shared" si="10"/>
        <v>0.72652494920965238</v>
      </c>
      <c r="W12" s="15">
        <f t="shared" si="11"/>
        <v>0.85236432891672109</v>
      </c>
      <c r="X12" s="15">
        <f t="shared" si="12"/>
        <v>9.6234682297049151E-2</v>
      </c>
      <c r="Y12" s="15">
        <v>9.2611140768139796E-3</v>
      </c>
    </row>
    <row r="13" spans="1:25" x14ac:dyDescent="0.2">
      <c r="A13" s="15" t="s">
        <v>64</v>
      </c>
      <c r="B13" s="15" t="s">
        <v>83</v>
      </c>
      <c r="C13" s="15">
        <f>AVERAGE('Dennis Data'!E85:E91)</f>
        <v>2.1428571428571428</v>
      </c>
      <c r="D13" s="15">
        <f>AVERAGE('Dennis Data'!D85:D91)</f>
        <v>1</v>
      </c>
      <c r="E13" s="15">
        <v>9</v>
      </c>
      <c r="F13" s="15">
        <f t="shared" si="0"/>
        <v>1.1428571428571428</v>
      </c>
      <c r="G13" s="15">
        <v>8</v>
      </c>
      <c r="H13" s="15">
        <f t="shared" si="1"/>
        <v>0.14285714285714285</v>
      </c>
      <c r="I13" s="17">
        <f t="shared" si="2"/>
        <v>14.285714285714285</v>
      </c>
      <c r="J13" s="15">
        <f>_xlfn.VAR.S('Dennis Data'!D85:D91)</f>
        <v>1.3333333333333333</v>
      </c>
      <c r="K13" s="15">
        <v>7</v>
      </c>
      <c r="L13" s="15">
        <v>0.19047619047619047</v>
      </c>
      <c r="M13" s="15">
        <f>_xlfn.VAR.S('Dennis Data'!E85:E91)</f>
        <v>4.8095238095238093</v>
      </c>
      <c r="N13" s="15">
        <v>7</v>
      </c>
      <c r="O13" s="15">
        <f t="shared" si="3"/>
        <v>0.68707482993197277</v>
      </c>
      <c r="P13" s="17">
        <f t="shared" si="4"/>
        <v>0.87755102040816324</v>
      </c>
      <c r="Q13" s="15">
        <f t="shared" si="5"/>
        <v>1.3061224489795917</v>
      </c>
      <c r="R13" s="15">
        <f t="shared" si="6"/>
        <v>1.7414965986394555</v>
      </c>
      <c r="S13" s="15">
        <f t="shared" si="7"/>
        <v>64</v>
      </c>
      <c r="T13" s="15">
        <f t="shared" si="8"/>
        <v>448</v>
      </c>
      <c r="U13" s="17">
        <f t="shared" si="9"/>
        <v>3.8872691933916417E-3</v>
      </c>
      <c r="V13" s="15">
        <f t="shared" si="10"/>
        <v>0.8814382896015549</v>
      </c>
      <c r="W13" s="15">
        <f t="shared" si="11"/>
        <v>0.93884944991279351</v>
      </c>
      <c r="X13" s="15">
        <f t="shared" si="12"/>
        <v>0.11735618123909919</v>
      </c>
      <c r="Y13" s="15">
        <v>1.3772473275024301E-2</v>
      </c>
    </row>
    <row r="15" spans="1:25" x14ac:dyDescent="0.2">
      <c r="X15" s="15" t="s">
        <v>3</v>
      </c>
      <c r="Y15" s="15" t="s">
        <v>191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72CB-6AA6-F44D-A0F6-9E1588AFACC9}">
  <dimension ref="A1:E91"/>
  <sheetViews>
    <sheetView zoomScale="150" zoomScaleNormal="150" workbookViewId="0"/>
  </sheetViews>
  <sheetFormatPr baseColWidth="10" defaultColWidth="10.83203125" defaultRowHeight="16" x14ac:dyDescent="0.2"/>
  <cols>
    <col min="1" max="1" width="10.1640625" style="5" bestFit="1" customWidth="1"/>
    <col min="2" max="2" width="10.1640625" style="5" customWidth="1"/>
    <col min="3" max="3" width="11.33203125" style="5" bestFit="1" customWidth="1"/>
    <col min="4" max="5" width="6.83203125" style="5" customWidth="1"/>
    <col min="6" max="16384" width="10.83203125" style="5"/>
  </cols>
  <sheetData>
    <row r="1" spans="1:5" x14ac:dyDescent="0.2">
      <c r="A1" s="4" t="s">
        <v>84</v>
      </c>
      <c r="B1" s="4" t="s">
        <v>68</v>
      </c>
      <c r="C1" s="4" t="s">
        <v>67</v>
      </c>
      <c r="D1" s="4" t="s">
        <v>85</v>
      </c>
      <c r="E1" s="4" t="s">
        <v>86</v>
      </c>
    </row>
    <row r="2" spans="1:5" x14ac:dyDescent="0.2">
      <c r="A2" s="5">
        <v>1</v>
      </c>
      <c r="B2" s="5" t="s">
        <v>4</v>
      </c>
      <c r="C2" s="5">
        <v>1</v>
      </c>
      <c r="D2" s="5">
        <v>0</v>
      </c>
      <c r="E2" s="5">
        <v>5</v>
      </c>
    </row>
    <row r="3" spans="1:5" x14ac:dyDescent="0.2">
      <c r="A3" s="5">
        <v>1</v>
      </c>
      <c r="B3" s="5" t="s">
        <v>4</v>
      </c>
      <c r="C3" s="5">
        <v>2</v>
      </c>
      <c r="D3" s="5">
        <v>0</v>
      </c>
      <c r="E3" s="5">
        <v>3</v>
      </c>
    </row>
    <row r="4" spans="1:5" x14ac:dyDescent="0.2">
      <c r="A4" s="5">
        <v>1</v>
      </c>
      <c r="B4" s="5" t="s">
        <v>4</v>
      </c>
      <c r="C4" s="5">
        <v>3</v>
      </c>
      <c r="D4" s="5">
        <v>0</v>
      </c>
      <c r="E4" s="5">
        <v>5</v>
      </c>
    </row>
    <row r="5" spans="1:5" x14ac:dyDescent="0.2">
      <c r="A5" s="5">
        <v>1</v>
      </c>
      <c r="B5" s="5" t="s">
        <v>4</v>
      </c>
      <c r="C5" s="5">
        <v>4</v>
      </c>
      <c r="D5" s="5">
        <v>4</v>
      </c>
      <c r="E5" s="5">
        <v>5</v>
      </c>
    </row>
    <row r="6" spans="1:5" x14ac:dyDescent="0.2">
      <c r="A6" s="5">
        <v>1</v>
      </c>
      <c r="B6" s="5" t="s">
        <v>4</v>
      </c>
      <c r="C6" s="5">
        <v>5</v>
      </c>
      <c r="D6" s="5">
        <v>1</v>
      </c>
      <c r="E6" s="5">
        <v>3</v>
      </c>
    </row>
    <row r="7" spans="1:5" x14ac:dyDescent="0.2">
      <c r="A7" s="5">
        <v>1</v>
      </c>
      <c r="B7" s="5" t="s">
        <v>4</v>
      </c>
      <c r="C7" s="5">
        <v>6</v>
      </c>
      <c r="D7" s="5">
        <v>2</v>
      </c>
      <c r="E7" s="5">
        <v>3</v>
      </c>
    </row>
    <row r="8" spans="1:5" x14ac:dyDescent="0.2">
      <c r="A8" s="5">
        <v>1</v>
      </c>
      <c r="B8" s="5" t="s">
        <v>4</v>
      </c>
      <c r="C8" s="5">
        <v>7</v>
      </c>
      <c r="D8" s="5">
        <v>0</v>
      </c>
      <c r="E8" s="5">
        <v>4</v>
      </c>
    </row>
    <row r="9" spans="1:5" x14ac:dyDescent="0.2">
      <c r="A9" s="5">
        <v>1</v>
      </c>
      <c r="B9" s="5" t="s">
        <v>4</v>
      </c>
      <c r="C9" s="5">
        <v>8</v>
      </c>
      <c r="D9" s="5">
        <v>2</v>
      </c>
      <c r="E9" s="5">
        <v>5</v>
      </c>
    </row>
    <row r="10" spans="1:5" x14ac:dyDescent="0.2">
      <c r="A10" s="5">
        <v>1</v>
      </c>
      <c r="B10" s="5" t="s">
        <v>83</v>
      </c>
      <c r="C10" s="5">
        <v>1</v>
      </c>
      <c r="D10" s="5">
        <v>0</v>
      </c>
      <c r="E10" s="5">
        <v>1</v>
      </c>
    </row>
    <row r="11" spans="1:5" x14ac:dyDescent="0.2">
      <c r="A11" s="5">
        <v>1</v>
      </c>
      <c r="B11" s="5" t="s">
        <v>83</v>
      </c>
      <c r="C11" s="5">
        <v>2</v>
      </c>
      <c r="D11" s="5">
        <v>0</v>
      </c>
      <c r="E11" s="5">
        <v>2</v>
      </c>
    </row>
    <row r="12" spans="1:5" x14ac:dyDescent="0.2">
      <c r="A12" s="5">
        <v>1</v>
      </c>
      <c r="B12" s="5" t="s">
        <v>83</v>
      </c>
      <c r="C12" s="5">
        <v>3</v>
      </c>
      <c r="D12" s="5">
        <v>1</v>
      </c>
      <c r="E12" s="5">
        <v>4</v>
      </c>
    </row>
    <row r="13" spans="1:5" x14ac:dyDescent="0.2">
      <c r="A13" s="5">
        <v>1</v>
      </c>
      <c r="B13" s="5" t="s">
        <v>83</v>
      </c>
      <c r="C13" s="5">
        <v>4</v>
      </c>
      <c r="D13" s="5">
        <v>2</v>
      </c>
      <c r="E13" s="5">
        <v>5</v>
      </c>
    </row>
    <row r="14" spans="1:5" x14ac:dyDescent="0.2">
      <c r="A14" s="5">
        <v>1</v>
      </c>
      <c r="B14" s="5" t="s">
        <v>83</v>
      </c>
      <c r="C14" s="5">
        <v>5</v>
      </c>
      <c r="D14" s="5">
        <v>3</v>
      </c>
      <c r="E14" s="5">
        <v>3</v>
      </c>
    </row>
    <row r="15" spans="1:5" x14ac:dyDescent="0.2">
      <c r="A15" s="5">
        <v>1</v>
      </c>
      <c r="B15" s="5" t="s">
        <v>83</v>
      </c>
      <c r="C15" s="5">
        <v>6</v>
      </c>
      <c r="D15" s="5">
        <v>4</v>
      </c>
      <c r="E15" s="5">
        <v>5</v>
      </c>
    </row>
    <row r="16" spans="1:5" x14ac:dyDescent="0.2">
      <c r="A16" s="5">
        <v>1</v>
      </c>
      <c r="B16" s="5" t="s">
        <v>83</v>
      </c>
      <c r="C16" s="5">
        <v>7</v>
      </c>
      <c r="D16" s="5">
        <v>1</v>
      </c>
      <c r="E16" s="5">
        <v>5</v>
      </c>
    </row>
    <row r="17" spans="1:5" x14ac:dyDescent="0.2">
      <c r="A17" s="8">
        <v>1</v>
      </c>
      <c r="B17" s="8" t="s">
        <v>83</v>
      </c>
      <c r="C17" s="8">
        <v>8</v>
      </c>
      <c r="D17" s="8">
        <v>0</v>
      </c>
      <c r="E17" s="8">
        <v>6</v>
      </c>
    </row>
    <row r="18" spans="1:5" x14ac:dyDescent="0.2">
      <c r="A18" s="5">
        <v>2</v>
      </c>
      <c r="B18" s="5" t="s">
        <v>4</v>
      </c>
      <c r="C18" s="5">
        <v>1</v>
      </c>
      <c r="D18" s="5">
        <v>0</v>
      </c>
      <c r="E18" s="5">
        <v>0</v>
      </c>
    </row>
    <row r="19" spans="1:5" x14ac:dyDescent="0.2">
      <c r="A19" s="5">
        <v>2</v>
      </c>
      <c r="B19" s="5" t="s">
        <v>4</v>
      </c>
      <c r="C19" s="5">
        <v>2</v>
      </c>
      <c r="D19" s="5">
        <v>0</v>
      </c>
      <c r="E19" s="5">
        <v>0</v>
      </c>
    </row>
    <row r="20" spans="1:5" x14ac:dyDescent="0.2">
      <c r="A20" s="5">
        <v>2</v>
      </c>
      <c r="B20" s="5" t="s">
        <v>4</v>
      </c>
      <c r="C20" s="5">
        <v>3</v>
      </c>
      <c r="D20" s="5">
        <v>0</v>
      </c>
      <c r="E20" s="5">
        <v>0</v>
      </c>
    </row>
    <row r="21" spans="1:5" x14ac:dyDescent="0.2">
      <c r="A21" s="5">
        <v>2</v>
      </c>
      <c r="B21" s="5" t="s">
        <v>4</v>
      </c>
      <c r="C21" s="5">
        <v>4</v>
      </c>
      <c r="D21" s="5">
        <v>0</v>
      </c>
      <c r="E21" s="5">
        <v>4</v>
      </c>
    </row>
    <row r="22" spans="1:5" x14ac:dyDescent="0.2">
      <c r="A22" s="5">
        <v>2</v>
      </c>
      <c r="B22" s="5" t="s">
        <v>4</v>
      </c>
      <c r="C22" s="5">
        <v>5</v>
      </c>
      <c r="D22" s="5">
        <v>0</v>
      </c>
      <c r="E22" s="5">
        <v>2</v>
      </c>
    </row>
    <row r="23" spans="1:5" x14ac:dyDescent="0.2">
      <c r="A23" s="5">
        <v>2</v>
      </c>
      <c r="B23" s="5" t="s">
        <v>4</v>
      </c>
      <c r="C23" s="5">
        <v>6</v>
      </c>
      <c r="D23" s="5">
        <v>1</v>
      </c>
      <c r="E23" s="5">
        <v>1</v>
      </c>
    </row>
    <row r="24" spans="1:5" x14ac:dyDescent="0.2">
      <c r="A24" s="5">
        <v>2</v>
      </c>
      <c r="B24" s="5" t="s">
        <v>4</v>
      </c>
      <c r="C24" s="5">
        <v>7</v>
      </c>
      <c r="D24" s="5">
        <v>0</v>
      </c>
      <c r="E24" s="5">
        <v>0</v>
      </c>
    </row>
    <row r="25" spans="1:5" x14ac:dyDescent="0.2">
      <c r="A25" s="5">
        <v>2</v>
      </c>
      <c r="B25" s="5" t="s">
        <v>4</v>
      </c>
      <c r="C25" s="5">
        <v>8</v>
      </c>
      <c r="D25" s="5">
        <v>0</v>
      </c>
      <c r="E25" s="5">
        <v>2</v>
      </c>
    </row>
    <row r="26" spans="1:5" x14ac:dyDescent="0.2">
      <c r="A26" s="5">
        <v>2</v>
      </c>
      <c r="B26" s="5" t="s">
        <v>83</v>
      </c>
      <c r="C26" s="5">
        <v>1</v>
      </c>
      <c r="D26" s="5">
        <v>0</v>
      </c>
      <c r="E26" s="5">
        <v>0</v>
      </c>
    </row>
    <row r="27" spans="1:5" x14ac:dyDescent="0.2">
      <c r="A27" s="5">
        <v>2</v>
      </c>
      <c r="B27" s="5" t="s">
        <v>83</v>
      </c>
      <c r="C27" s="5">
        <v>2</v>
      </c>
      <c r="D27" s="5">
        <v>0</v>
      </c>
      <c r="E27" s="5">
        <v>0</v>
      </c>
    </row>
    <row r="28" spans="1:5" x14ac:dyDescent="0.2">
      <c r="A28" s="5">
        <v>2</v>
      </c>
      <c r="B28" s="5" t="s">
        <v>83</v>
      </c>
      <c r="C28" s="5">
        <v>3</v>
      </c>
      <c r="D28" s="5">
        <v>0</v>
      </c>
      <c r="E28" s="5">
        <v>0</v>
      </c>
    </row>
    <row r="29" spans="1:5" x14ac:dyDescent="0.2">
      <c r="A29" s="5">
        <v>2</v>
      </c>
      <c r="B29" s="5" t="s">
        <v>83</v>
      </c>
      <c r="C29" s="5">
        <v>4</v>
      </c>
      <c r="D29" s="5">
        <v>2</v>
      </c>
      <c r="E29" s="5">
        <v>1</v>
      </c>
    </row>
    <row r="30" spans="1:5" x14ac:dyDescent="0.2">
      <c r="A30" s="5">
        <v>2</v>
      </c>
      <c r="B30" s="5" t="s">
        <v>83</v>
      </c>
      <c r="C30" s="5">
        <v>5</v>
      </c>
      <c r="D30" s="5">
        <v>0</v>
      </c>
      <c r="E30" s="5">
        <v>2</v>
      </c>
    </row>
    <row r="31" spans="1:5" x14ac:dyDescent="0.2">
      <c r="A31" s="5">
        <v>2</v>
      </c>
      <c r="B31" s="5" t="s">
        <v>83</v>
      </c>
      <c r="C31" s="5">
        <v>6</v>
      </c>
      <c r="D31" s="5">
        <v>1</v>
      </c>
      <c r="E31" s="5">
        <v>0</v>
      </c>
    </row>
    <row r="32" spans="1:5" x14ac:dyDescent="0.2">
      <c r="A32" s="5">
        <v>2</v>
      </c>
      <c r="B32" s="5" t="s">
        <v>83</v>
      </c>
      <c r="C32" s="5">
        <v>7</v>
      </c>
      <c r="D32" s="5">
        <v>0</v>
      </c>
      <c r="E32" s="5">
        <v>1</v>
      </c>
    </row>
    <row r="33" spans="1:5" x14ac:dyDescent="0.2">
      <c r="A33" s="8">
        <v>2</v>
      </c>
      <c r="B33" s="8" t="s">
        <v>83</v>
      </c>
      <c r="C33" s="8">
        <v>8</v>
      </c>
      <c r="D33" s="8">
        <v>0</v>
      </c>
      <c r="E33" s="8">
        <v>4</v>
      </c>
    </row>
    <row r="34" spans="1:5" x14ac:dyDescent="0.2">
      <c r="A34" s="5">
        <v>3</v>
      </c>
      <c r="B34" s="5" t="s">
        <v>4</v>
      </c>
      <c r="C34" s="5">
        <v>1</v>
      </c>
      <c r="D34" s="5">
        <v>0</v>
      </c>
      <c r="E34" s="5">
        <v>2</v>
      </c>
    </row>
    <row r="35" spans="1:5" x14ac:dyDescent="0.2">
      <c r="A35" s="5">
        <v>3</v>
      </c>
      <c r="B35" s="5" t="s">
        <v>4</v>
      </c>
      <c r="C35" s="5">
        <v>2</v>
      </c>
      <c r="D35" s="5">
        <v>0</v>
      </c>
      <c r="E35" s="5">
        <v>0</v>
      </c>
    </row>
    <row r="36" spans="1:5" x14ac:dyDescent="0.2">
      <c r="A36" s="5">
        <v>3</v>
      </c>
      <c r="B36" s="5" t="s">
        <v>4</v>
      </c>
      <c r="C36" s="5">
        <v>3</v>
      </c>
      <c r="D36" s="5">
        <v>0</v>
      </c>
      <c r="E36" s="5">
        <v>6</v>
      </c>
    </row>
    <row r="37" spans="1:5" x14ac:dyDescent="0.2">
      <c r="A37" s="5">
        <v>3</v>
      </c>
      <c r="B37" s="5" t="s">
        <v>4</v>
      </c>
      <c r="C37" s="5">
        <v>4</v>
      </c>
      <c r="D37" s="5">
        <v>3</v>
      </c>
      <c r="E37" s="5">
        <v>7</v>
      </c>
    </row>
    <row r="38" spans="1:5" x14ac:dyDescent="0.2">
      <c r="A38" s="5">
        <v>3</v>
      </c>
      <c r="B38" s="5" t="s">
        <v>4</v>
      </c>
      <c r="C38" s="5">
        <v>5</v>
      </c>
      <c r="D38" s="5">
        <v>1</v>
      </c>
      <c r="E38" s="5">
        <v>7</v>
      </c>
    </row>
    <row r="39" spans="1:5" x14ac:dyDescent="0.2">
      <c r="A39" s="5">
        <v>3</v>
      </c>
      <c r="B39" s="5" t="s">
        <v>4</v>
      </c>
      <c r="C39" s="5">
        <v>6</v>
      </c>
      <c r="D39" s="5">
        <v>3</v>
      </c>
      <c r="E39" s="5">
        <v>6</v>
      </c>
    </row>
    <row r="40" spans="1:5" x14ac:dyDescent="0.2">
      <c r="A40" s="5">
        <v>3</v>
      </c>
      <c r="B40" s="5" t="s">
        <v>4</v>
      </c>
      <c r="C40" s="5">
        <v>7</v>
      </c>
      <c r="D40" s="5">
        <v>4</v>
      </c>
      <c r="E40" s="5">
        <v>7</v>
      </c>
    </row>
    <row r="41" spans="1:5" x14ac:dyDescent="0.2">
      <c r="A41" s="5">
        <v>3</v>
      </c>
      <c r="B41" s="5" t="s">
        <v>4</v>
      </c>
      <c r="C41" s="5">
        <v>8</v>
      </c>
      <c r="D41" s="5">
        <v>3</v>
      </c>
      <c r="E41" s="5">
        <v>8</v>
      </c>
    </row>
    <row r="42" spans="1:5" x14ac:dyDescent="0.2">
      <c r="A42" s="5">
        <v>3</v>
      </c>
      <c r="B42" s="5" t="s">
        <v>83</v>
      </c>
      <c r="C42" s="5">
        <v>1</v>
      </c>
      <c r="D42" s="5">
        <v>0</v>
      </c>
      <c r="E42" s="5">
        <v>4</v>
      </c>
    </row>
    <row r="43" spans="1:5" x14ac:dyDescent="0.2">
      <c r="A43" s="5">
        <v>3</v>
      </c>
      <c r="B43" s="5" t="s">
        <v>83</v>
      </c>
      <c r="C43" s="5">
        <v>2</v>
      </c>
      <c r="D43" s="5">
        <v>0</v>
      </c>
      <c r="E43" s="5">
        <v>0</v>
      </c>
    </row>
    <row r="44" spans="1:5" x14ac:dyDescent="0.2">
      <c r="A44" s="5">
        <v>3</v>
      </c>
      <c r="B44" s="5" t="s">
        <v>83</v>
      </c>
      <c r="C44" s="5">
        <v>3</v>
      </c>
      <c r="D44" s="5">
        <v>1</v>
      </c>
      <c r="E44" s="5">
        <v>1</v>
      </c>
    </row>
    <row r="45" spans="1:5" x14ac:dyDescent="0.2">
      <c r="A45" s="5">
        <v>3</v>
      </c>
      <c r="B45" s="5" t="s">
        <v>83</v>
      </c>
      <c r="C45" s="5">
        <v>4</v>
      </c>
      <c r="D45" s="5">
        <v>2</v>
      </c>
      <c r="E45" s="5">
        <v>3</v>
      </c>
    </row>
    <row r="46" spans="1:5" x14ac:dyDescent="0.2">
      <c r="A46" s="5">
        <v>3</v>
      </c>
      <c r="B46" s="5" t="s">
        <v>83</v>
      </c>
      <c r="C46" s="5">
        <v>5</v>
      </c>
      <c r="D46" s="5">
        <v>0</v>
      </c>
      <c r="E46" s="5">
        <v>6</v>
      </c>
    </row>
    <row r="47" spans="1:5" x14ac:dyDescent="0.2">
      <c r="A47" s="5">
        <v>3</v>
      </c>
      <c r="B47" s="5" t="s">
        <v>83</v>
      </c>
      <c r="C47" s="5">
        <v>6</v>
      </c>
      <c r="D47" s="5">
        <v>1</v>
      </c>
      <c r="E47" s="5">
        <v>3</v>
      </c>
    </row>
    <row r="48" spans="1:5" x14ac:dyDescent="0.2">
      <c r="A48" s="5">
        <v>3</v>
      </c>
      <c r="B48" s="5" t="s">
        <v>83</v>
      </c>
      <c r="C48" s="5">
        <v>7</v>
      </c>
      <c r="D48" s="5">
        <v>2</v>
      </c>
      <c r="E48" s="5">
        <v>7</v>
      </c>
    </row>
    <row r="49" spans="1:5" x14ac:dyDescent="0.2">
      <c r="A49" s="8">
        <v>3</v>
      </c>
      <c r="B49" s="8" t="s">
        <v>83</v>
      </c>
      <c r="C49" s="8">
        <v>8</v>
      </c>
      <c r="D49" s="8">
        <v>4</v>
      </c>
      <c r="E49" s="8">
        <v>8</v>
      </c>
    </row>
    <row r="50" spans="1:5" x14ac:dyDescent="0.2">
      <c r="A50" s="5">
        <v>4</v>
      </c>
      <c r="B50" s="5" t="s">
        <v>4</v>
      </c>
      <c r="C50" s="5">
        <v>1</v>
      </c>
      <c r="D50" s="5">
        <v>0</v>
      </c>
      <c r="E50" s="5">
        <v>6</v>
      </c>
    </row>
    <row r="51" spans="1:5" x14ac:dyDescent="0.2">
      <c r="A51" s="5">
        <v>4</v>
      </c>
      <c r="B51" s="5" t="s">
        <v>4</v>
      </c>
      <c r="C51" s="5">
        <v>2</v>
      </c>
      <c r="D51" s="5">
        <v>0</v>
      </c>
      <c r="E51" s="5">
        <v>7</v>
      </c>
    </row>
    <row r="52" spans="1:5" x14ac:dyDescent="0.2">
      <c r="A52" s="5">
        <v>4</v>
      </c>
      <c r="B52" s="5" t="s">
        <v>4</v>
      </c>
      <c r="C52" s="5">
        <v>3</v>
      </c>
      <c r="D52" s="5">
        <v>0</v>
      </c>
      <c r="E52" s="5">
        <v>6</v>
      </c>
    </row>
    <row r="53" spans="1:5" x14ac:dyDescent="0.2">
      <c r="A53" s="5">
        <v>4</v>
      </c>
      <c r="B53" s="5" t="s">
        <v>4</v>
      </c>
      <c r="C53" s="5">
        <v>4</v>
      </c>
      <c r="D53" s="5">
        <v>0</v>
      </c>
      <c r="E53" s="5">
        <v>3</v>
      </c>
    </row>
    <row r="54" spans="1:5" x14ac:dyDescent="0.2">
      <c r="A54" s="5">
        <v>4</v>
      </c>
      <c r="B54" s="5" t="s">
        <v>4</v>
      </c>
      <c r="C54" s="5">
        <v>5</v>
      </c>
      <c r="D54" s="5">
        <v>0</v>
      </c>
      <c r="E54" s="5">
        <v>4</v>
      </c>
    </row>
    <row r="55" spans="1:5" x14ac:dyDescent="0.2">
      <c r="A55" s="5">
        <v>4</v>
      </c>
      <c r="B55" s="5" t="s">
        <v>4</v>
      </c>
      <c r="C55" s="5">
        <v>6</v>
      </c>
      <c r="D55" s="5">
        <v>0</v>
      </c>
      <c r="E55" s="5">
        <v>7</v>
      </c>
    </row>
    <row r="56" spans="1:5" x14ac:dyDescent="0.2">
      <c r="A56" s="5">
        <v>4</v>
      </c>
      <c r="B56" s="5" t="s">
        <v>4</v>
      </c>
      <c r="C56" s="5">
        <v>7</v>
      </c>
      <c r="D56" s="5">
        <v>0</v>
      </c>
      <c r="E56" s="5">
        <v>3</v>
      </c>
    </row>
    <row r="57" spans="1:5" x14ac:dyDescent="0.2">
      <c r="A57" s="5">
        <v>4</v>
      </c>
      <c r="B57" s="5" t="s">
        <v>83</v>
      </c>
      <c r="C57" s="5">
        <v>1</v>
      </c>
      <c r="D57" s="5">
        <v>0</v>
      </c>
      <c r="E57" s="5">
        <v>3</v>
      </c>
    </row>
    <row r="58" spans="1:5" x14ac:dyDescent="0.2">
      <c r="A58" s="5">
        <v>4</v>
      </c>
      <c r="B58" s="5" t="s">
        <v>83</v>
      </c>
      <c r="C58" s="5">
        <v>2</v>
      </c>
      <c r="D58" s="5">
        <v>0</v>
      </c>
      <c r="E58" s="5">
        <v>3</v>
      </c>
    </row>
    <row r="59" spans="1:5" x14ac:dyDescent="0.2">
      <c r="A59" s="5">
        <v>4</v>
      </c>
      <c r="B59" s="5" t="s">
        <v>83</v>
      </c>
      <c r="C59" s="5">
        <v>3</v>
      </c>
      <c r="D59" s="5">
        <v>2</v>
      </c>
      <c r="E59" s="5">
        <v>5</v>
      </c>
    </row>
    <row r="60" spans="1:5" x14ac:dyDescent="0.2">
      <c r="A60" s="5">
        <v>4</v>
      </c>
      <c r="B60" s="5" t="s">
        <v>83</v>
      </c>
      <c r="C60" s="5">
        <v>4</v>
      </c>
      <c r="D60" s="5">
        <v>3</v>
      </c>
      <c r="E60" s="5">
        <v>3</v>
      </c>
    </row>
    <row r="61" spans="1:5" x14ac:dyDescent="0.2">
      <c r="A61" s="5">
        <v>4</v>
      </c>
      <c r="B61" s="5" t="s">
        <v>83</v>
      </c>
      <c r="C61" s="5">
        <v>5</v>
      </c>
      <c r="D61" s="5">
        <v>2</v>
      </c>
      <c r="E61" s="5">
        <v>7</v>
      </c>
    </row>
    <row r="62" spans="1:5" x14ac:dyDescent="0.2">
      <c r="A62" s="5">
        <v>4</v>
      </c>
      <c r="B62" s="5" t="s">
        <v>83</v>
      </c>
      <c r="C62" s="5">
        <v>6</v>
      </c>
      <c r="D62" s="5">
        <v>1</v>
      </c>
      <c r="E62" s="5">
        <v>3</v>
      </c>
    </row>
    <row r="63" spans="1:5" x14ac:dyDescent="0.2">
      <c r="A63" s="8">
        <v>4</v>
      </c>
      <c r="B63" s="8" t="s">
        <v>83</v>
      </c>
      <c r="C63" s="8">
        <v>7</v>
      </c>
      <c r="D63" s="8">
        <v>0</v>
      </c>
      <c r="E63" s="8">
        <v>3</v>
      </c>
    </row>
    <row r="64" spans="1:5" x14ac:dyDescent="0.2">
      <c r="A64" s="5">
        <v>5</v>
      </c>
      <c r="B64" s="5" t="s">
        <v>4</v>
      </c>
      <c r="C64" s="5">
        <v>1</v>
      </c>
      <c r="D64" s="5">
        <v>0</v>
      </c>
      <c r="E64" s="5">
        <v>9</v>
      </c>
    </row>
    <row r="65" spans="1:5" x14ac:dyDescent="0.2">
      <c r="A65" s="5">
        <v>5</v>
      </c>
      <c r="B65" s="5" t="s">
        <v>4</v>
      </c>
      <c r="C65" s="5">
        <v>2</v>
      </c>
      <c r="D65" s="5">
        <v>0</v>
      </c>
      <c r="E65" s="5">
        <v>5</v>
      </c>
    </row>
    <row r="66" spans="1:5" x14ac:dyDescent="0.2">
      <c r="A66" s="5">
        <v>5</v>
      </c>
      <c r="B66" s="5" t="s">
        <v>4</v>
      </c>
      <c r="C66" s="5">
        <v>3</v>
      </c>
      <c r="D66" s="5">
        <v>0</v>
      </c>
      <c r="E66" s="5">
        <v>7</v>
      </c>
    </row>
    <row r="67" spans="1:5" x14ac:dyDescent="0.2">
      <c r="A67" s="5">
        <v>5</v>
      </c>
      <c r="B67" s="5" t="s">
        <v>4</v>
      </c>
      <c r="C67" s="5">
        <v>4</v>
      </c>
      <c r="D67" s="5">
        <v>3</v>
      </c>
      <c r="E67" s="5">
        <v>7</v>
      </c>
    </row>
    <row r="68" spans="1:5" x14ac:dyDescent="0.2">
      <c r="A68" s="5">
        <v>5</v>
      </c>
      <c r="B68" s="5" t="s">
        <v>4</v>
      </c>
      <c r="C68" s="5">
        <v>5</v>
      </c>
      <c r="D68" s="5">
        <v>0</v>
      </c>
      <c r="E68" s="5">
        <v>6</v>
      </c>
    </row>
    <row r="69" spans="1:5" x14ac:dyDescent="0.2">
      <c r="A69" s="5">
        <v>5</v>
      </c>
      <c r="B69" s="5" t="s">
        <v>4</v>
      </c>
      <c r="C69" s="5">
        <v>6</v>
      </c>
      <c r="D69" s="5">
        <v>1</v>
      </c>
      <c r="E69" s="5">
        <v>8</v>
      </c>
    </row>
    <row r="70" spans="1:5" x14ac:dyDescent="0.2">
      <c r="A70" s="5">
        <v>5</v>
      </c>
      <c r="B70" s="5" t="s">
        <v>4</v>
      </c>
      <c r="C70" s="5">
        <v>7</v>
      </c>
      <c r="D70" s="5">
        <v>0</v>
      </c>
      <c r="E70" s="5">
        <v>7</v>
      </c>
    </row>
    <row r="71" spans="1:5" x14ac:dyDescent="0.2">
      <c r="A71" s="5">
        <v>5</v>
      </c>
      <c r="B71" s="5" t="s">
        <v>83</v>
      </c>
      <c r="C71" s="5">
        <v>1</v>
      </c>
      <c r="D71" s="5">
        <v>0</v>
      </c>
      <c r="E71" s="5">
        <v>3</v>
      </c>
    </row>
    <row r="72" spans="1:5" x14ac:dyDescent="0.2">
      <c r="A72" s="5">
        <v>5</v>
      </c>
      <c r="B72" s="5" t="s">
        <v>83</v>
      </c>
      <c r="C72" s="5">
        <v>2</v>
      </c>
      <c r="D72" s="5">
        <v>0</v>
      </c>
      <c r="E72" s="5">
        <v>3</v>
      </c>
    </row>
    <row r="73" spans="1:5" x14ac:dyDescent="0.2">
      <c r="A73" s="5">
        <v>5</v>
      </c>
      <c r="B73" s="5" t="s">
        <v>83</v>
      </c>
      <c r="C73" s="5">
        <v>3</v>
      </c>
      <c r="D73" s="5">
        <v>0</v>
      </c>
      <c r="E73" s="5">
        <v>6</v>
      </c>
    </row>
    <row r="74" spans="1:5" x14ac:dyDescent="0.2">
      <c r="A74" s="5">
        <v>5</v>
      </c>
      <c r="B74" s="5" t="s">
        <v>83</v>
      </c>
      <c r="C74" s="5">
        <v>4</v>
      </c>
      <c r="D74" s="5">
        <v>0</v>
      </c>
      <c r="E74" s="5">
        <v>7</v>
      </c>
    </row>
    <row r="75" spans="1:5" x14ac:dyDescent="0.2">
      <c r="A75" s="5">
        <v>5</v>
      </c>
      <c r="B75" s="5" t="s">
        <v>83</v>
      </c>
      <c r="C75" s="5">
        <v>5</v>
      </c>
      <c r="D75" s="5">
        <v>1</v>
      </c>
      <c r="E75" s="5">
        <v>3</v>
      </c>
    </row>
    <row r="76" spans="1:5" x14ac:dyDescent="0.2">
      <c r="A76" s="5">
        <v>5</v>
      </c>
      <c r="B76" s="5" t="s">
        <v>83</v>
      </c>
      <c r="C76" s="5">
        <v>6</v>
      </c>
      <c r="D76" s="5">
        <v>0</v>
      </c>
      <c r="E76" s="5">
        <v>8</v>
      </c>
    </row>
    <row r="77" spans="1:5" x14ac:dyDescent="0.2">
      <c r="A77" s="8">
        <v>5</v>
      </c>
      <c r="B77" s="8" t="s">
        <v>83</v>
      </c>
      <c r="C77" s="8">
        <v>7</v>
      </c>
      <c r="D77" s="8">
        <v>0</v>
      </c>
      <c r="E77" s="8">
        <v>3</v>
      </c>
    </row>
    <row r="78" spans="1:5" x14ac:dyDescent="0.2">
      <c r="A78" s="5">
        <v>6</v>
      </c>
      <c r="B78" s="5" t="s">
        <v>4</v>
      </c>
      <c r="C78" s="5">
        <v>1</v>
      </c>
      <c r="D78" s="5">
        <v>0</v>
      </c>
      <c r="E78" s="5">
        <v>0</v>
      </c>
    </row>
    <row r="79" spans="1:5" x14ac:dyDescent="0.2">
      <c r="A79" s="5">
        <v>6</v>
      </c>
      <c r="B79" s="5" t="s">
        <v>4</v>
      </c>
      <c r="C79" s="5">
        <v>2</v>
      </c>
      <c r="D79" s="5">
        <v>0</v>
      </c>
      <c r="E79" s="5">
        <v>1</v>
      </c>
    </row>
    <row r="80" spans="1:5" x14ac:dyDescent="0.2">
      <c r="A80" s="5">
        <v>6</v>
      </c>
      <c r="B80" s="5" t="s">
        <v>4</v>
      </c>
      <c r="C80" s="5">
        <v>3</v>
      </c>
      <c r="D80" s="5">
        <v>1</v>
      </c>
      <c r="E80" s="5">
        <v>5</v>
      </c>
    </row>
    <row r="81" spans="1:5" x14ac:dyDescent="0.2">
      <c r="A81" s="5">
        <v>6</v>
      </c>
      <c r="B81" s="5" t="s">
        <v>4</v>
      </c>
      <c r="C81" s="5">
        <v>4</v>
      </c>
      <c r="D81" s="5">
        <v>2</v>
      </c>
      <c r="E81" s="5">
        <v>5</v>
      </c>
    </row>
    <row r="82" spans="1:5" x14ac:dyDescent="0.2">
      <c r="A82" s="5">
        <v>6</v>
      </c>
      <c r="B82" s="5" t="s">
        <v>4</v>
      </c>
      <c r="C82" s="5">
        <v>5</v>
      </c>
      <c r="D82" s="5">
        <v>0</v>
      </c>
      <c r="E82" s="5">
        <v>3</v>
      </c>
    </row>
    <row r="83" spans="1:5" x14ac:dyDescent="0.2">
      <c r="A83" s="5">
        <v>6</v>
      </c>
      <c r="B83" s="5" t="s">
        <v>4</v>
      </c>
      <c r="C83" s="5">
        <v>6</v>
      </c>
      <c r="D83" s="5">
        <v>1</v>
      </c>
      <c r="E83" s="5">
        <v>3</v>
      </c>
    </row>
    <row r="84" spans="1:5" x14ac:dyDescent="0.2">
      <c r="A84" s="5">
        <v>6</v>
      </c>
      <c r="B84" s="5" t="s">
        <v>4</v>
      </c>
      <c r="C84" s="5">
        <v>7</v>
      </c>
      <c r="D84" s="5">
        <v>0</v>
      </c>
      <c r="E84" s="5">
        <v>1</v>
      </c>
    </row>
    <row r="85" spans="1:5" x14ac:dyDescent="0.2">
      <c r="A85" s="5">
        <v>6</v>
      </c>
      <c r="B85" s="5" t="s">
        <v>83</v>
      </c>
      <c r="C85" s="5">
        <v>1</v>
      </c>
      <c r="D85" s="5">
        <v>1</v>
      </c>
      <c r="E85" s="5">
        <v>6</v>
      </c>
    </row>
    <row r="86" spans="1:5" x14ac:dyDescent="0.2">
      <c r="A86" s="5">
        <v>6</v>
      </c>
      <c r="B86" s="5" t="s">
        <v>83</v>
      </c>
      <c r="C86" s="5">
        <v>2</v>
      </c>
      <c r="D86" s="5">
        <v>0</v>
      </c>
      <c r="E86" s="5">
        <v>0</v>
      </c>
    </row>
    <row r="87" spans="1:5" x14ac:dyDescent="0.2">
      <c r="A87" s="5">
        <v>6</v>
      </c>
      <c r="B87" s="5" t="s">
        <v>83</v>
      </c>
      <c r="C87" s="5">
        <v>3</v>
      </c>
      <c r="D87" s="5">
        <v>0</v>
      </c>
      <c r="E87" s="5">
        <v>1</v>
      </c>
    </row>
    <row r="88" spans="1:5" x14ac:dyDescent="0.2">
      <c r="A88" s="5">
        <v>6</v>
      </c>
      <c r="B88" s="5" t="s">
        <v>83</v>
      </c>
      <c r="C88" s="5">
        <v>4</v>
      </c>
      <c r="D88" s="5">
        <v>0</v>
      </c>
      <c r="E88" s="5">
        <v>2</v>
      </c>
    </row>
    <row r="89" spans="1:5" x14ac:dyDescent="0.2">
      <c r="A89" s="5">
        <v>6</v>
      </c>
      <c r="B89" s="5" t="s">
        <v>83</v>
      </c>
      <c r="C89" s="5">
        <v>5</v>
      </c>
      <c r="D89" s="5">
        <v>2</v>
      </c>
      <c r="E89" s="5">
        <v>2</v>
      </c>
    </row>
    <row r="90" spans="1:5" x14ac:dyDescent="0.2">
      <c r="A90" s="5">
        <v>6</v>
      </c>
      <c r="B90" s="5" t="s">
        <v>83</v>
      </c>
      <c r="C90" s="5">
        <v>6</v>
      </c>
      <c r="D90" s="5">
        <v>1</v>
      </c>
      <c r="E90" s="5">
        <v>4</v>
      </c>
    </row>
    <row r="91" spans="1:5" x14ac:dyDescent="0.2">
      <c r="A91" s="8">
        <v>6</v>
      </c>
      <c r="B91" s="8" t="s">
        <v>83</v>
      </c>
      <c r="C91" s="8">
        <v>7</v>
      </c>
      <c r="D91" s="8">
        <v>3</v>
      </c>
      <c r="E91" s="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6FAD-90FE-884E-9C33-7E3A1663A143}">
  <dimension ref="A1:X24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6" width="6.83203125" style="5" customWidth="1"/>
    <col min="7" max="7" width="12.83203125" style="5" customWidth="1"/>
    <col min="8" max="10" width="6.83203125" style="5" customWidth="1"/>
    <col min="11" max="11" width="12.83203125" style="5" customWidth="1"/>
    <col min="12" max="12" width="12.6640625" style="5" customWidth="1"/>
    <col min="13" max="13" width="6.83203125" style="5" customWidth="1"/>
    <col min="14" max="14" width="12.83203125" style="5" customWidth="1"/>
    <col min="15" max="15" width="12.6640625" style="5" customWidth="1"/>
    <col min="16" max="16" width="6.83203125" style="5" customWidth="1"/>
    <col min="17" max="17" width="12.83203125" style="5" customWidth="1"/>
    <col min="18" max="18" width="6.83203125" style="5" customWidth="1"/>
    <col min="19" max="20" width="12.83203125" style="5" customWidth="1"/>
    <col min="21" max="21" width="20.83203125" style="5" customWidth="1"/>
    <col min="22" max="22" width="22.33203125" style="5" customWidth="1"/>
    <col min="23" max="23" width="22.83203125" style="5" customWidth="1"/>
    <col min="24" max="24" width="25.6640625" style="5" customWidth="1"/>
    <col min="25" max="16384" width="10.83203125" style="5"/>
  </cols>
  <sheetData>
    <row r="1" spans="1:24" s="15" customFormat="1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5" t="s">
        <v>21</v>
      </c>
      <c r="B2" s="5">
        <v>4</v>
      </c>
      <c r="C2" s="5">
        <v>0.8</v>
      </c>
      <c r="D2" s="5">
        <v>12</v>
      </c>
      <c r="E2" s="5">
        <v>3.2</v>
      </c>
      <c r="F2" s="5">
        <v>11.2</v>
      </c>
      <c r="G2" s="5">
        <v>0.28571428571428575</v>
      </c>
      <c r="H2" s="6">
        <v>28.571428571428577</v>
      </c>
      <c r="I2" s="5">
        <v>0.12959999999999999</v>
      </c>
      <c r="J2" s="5">
        <v>6</v>
      </c>
      <c r="K2" s="5">
        <v>2.1599999999999998E-2</v>
      </c>
      <c r="L2" s="5">
        <v>2.1025</v>
      </c>
      <c r="M2" s="5">
        <v>6</v>
      </c>
      <c r="N2" s="5">
        <v>0.35041666666666665</v>
      </c>
      <c r="O2" s="6">
        <v>0.37201666666666666</v>
      </c>
      <c r="P2" s="5">
        <v>10.240000000000002</v>
      </c>
      <c r="Q2" s="5">
        <v>1.3271040000000003</v>
      </c>
      <c r="R2" s="5">
        <v>125.43999999999998</v>
      </c>
      <c r="S2" s="5">
        <v>752.63999999999987</v>
      </c>
      <c r="T2" s="6">
        <v>1.7632653061224496E-3</v>
      </c>
      <c r="U2" s="5">
        <v>0.37377993197278914</v>
      </c>
      <c r="V2" s="5">
        <v>0.61137544272957933</v>
      </c>
      <c r="W2" s="5">
        <v>5.45870931008553E-2</v>
      </c>
      <c r="X2" s="5">
        <v>2.9797507332014442E-3</v>
      </c>
    </row>
    <row r="3" spans="1:24" x14ac:dyDescent="0.2">
      <c r="H3" s="7"/>
      <c r="O3" s="7"/>
      <c r="T3" s="7"/>
    </row>
    <row r="4" spans="1:24" x14ac:dyDescent="0.2">
      <c r="A4" s="5" t="s">
        <v>137</v>
      </c>
      <c r="B4" s="5">
        <v>5.8</v>
      </c>
      <c r="C4" s="5">
        <v>0.39</v>
      </c>
      <c r="D4" s="5">
        <v>12</v>
      </c>
      <c r="E4" s="5">
        <f>B4-C4</f>
        <v>5.41</v>
      </c>
      <c r="F4" s="5">
        <f>D4-C4</f>
        <v>11.61</v>
      </c>
      <c r="G4" s="5">
        <f>E4/F4</f>
        <v>0.46597760551248929</v>
      </c>
      <c r="H4" s="7">
        <f>G4*100</f>
        <v>46.597760551248932</v>
      </c>
      <c r="O4" s="7"/>
      <c r="T4" s="7"/>
    </row>
    <row r="5" spans="1:24" x14ac:dyDescent="0.2">
      <c r="A5" s="5" t="s">
        <v>138</v>
      </c>
      <c r="B5" s="5">
        <v>3.1</v>
      </c>
      <c r="C5" s="5">
        <v>0.27</v>
      </c>
      <c r="D5" s="5">
        <v>12</v>
      </c>
      <c r="E5" s="5">
        <f>B5-C5</f>
        <v>2.83</v>
      </c>
      <c r="F5" s="5">
        <f>D5-C5</f>
        <v>11.73</v>
      </c>
      <c r="G5" s="5">
        <f>E5/F5</f>
        <v>0.24126172208013641</v>
      </c>
      <c r="H5" s="7">
        <f>G5*100</f>
        <v>24.126172208013642</v>
      </c>
      <c r="O5" s="7"/>
      <c r="T5" s="7"/>
    </row>
    <row r="6" spans="1:24" x14ac:dyDescent="0.2">
      <c r="A6" s="5" t="s">
        <v>139</v>
      </c>
      <c r="B6" s="5">
        <v>4.7300000000000004</v>
      </c>
      <c r="C6" s="5">
        <v>0.83</v>
      </c>
      <c r="D6" s="5">
        <v>12</v>
      </c>
      <c r="E6" s="5">
        <f>B6-C6</f>
        <v>3.9000000000000004</v>
      </c>
      <c r="F6" s="5">
        <f>D6-C6</f>
        <v>11.17</v>
      </c>
      <c r="G6" s="5">
        <f>E6/F6</f>
        <v>0.34914950760966879</v>
      </c>
      <c r="H6" s="7">
        <f>G6*100</f>
        <v>34.914950760966882</v>
      </c>
      <c r="O6" s="7"/>
      <c r="T6" s="7"/>
    </row>
    <row r="7" spans="1:24" x14ac:dyDescent="0.2">
      <c r="A7" s="5" t="s">
        <v>140</v>
      </c>
      <c r="B7" s="5">
        <v>2.95</v>
      </c>
      <c r="C7" s="5">
        <v>0.81</v>
      </c>
      <c r="D7" s="5">
        <v>12</v>
      </c>
      <c r="E7" s="5">
        <f>B7-C7</f>
        <v>2.14</v>
      </c>
      <c r="F7" s="5">
        <f>D7-C7</f>
        <v>11.19</v>
      </c>
      <c r="G7" s="5">
        <f>E7/F7</f>
        <v>0.19124218051831995</v>
      </c>
      <c r="H7" s="7">
        <f>G7*100</f>
        <v>19.124218051831996</v>
      </c>
      <c r="O7" s="7"/>
      <c r="T7" s="7"/>
    </row>
    <row r="8" spans="1:24" x14ac:dyDescent="0.2">
      <c r="A8" s="5" t="s">
        <v>141</v>
      </c>
      <c r="B8" s="5">
        <v>3.62</v>
      </c>
      <c r="C8" s="5">
        <v>0.75</v>
      </c>
      <c r="D8" s="5">
        <v>12</v>
      </c>
      <c r="E8" s="5">
        <f t="shared" ref="E8:E15" si="0">B8-C8</f>
        <v>2.87</v>
      </c>
      <c r="F8" s="5">
        <f t="shared" ref="F8:F15" si="1">D8-C8</f>
        <v>11.25</v>
      </c>
      <c r="G8" s="5">
        <f t="shared" ref="G8:G15" si="2">E8/F8</f>
        <v>0.25511111111111112</v>
      </c>
      <c r="H8" s="7">
        <f t="shared" ref="H8:H15" si="3">G8*100</f>
        <v>25.511111111111113</v>
      </c>
      <c r="O8" s="7"/>
      <c r="T8" s="7"/>
    </row>
    <row r="9" spans="1:24" x14ac:dyDescent="0.2">
      <c r="A9" s="5" t="s">
        <v>142</v>
      </c>
      <c r="B9" s="5">
        <v>1.69</v>
      </c>
      <c r="C9" s="5">
        <v>0.42</v>
      </c>
      <c r="D9" s="5">
        <v>12</v>
      </c>
      <c r="E9" s="5">
        <f t="shared" si="0"/>
        <v>1.27</v>
      </c>
      <c r="F9" s="5">
        <f t="shared" si="1"/>
        <v>11.58</v>
      </c>
      <c r="G9" s="5">
        <f t="shared" si="2"/>
        <v>0.10967184801381692</v>
      </c>
      <c r="H9" s="7">
        <f t="shared" si="3"/>
        <v>10.967184801381693</v>
      </c>
      <c r="O9" s="7"/>
      <c r="T9" s="7"/>
    </row>
    <row r="10" spans="1:24" x14ac:dyDescent="0.2">
      <c r="A10" s="5" t="s">
        <v>143</v>
      </c>
      <c r="B10" s="5">
        <v>0.94</v>
      </c>
      <c r="C10" s="5">
        <v>0.42</v>
      </c>
      <c r="D10" s="5">
        <v>12</v>
      </c>
      <c r="E10" s="5">
        <f t="shared" si="0"/>
        <v>0.52</v>
      </c>
      <c r="F10" s="5">
        <f t="shared" si="1"/>
        <v>11.58</v>
      </c>
      <c r="G10" s="5">
        <f t="shared" si="2"/>
        <v>4.4905008635578586E-2</v>
      </c>
      <c r="H10" s="7">
        <f t="shared" si="3"/>
        <v>4.4905008635578589</v>
      </c>
      <c r="O10" s="7"/>
      <c r="T10" s="7"/>
    </row>
    <row r="11" spans="1:24" x14ac:dyDescent="0.2">
      <c r="A11" s="5" t="s">
        <v>144</v>
      </c>
      <c r="B11" s="5">
        <v>0.22</v>
      </c>
      <c r="C11" s="5">
        <v>0.25</v>
      </c>
      <c r="D11" s="5">
        <v>12</v>
      </c>
      <c r="E11" s="5">
        <f t="shared" si="0"/>
        <v>-0.03</v>
      </c>
      <c r="F11" s="5">
        <f t="shared" si="1"/>
        <v>11.75</v>
      </c>
      <c r="G11" s="5">
        <f t="shared" si="2"/>
        <v>-2.553191489361702E-3</v>
      </c>
      <c r="H11" s="7">
        <f t="shared" si="3"/>
        <v>-0.25531914893617019</v>
      </c>
      <c r="O11" s="7"/>
      <c r="T11" s="7"/>
    </row>
    <row r="12" spans="1:24" x14ac:dyDescent="0.2">
      <c r="A12" s="5" t="s">
        <v>145</v>
      </c>
      <c r="B12" s="5">
        <v>0.89</v>
      </c>
      <c r="C12" s="5">
        <v>0.69</v>
      </c>
      <c r="D12" s="5">
        <v>12</v>
      </c>
      <c r="E12" s="5">
        <f t="shared" si="0"/>
        <v>0.20000000000000007</v>
      </c>
      <c r="F12" s="5">
        <f t="shared" si="1"/>
        <v>11.31</v>
      </c>
      <c r="G12" s="5">
        <f t="shared" si="2"/>
        <v>1.7683465959328033E-2</v>
      </c>
      <c r="H12" s="7">
        <f t="shared" si="3"/>
        <v>1.7683465959328033</v>
      </c>
      <c r="O12" s="7"/>
      <c r="T12" s="7"/>
    </row>
    <row r="13" spans="1:24" x14ac:dyDescent="0.2">
      <c r="A13" s="5" t="s">
        <v>146</v>
      </c>
      <c r="B13" s="5">
        <v>0.96</v>
      </c>
      <c r="C13" s="5">
        <v>0.57999999999999996</v>
      </c>
      <c r="D13" s="5">
        <v>12</v>
      </c>
      <c r="E13" s="5">
        <f t="shared" si="0"/>
        <v>0.38</v>
      </c>
      <c r="F13" s="5">
        <f t="shared" si="1"/>
        <v>11.42</v>
      </c>
      <c r="G13" s="5">
        <f t="shared" si="2"/>
        <v>3.3274956217162872E-2</v>
      </c>
      <c r="H13" s="7">
        <f t="shared" si="3"/>
        <v>3.3274956217162872</v>
      </c>
      <c r="O13" s="7"/>
      <c r="T13" s="7"/>
    </row>
    <row r="14" spans="1:24" x14ac:dyDescent="0.2">
      <c r="A14" s="5" t="s">
        <v>147</v>
      </c>
      <c r="B14" s="5">
        <v>1.23</v>
      </c>
      <c r="C14" s="5">
        <v>0.56999999999999995</v>
      </c>
      <c r="D14" s="5">
        <v>12</v>
      </c>
      <c r="E14" s="5">
        <f t="shared" si="0"/>
        <v>0.66</v>
      </c>
      <c r="F14" s="5">
        <f t="shared" si="1"/>
        <v>11.43</v>
      </c>
      <c r="G14" s="5">
        <f t="shared" si="2"/>
        <v>5.7742782152230977E-2</v>
      </c>
      <c r="H14" s="7">
        <f t="shared" si="3"/>
        <v>5.7742782152230978</v>
      </c>
      <c r="O14" s="7"/>
      <c r="T14" s="7"/>
    </row>
    <row r="15" spans="1:24" x14ac:dyDescent="0.2">
      <c r="A15" s="5" t="s">
        <v>148</v>
      </c>
      <c r="B15" s="5">
        <v>0.52</v>
      </c>
      <c r="C15" s="5">
        <v>0.3</v>
      </c>
      <c r="D15" s="5">
        <v>12</v>
      </c>
      <c r="E15" s="5">
        <f t="shared" si="0"/>
        <v>0.22000000000000003</v>
      </c>
      <c r="F15" s="5">
        <f t="shared" si="1"/>
        <v>11.7</v>
      </c>
      <c r="G15" s="5">
        <f t="shared" si="2"/>
        <v>1.8803418803418806E-2</v>
      </c>
      <c r="H15" s="7">
        <f t="shared" si="3"/>
        <v>1.8803418803418805</v>
      </c>
      <c r="O15" s="7"/>
      <c r="T15" s="7"/>
    </row>
    <row r="17" spans="1:1" x14ac:dyDescent="0.2">
      <c r="A17" s="11" t="s">
        <v>87</v>
      </c>
    </row>
    <row r="18" spans="1:1" x14ac:dyDescent="0.2">
      <c r="A18" s="11"/>
    </row>
    <row r="19" spans="1:1" x14ac:dyDescent="0.2">
      <c r="A19" s="11" t="s">
        <v>149</v>
      </c>
    </row>
    <row r="20" spans="1:1" x14ac:dyDescent="0.2">
      <c r="A20" s="11" t="s">
        <v>150</v>
      </c>
    </row>
    <row r="22" spans="1:1" s="27" customFormat="1" x14ac:dyDescent="0.2">
      <c r="A22" s="28" t="s">
        <v>151</v>
      </c>
    </row>
    <row r="24" spans="1:1" ht="17" x14ac:dyDescent="0.2">
      <c r="A24" s="25"/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0D0D-0CD4-0D45-8556-F159AFA70DF7}">
  <dimension ref="A1:E17"/>
  <sheetViews>
    <sheetView zoomScale="150" zoomScaleNormal="150" workbookViewId="0"/>
  </sheetViews>
  <sheetFormatPr baseColWidth="10" defaultColWidth="10.83203125" defaultRowHeight="16" x14ac:dyDescent="0.2"/>
  <cols>
    <col min="1" max="5" width="8.83203125" style="5" customWidth="1"/>
    <col min="6" max="16384" width="10.83203125" style="5"/>
  </cols>
  <sheetData>
    <row r="1" spans="1:5" s="2" customFormat="1" x14ac:dyDescent="0.2">
      <c r="A1" s="4" t="s">
        <v>117</v>
      </c>
      <c r="B1" s="4" t="s">
        <v>152</v>
      </c>
      <c r="C1" s="4" t="s">
        <v>153</v>
      </c>
      <c r="D1" s="4" t="s">
        <v>154</v>
      </c>
      <c r="E1" s="4" t="s">
        <v>155</v>
      </c>
    </row>
    <row r="2" spans="1:5" x14ac:dyDescent="0.2">
      <c r="A2" s="5">
        <v>1</v>
      </c>
      <c r="B2" s="5">
        <v>0.39</v>
      </c>
      <c r="C2" s="5">
        <v>5.8</v>
      </c>
      <c r="D2" s="5">
        <v>0.42</v>
      </c>
      <c r="E2" s="5">
        <v>0.94</v>
      </c>
    </row>
    <row r="3" spans="1:5" x14ac:dyDescent="0.2">
      <c r="A3" s="5">
        <v>2</v>
      </c>
      <c r="B3" s="5">
        <v>0.27</v>
      </c>
      <c r="C3" s="5">
        <v>3.1</v>
      </c>
      <c r="D3" s="5">
        <v>0.25</v>
      </c>
      <c r="E3" s="5">
        <v>0.22</v>
      </c>
    </row>
    <row r="4" spans="1:5" x14ac:dyDescent="0.2">
      <c r="A4" s="5">
        <v>3</v>
      </c>
      <c r="B4" s="5">
        <v>0.83</v>
      </c>
      <c r="C4" s="5">
        <v>4.7300000000000004</v>
      </c>
      <c r="D4" s="5">
        <v>0.69</v>
      </c>
      <c r="E4" s="5">
        <v>0.89</v>
      </c>
    </row>
    <row r="5" spans="1:5" x14ac:dyDescent="0.2">
      <c r="A5" s="5">
        <v>4</v>
      </c>
      <c r="B5" s="5">
        <v>0.81</v>
      </c>
      <c r="C5" s="5">
        <v>2.95</v>
      </c>
      <c r="D5" s="5">
        <v>0.57999999999999996</v>
      </c>
      <c r="E5" s="5">
        <v>0.96</v>
      </c>
    </row>
    <row r="6" spans="1:5" x14ac:dyDescent="0.2">
      <c r="A6" s="5">
        <v>5</v>
      </c>
      <c r="B6" s="5">
        <v>0.75</v>
      </c>
      <c r="C6" s="5">
        <v>3.62</v>
      </c>
      <c r="D6" s="5">
        <v>0.56999999999999995</v>
      </c>
      <c r="E6" s="5">
        <v>1.23</v>
      </c>
    </row>
    <row r="7" spans="1:5" x14ac:dyDescent="0.2">
      <c r="A7" s="5">
        <v>6</v>
      </c>
      <c r="B7" s="5">
        <v>0.42</v>
      </c>
      <c r="C7" s="5">
        <v>1.69</v>
      </c>
      <c r="D7" s="5">
        <v>0.3</v>
      </c>
      <c r="E7" s="5">
        <v>0.52</v>
      </c>
    </row>
    <row r="9" spans="1:5" x14ac:dyDescent="0.2">
      <c r="B9" s="2" t="s">
        <v>92</v>
      </c>
      <c r="C9" s="2" t="s">
        <v>93</v>
      </c>
    </row>
    <row r="10" spans="1:5" x14ac:dyDescent="0.2">
      <c r="A10" s="2" t="s">
        <v>152</v>
      </c>
      <c r="B10" s="5">
        <v>0.6</v>
      </c>
      <c r="C10" s="5">
        <v>0.25</v>
      </c>
    </row>
    <row r="11" spans="1:5" x14ac:dyDescent="0.2">
      <c r="A11" s="2" t="s">
        <v>153</v>
      </c>
      <c r="B11" s="5">
        <v>4</v>
      </c>
      <c r="C11" s="5">
        <v>1.45</v>
      </c>
    </row>
    <row r="12" spans="1:5" x14ac:dyDescent="0.2">
      <c r="A12" s="2" t="s">
        <v>156</v>
      </c>
      <c r="B12" s="5">
        <v>3.4</v>
      </c>
      <c r="C12" s="5" t="s">
        <v>157</v>
      </c>
    </row>
    <row r="13" spans="1:5" x14ac:dyDescent="0.2">
      <c r="A13" s="2" t="s">
        <v>154</v>
      </c>
      <c r="B13" s="5">
        <v>0.5</v>
      </c>
      <c r="C13" s="5">
        <v>0.18</v>
      </c>
    </row>
    <row r="14" spans="1:5" x14ac:dyDescent="0.2">
      <c r="A14" s="2" t="s">
        <v>155</v>
      </c>
      <c r="B14" s="5">
        <v>0.8</v>
      </c>
      <c r="C14" s="5">
        <v>0.36</v>
      </c>
    </row>
    <row r="15" spans="1:5" x14ac:dyDescent="0.2">
      <c r="A15" s="2" t="s">
        <v>156</v>
      </c>
      <c r="B15" s="5">
        <v>0.32</v>
      </c>
      <c r="C15" s="5" t="s">
        <v>157</v>
      </c>
    </row>
    <row r="17" spans="2:2" x14ac:dyDescent="0.2">
      <c r="B17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5BC-2092-BF45-A8CB-0E384565F344}">
  <dimension ref="A1:Y106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0.1640625" style="5" bestFit="1" customWidth="1"/>
    <col min="2" max="2" width="11.33203125" style="5" bestFit="1" customWidth="1"/>
    <col min="3" max="7" width="6.83203125" style="5" customWidth="1"/>
    <col min="8" max="8" width="12.83203125" style="5" customWidth="1"/>
    <col min="9" max="11" width="6.83203125" style="5" customWidth="1"/>
    <col min="12" max="13" width="12.83203125" style="5" customWidth="1"/>
    <col min="14" max="14" width="6.83203125" style="5" customWidth="1"/>
    <col min="15" max="16" width="12.83203125" style="5" customWidth="1"/>
    <col min="17" max="17" width="6.83203125" style="5" customWidth="1"/>
    <col min="18" max="18" width="12.83203125" style="5" customWidth="1"/>
    <col min="19" max="19" width="6.83203125" style="5" customWidth="1"/>
    <col min="20" max="21" width="12.83203125" style="5" customWidth="1"/>
    <col min="22" max="22" width="20.83203125" style="5" customWidth="1"/>
    <col min="23" max="23" width="22.33203125" style="5" customWidth="1"/>
    <col min="24" max="24" width="22.6640625" style="5" customWidth="1"/>
    <col min="25" max="25" width="25.83203125" style="5" customWidth="1"/>
    <col min="26" max="16384" width="10.83203125" style="5"/>
  </cols>
  <sheetData>
    <row r="1" spans="1:25" s="15" customFormat="1" ht="60" customHeight="1" x14ac:dyDescent="0.2">
      <c r="A1" s="12" t="s">
        <v>175</v>
      </c>
      <c r="B1" s="12" t="s">
        <v>67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6"/>
      <c r="I1" s="14" t="s">
        <v>74</v>
      </c>
      <c r="J1" s="12" t="s">
        <v>75</v>
      </c>
      <c r="K1" s="12" t="s">
        <v>76</v>
      </c>
      <c r="L1" s="16"/>
      <c r="M1" s="13" t="s">
        <v>77</v>
      </c>
      <c r="N1" s="13" t="s">
        <v>78</v>
      </c>
      <c r="O1" s="16"/>
      <c r="P1" s="18"/>
      <c r="Q1" s="13" t="s">
        <v>79</v>
      </c>
      <c r="R1" s="13" t="s">
        <v>80</v>
      </c>
      <c r="S1" s="13" t="s">
        <v>81</v>
      </c>
      <c r="T1" s="13" t="s">
        <v>82</v>
      </c>
      <c r="U1" s="18"/>
      <c r="V1" s="16"/>
      <c r="W1" s="16"/>
      <c r="X1" s="16"/>
      <c r="Y1"/>
    </row>
    <row r="2" spans="1:25" s="15" customFormat="1" x14ac:dyDescent="0.2">
      <c r="A2" s="15" t="s">
        <v>157</v>
      </c>
      <c r="B2" s="15" t="s">
        <v>21</v>
      </c>
      <c r="C2" s="40">
        <v>28.902439024390244</v>
      </c>
      <c r="D2" s="5">
        <v>7.1627906976744189</v>
      </c>
      <c r="E2" s="15">
        <v>72</v>
      </c>
      <c r="F2" s="41">
        <v>21.739648326715823</v>
      </c>
      <c r="G2" s="15">
        <v>64.837209302325576</v>
      </c>
      <c r="H2" s="15">
        <v>0.33529586730587535</v>
      </c>
      <c r="I2" s="17">
        <v>33.529586730587532</v>
      </c>
      <c r="J2" s="15">
        <v>35.901439645625693</v>
      </c>
      <c r="K2" s="15">
        <v>41</v>
      </c>
      <c r="L2" s="15">
        <v>0.87564486940550468</v>
      </c>
      <c r="M2" s="37">
        <v>308.84024390243906</v>
      </c>
      <c r="N2" s="37">
        <v>43</v>
      </c>
      <c r="O2" s="15">
        <v>7.1823312535450947</v>
      </c>
      <c r="P2" s="17">
        <v>8.0579761229505991</v>
      </c>
      <c r="Q2" s="37">
        <v>472.61230936927808</v>
      </c>
      <c r="R2" s="37">
        <v>16967.462300600917</v>
      </c>
      <c r="S2" s="37">
        <v>4203.8637101135746</v>
      </c>
      <c r="T2" s="37">
        <v>172358.41211465656</v>
      </c>
      <c r="U2" s="17">
        <v>9.844290216200062E-2</v>
      </c>
      <c r="V2" s="15">
        <v>8.1564190251125996</v>
      </c>
      <c r="W2" s="15">
        <v>2.8559445066584539</v>
      </c>
      <c r="X2" s="15">
        <v>4.4047924600542875E-2</v>
      </c>
      <c r="Y2" s="5">
        <v>1.9402196616151101E-3</v>
      </c>
    </row>
    <row r="3" spans="1:25" s="15" customFormat="1" x14ac:dyDescent="0.2">
      <c r="A3" s="22"/>
      <c r="B3" s="22"/>
      <c r="C3" s="22"/>
      <c r="D3" s="22"/>
      <c r="E3" s="22"/>
      <c r="F3" s="22"/>
      <c r="G3" s="22"/>
      <c r="I3" s="17"/>
      <c r="J3" s="22"/>
      <c r="K3" s="22"/>
      <c r="M3" s="36"/>
      <c r="N3" s="36"/>
      <c r="P3" s="17"/>
      <c r="Q3" s="36"/>
      <c r="R3" s="36"/>
      <c r="S3" s="36"/>
      <c r="T3" s="36"/>
      <c r="U3" s="17"/>
      <c r="Y3"/>
    </row>
    <row r="4" spans="1:25" x14ac:dyDescent="0.2">
      <c r="A4" s="5">
        <v>0</v>
      </c>
      <c r="B4" s="5">
        <v>10106</v>
      </c>
      <c r="C4" s="5">
        <f>SUM('Kelley GD Data'!E2:E10)</f>
        <v>4</v>
      </c>
      <c r="D4" s="5">
        <v>0</v>
      </c>
      <c r="E4" s="5">
        <v>72</v>
      </c>
      <c r="F4" s="5">
        <f t="shared" ref="F4:F35" si="0">C4-D4</f>
        <v>4</v>
      </c>
      <c r="G4" s="5">
        <f t="shared" ref="G4:G35" si="1">E4-D4</f>
        <v>72</v>
      </c>
      <c r="H4" s="5">
        <f>F4/G4</f>
        <v>5.5555555555555552E-2</v>
      </c>
      <c r="I4" s="7">
        <v>5.5555555555555554</v>
      </c>
      <c r="J4" s="5">
        <v>0</v>
      </c>
      <c r="K4" s="5">
        <v>9</v>
      </c>
      <c r="L4" s="5">
        <f>J4/K4</f>
        <v>0</v>
      </c>
      <c r="M4" s="5">
        <f>_xlfn.VAR.S('Kelley GD Data'!E2:E10)</f>
        <v>0.52777777777777779</v>
      </c>
      <c r="N4" s="5">
        <v>9</v>
      </c>
      <c r="O4" s="5">
        <f>M4/N4</f>
        <v>5.8641975308641979E-2</v>
      </c>
      <c r="P4" s="7">
        <f>L4+O4</f>
        <v>5.8641975308641979E-2</v>
      </c>
      <c r="Q4" s="5">
        <f>F4*F4</f>
        <v>16</v>
      </c>
      <c r="R4" s="5">
        <f>Q4*J4</f>
        <v>0</v>
      </c>
      <c r="S4" s="5">
        <f>G4*G4</f>
        <v>5184</v>
      </c>
      <c r="T4" s="5">
        <f>S4*K4</f>
        <v>46656</v>
      </c>
      <c r="U4" s="7">
        <f>R4/T4</f>
        <v>0</v>
      </c>
      <c r="V4" s="5">
        <f>P4+U4</f>
        <v>5.8641975308641979E-2</v>
      </c>
      <c r="W4" s="5">
        <f>SQRT(V4)</f>
        <v>0.24216105241892633</v>
      </c>
      <c r="X4" s="5">
        <f>W4/G4</f>
        <v>3.3633479502628658E-3</v>
      </c>
      <c r="Y4" s="5">
        <v>1.131210943453742E-5</v>
      </c>
    </row>
    <row r="5" spans="1:25" x14ac:dyDescent="0.2">
      <c r="A5" s="5">
        <v>0</v>
      </c>
      <c r="B5" s="5">
        <v>10107</v>
      </c>
      <c r="C5" s="5">
        <f>SUM('Kelley GD Data'!E11:E19)</f>
        <v>3</v>
      </c>
      <c r="D5" s="5">
        <v>1</v>
      </c>
      <c r="E5" s="5">
        <v>72</v>
      </c>
      <c r="F5" s="5">
        <f t="shared" si="0"/>
        <v>2</v>
      </c>
      <c r="G5" s="5">
        <f t="shared" si="1"/>
        <v>71</v>
      </c>
      <c r="H5" s="5">
        <f t="shared" ref="H5:H19" si="2">F5/G5</f>
        <v>2.8169014084507043E-2</v>
      </c>
      <c r="I5" s="7">
        <v>2.8169014084507045</v>
      </c>
      <c r="J5" s="5">
        <v>0.1111111111111111</v>
      </c>
      <c r="K5" s="5">
        <v>9</v>
      </c>
      <c r="L5" s="5">
        <f t="shared" ref="L5:L68" si="3">J5/K5</f>
        <v>1.2345679012345678E-2</v>
      </c>
      <c r="M5" s="5">
        <f>_xlfn.VAR.S('Kelley GD Data'!E11:E19)</f>
        <v>0.5</v>
      </c>
      <c r="N5" s="5">
        <v>9</v>
      </c>
      <c r="O5" s="5">
        <f t="shared" ref="O5:O68" si="4">M5/N5</f>
        <v>5.5555555555555552E-2</v>
      </c>
      <c r="P5" s="7">
        <f t="shared" ref="P5:P68" si="5">L5+O5</f>
        <v>6.7901234567901231E-2</v>
      </c>
      <c r="Q5" s="5">
        <f t="shared" ref="Q5:Q68" si="6">F5*F5</f>
        <v>4</v>
      </c>
      <c r="R5" s="5">
        <f t="shared" ref="R5:R68" si="7">Q5*J5</f>
        <v>0.44444444444444442</v>
      </c>
      <c r="S5" s="5">
        <f t="shared" ref="S5:S68" si="8">G5*G5</f>
        <v>5041</v>
      </c>
      <c r="T5" s="5">
        <f t="shared" ref="T5:T68" si="9">S5*K5</f>
        <v>45369</v>
      </c>
      <c r="U5" s="7">
        <f t="shared" ref="U5:U68" si="10">R5/T5</f>
        <v>9.7962142530019273E-6</v>
      </c>
      <c r="V5" s="5">
        <f t="shared" ref="V5:V68" si="11">P5+U5</f>
        <v>6.7911030782154228E-2</v>
      </c>
      <c r="W5" s="5">
        <f t="shared" ref="W5:W68" si="12">SQRT(V5)</f>
        <v>0.26059744968467025</v>
      </c>
      <c r="X5" s="5">
        <f t="shared" ref="X5:X68" si="13">W5/G5</f>
        <v>3.6703866152770458E-3</v>
      </c>
      <c r="Y5" s="5">
        <v>1.3471737905604889E-5</v>
      </c>
    </row>
    <row r="6" spans="1:25" x14ac:dyDescent="0.2">
      <c r="A6" s="5">
        <v>0</v>
      </c>
      <c r="B6" s="5">
        <v>10108</v>
      </c>
      <c r="C6" s="5">
        <f>SUM('Kelley GD Data'!E20:E28)</f>
        <v>20</v>
      </c>
      <c r="D6" s="5">
        <v>1</v>
      </c>
      <c r="E6" s="5">
        <v>72</v>
      </c>
      <c r="F6" s="5">
        <f t="shared" si="0"/>
        <v>19</v>
      </c>
      <c r="G6" s="5">
        <f t="shared" si="1"/>
        <v>71</v>
      </c>
      <c r="H6" s="5">
        <f t="shared" si="2"/>
        <v>0.26760563380281688</v>
      </c>
      <c r="I6" s="7">
        <v>26.760563380281688</v>
      </c>
      <c r="J6" s="5">
        <v>0.1111111111111111</v>
      </c>
      <c r="K6" s="5">
        <v>9</v>
      </c>
      <c r="L6" s="5">
        <f t="shared" si="3"/>
        <v>1.2345679012345678E-2</v>
      </c>
      <c r="M6" s="5">
        <f>_xlfn.VAR.S('Kelley GD Data'!E20:E28)</f>
        <v>6.6944444444444446</v>
      </c>
      <c r="N6" s="5">
        <v>9</v>
      </c>
      <c r="O6" s="5">
        <f t="shared" si="4"/>
        <v>0.74382716049382713</v>
      </c>
      <c r="P6" s="7">
        <f t="shared" si="5"/>
        <v>0.75617283950617287</v>
      </c>
      <c r="Q6" s="5">
        <f t="shared" si="6"/>
        <v>361</v>
      </c>
      <c r="R6" s="5">
        <f t="shared" si="7"/>
        <v>40.111111111111107</v>
      </c>
      <c r="S6" s="5">
        <f t="shared" si="8"/>
        <v>5041</v>
      </c>
      <c r="T6" s="5">
        <f t="shared" si="9"/>
        <v>45369</v>
      </c>
      <c r="U6" s="7">
        <f t="shared" si="10"/>
        <v>8.8410833633342388E-4</v>
      </c>
      <c r="V6" s="5">
        <f t="shared" si="11"/>
        <v>0.75705694784250632</v>
      </c>
      <c r="W6" s="5">
        <f t="shared" si="12"/>
        <v>0.87009019523409548</v>
      </c>
      <c r="X6" s="5">
        <f t="shared" si="13"/>
        <v>1.2254791482170358E-2</v>
      </c>
      <c r="Y6" s="5">
        <v>1.5017991427147516E-4</v>
      </c>
    </row>
    <row r="7" spans="1:25" x14ac:dyDescent="0.2">
      <c r="A7" s="5">
        <v>0</v>
      </c>
      <c r="B7" s="5">
        <v>10109</v>
      </c>
      <c r="C7" s="5">
        <f>SUM('Kelley GD Data'!E29:E37)</f>
        <v>11</v>
      </c>
      <c r="D7" s="5">
        <f>SUM('Kelley GD Data'!D29:D37)</f>
        <v>11</v>
      </c>
      <c r="E7" s="5">
        <v>72</v>
      </c>
      <c r="F7" s="5">
        <f t="shared" si="0"/>
        <v>0</v>
      </c>
      <c r="G7" s="5">
        <f t="shared" si="1"/>
        <v>61</v>
      </c>
      <c r="H7" s="5">
        <f t="shared" si="2"/>
        <v>0</v>
      </c>
      <c r="I7" s="7">
        <v>0</v>
      </c>
      <c r="J7" s="5">
        <v>1.4444444444444444</v>
      </c>
      <c r="K7" s="5">
        <v>9</v>
      </c>
      <c r="L7" s="5">
        <f t="shared" si="3"/>
        <v>0.16049382716049382</v>
      </c>
      <c r="M7" s="5">
        <f>_xlfn.VAR.S('Kelley GD Data'!E29:E37)</f>
        <v>2.6944444444444446</v>
      </c>
      <c r="N7" s="5">
        <v>9</v>
      </c>
      <c r="O7" s="5">
        <f t="shared" si="4"/>
        <v>0.29938271604938271</v>
      </c>
      <c r="P7" s="7">
        <f t="shared" si="5"/>
        <v>0.45987654320987653</v>
      </c>
      <c r="Q7" s="5">
        <f t="shared" si="6"/>
        <v>0</v>
      </c>
      <c r="R7" s="5">
        <f t="shared" si="7"/>
        <v>0</v>
      </c>
      <c r="S7" s="5">
        <f t="shared" si="8"/>
        <v>3721</v>
      </c>
      <c r="T7" s="5">
        <f t="shared" si="9"/>
        <v>33489</v>
      </c>
      <c r="U7" s="7">
        <f t="shared" si="10"/>
        <v>0</v>
      </c>
      <c r="V7" s="5">
        <f t="shared" si="11"/>
        <v>0.45987654320987653</v>
      </c>
      <c r="W7" s="5">
        <f t="shared" si="12"/>
        <v>0.67814197865187242</v>
      </c>
      <c r="X7" s="5">
        <f t="shared" si="13"/>
        <v>1.1117081617243811E-2</v>
      </c>
      <c r="Y7" s="5">
        <v>1.2358950368446025E-4</v>
      </c>
    </row>
    <row r="8" spans="1:25" x14ac:dyDescent="0.2">
      <c r="A8" s="5">
        <v>0</v>
      </c>
      <c r="B8" s="5">
        <v>10307</v>
      </c>
      <c r="C8" s="5">
        <f>SUM('Kelley GD Data'!E38:E46)</f>
        <v>17</v>
      </c>
      <c r="D8" s="5">
        <v>3</v>
      </c>
      <c r="E8" s="5">
        <v>72</v>
      </c>
      <c r="F8" s="5">
        <f t="shared" si="0"/>
        <v>14</v>
      </c>
      <c r="G8" s="5">
        <f t="shared" si="1"/>
        <v>69</v>
      </c>
      <c r="H8" s="5">
        <f t="shared" si="2"/>
        <v>0.20289855072463769</v>
      </c>
      <c r="I8" s="7">
        <v>20.289855072463769</v>
      </c>
      <c r="J8" s="5">
        <v>0.5</v>
      </c>
      <c r="K8" s="5">
        <v>9</v>
      </c>
      <c r="L8" s="5">
        <f t="shared" si="3"/>
        <v>5.5555555555555552E-2</v>
      </c>
      <c r="M8" s="5">
        <f>_xlfn.VAR.S('Kelley GD Data'!E38:E46)</f>
        <v>5.1111111111111107</v>
      </c>
      <c r="N8" s="5">
        <v>9</v>
      </c>
      <c r="O8" s="5">
        <f t="shared" si="4"/>
        <v>0.5679012345679012</v>
      </c>
      <c r="P8" s="7">
        <f t="shared" si="5"/>
        <v>0.62345679012345678</v>
      </c>
      <c r="Q8" s="5">
        <f t="shared" si="6"/>
        <v>196</v>
      </c>
      <c r="R8" s="5">
        <f t="shared" si="7"/>
        <v>98</v>
      </c>
      <c r="S8" s="5">
        <f t="shared" si="8"/>
        <v>4761</v>
      </c>
      <c r="T8" s="5">
        <f t="shared" si="9"/>
        <v>42849</v>
      </c>
      <c r="U8" s="7">
        <f t="shared" si="10"/>
        <v>2.287101215897687E-3</v>
      </c>
      <c r="V8" s="5">
        <f t="shared" si="11"/>
        <v>0.62574389133935449</v>
      </c>
      <c r="W8" s="5">
        <f t="shared" si="12"/>
        <v>0.79103975332429055</v>
      </c>
      <c r="X8" s="5">
        <f t="shared" si="13"/>
        <v>1.1464344251076675E-2</v>
      </c>
      <c r="Y8" s="5">
        <v>1.314311891071948E-4</v>
      </c>
    </row>
    <row r="9" spans="1:25" x14ac:dyDescent="0.2">
      <c r="A9" s="5">
        <v>0</v>
      </c>
      <c r="B9" s="5">
        <v>10321</v>
      </c>
      <c r="C9" s="5">
        <f>SUM('Kelley GD Data'!E47:E55)</f>
        <v>29</v>
      </c>
      <c r="D9" s="5">
        <v>1</v>
      </c>
      <c r="E9" s="5">
        <v>72</v>
      </c>
      <c r="F9" s="5">
        <f t="shared" si="0"/>
        <v>28</v>
      </c>
      <c r="G9" s="5">
        <f t="shared" si="1"/>
        <v>71</v>
      </c>
      <c r="H9" s="5">
        <f t="shared" si="2"/>
        <v>0.39436619718309857</v>
      </c>
      <c r="I9" s="7">
        <v>39.436619718309856</v>
      </c>
      <c r="J9" s="5">
        <v>0.1111111111111111</v>
      </c>
      <c r="K9" s="5">
        <v>9</v>
      </c>
      <c r="L9" s="5">
        <f t="shared" si="3"/>
        <v>1.2345679012345678E-2</v>
      </c>
      <c r="M9" s="5">
        <f>_xlfn.VAR.S('Kelley GD Data'!E47:E55)</f>
        <v>5.1944444444444446</v>
      </c>
      <c r="N9" s="5">
        <v>9</v>
      </c>
      <c r="O9" s="5">
        <f t="shared" si="4"/>
        <v>0.5771604938271605</v>
      </c>
      <c r="P9" s="7">
        <f t="shared" si="5"/>
        <v>0.58950617283950613</v>
      </c>
      <c r="Q9" s="5">
        <f t="shared" si="6"/>
        <v>784</v>
      </c>
      <c r="R9" s="5">
        <f t="shared" si="7"/>
        <v>87.1111111111111</v>
      </c>
      <c r="S9" s="5">
        <f t="shared" si="8"/>
        <v>5041</v>
      </c>
      <c r="T9" s="5">
        <f t="shared" si="9"/>
        <v>45369</v>
      </c>
      <c r="U9" s="7">
        <f t="shared" si="10"/>
        <v>1.9200579935883776E-3</v>
      </c>
      <c r="V9" s="5">
        <f t="shared" si="11"/>
        <v>0.59142623083309454</v>
      </c>
      <c r="W9" s="5">
        <f t="shared" si="12"/>
        <v>0.769042411595807</v>
      </c>
      <c r="X9" s="5">
        <f t="shared" si="13"/>
        <v>1.0831583261912775E-2</v>
      </c>
      <c r="Y9" s="5">
        <v>1.1732319595974899E-4</v>
      </c>
    </row>
    <row r="10" spans="1:25" x14ac:dyDescent="0.2">
      <c r="A10" s="5">
        <v>0</v>
      </c>
      <c r="B10" s="5">
        <v>10325</v>
      </c>
      <c r="C10" s="5">
        <f>SUM('Kelley GD Data'!E56:E64)</f>
        <v>18</v>
      </c>
      <c r="D10" s="5">
        <v>3</v>
      </c>
      <c r="E10" s="5">
        <v>72</v>
      </c>
      <c r="F10" s="5">
        <f t="shared" si="0"/>
        <v>15</v>
      </c>
      <c r="G10" s="5">
        <f t="shared" si="1"/>
        <v>69</v>
      </c>
      <c r="H10" s="5">
        <f t="shared" si="2"/>
        <v>0.21739130434782608</v>
      </c>
      <c r="I10" s="7">
        <v>21.739130434782609</v>
      </c>
      <c r="J10" s="5">
        <v>0.5</v>
      </c>
      <c r="K10" s="5">
        <v>9</v>
      </c>
      <c r="L10" s="5">
        <f t="shared" si="3"/>
        <v>5.5555555555555552E-2</v>
      </c>
      <c r="M10" s="5">
        <f>_xlfn.VAR.S('Kelley GD Data'!E56:E64)</f>
        <v>2</v>
      </c>
      <c r="N10" s="5">
        <v>9</v>
      </c>
      <c r="O10" s="5">
        <f t="shared" si="4"/>
        <v>0.22222222222222221</v>
      </c>
      <c r="P10" s="7">
        <f t="shared" si="5"/>
        <v>0.27777777777777779</v>
      </c>
      <c r="Q10" s="5">
        <f t="shared" si="6"/>
        <v>225</v>
      </c>
      <c r="R10" s="5">
        <f t="shared" si="7"/>
        <v>112.5</v>
      </c>
      <c r="S10" s="5">
        <f t="shared" si="8"/>
        <v>4761</v>
      </c>
      <c r="T10" s="5">
        <f t="shared" si="9"/>
        <v>42849</v>
      </c>
      <c r="U10" s="7">
        <f t="shared" si="10"/>
        <v>2.6254988447805081E-3</v>
      </c>
      <c r="V10" s="5">
        <f t="shared" si="11"/>
        <v>0.28040327662255832</v>
      </c>
      <c r="W10" s="5">
        <f t="shared" si="12"/>
        <v>0.52953118569406121</v>
      </c>
      <c r="X10" s="5">
        <f t="shared" si="13"/>
        <v>7.6743650100588581E-3</v>
      </c>
      <c r="Y10" s="5">
        <v>5.8895878307615695E-5</v>
      </c>
    </row>
    <row r="11" spans="1:25" x14ac:dyDescent="0.2">
      <c r="A11" s="5">
        <v>0</v>
      </c>
      <c r="B11" s="5">
        <v>10504</v>
      </c>
      <c r="C11" s="5">
        <f>SUM('Kelley GD Data'!E65:E73)</f>
        <v>56</v>
      </c>
      <c r="D11" s="5">
        <v>6</v>
      </c>
      <c r="E11" s="5">
        <v>72</v>
      </c>
      <c r="F11" s="5">
        <f t="shared" si="0"/>
        <v>50</v>
      </c>
      <c r="G11" s="5">
        <f t="shared" si="1"/>
        <v>66</v>
      </c>
      <c r="H11" s="5">
        <f t="shared" si="2"/>
        <v>0.75757575757575757</v>
      </c>
      <c r="I11" s="7">
        <v>75.757575757575751</v>
      </c>
      <c r="J11" s="5">
        <v>0.5</v>
      </c>
      <c r="K11" s="5">
        <v>9</v>
      </c>
      <c r="L11" s="5">
        <f t="shared" si="3"/>
        <v>5.5555555555555552E-2</v>
      </c>
      <c r="M11" s="5">
        <f>_xlfn.VAR.S('Kelley GD Data'!E65:E73)</f>
        <v>7.4444444444444429</v>
      </c>
      <c r="N11" s="5">
        <v>9</v>
      </c>
      <c r="O11" s="5">
        <f t="shared" si="4"/>
        <v>0.82716049382716028</v>
      </c>
      <c r="P11" s="7">
        <f t="shared" si="5"/>
        <v>0.88271604938271586</v>
      </c>
      <c r="Q11" s="5">
        <f t="shared" si="6"/>
        <v>2500</v>
      </c>
      <c r="R11" s="5">
        <f t="shared" si="7"/>
        <v>1250</v>
      </c>
      <c r="S11" s="5">
        <f t="shared" si="8"/>
        <v>4356</v>
      </c>
      <c r="T11" s="5">
        <f t="shared" si="9"/>
        <v>39204</v>
      </c>
      <c r="U11" s="7">
        <f t="shared" si="10"/>
        <v>3.1884501581471276E-2</v>
      </c>
      <c r="V11" s="5">
        <f t="shared" si="11"/>
        <v>0.91460055096418713</v>
      </c>
      <c r="W11" s="5">
        <f t="shared" si="12"/>
        <v>0.95634750533693924</v>
      </c>
      <c r="X11" s="5">
        <f t="shared" si="13"/>
        <v>1.4490113717226352E-2</v>
      </c>
      <c r="Y11" s="5">
        <v>2.0996339553815127E-4</v>
      </c>
    </row>
    <row r="12" spans="1:25" x14ac:dyDescent="0.2">
      <c r="A12" s="5">
        <v>0</v>
      </c>
      <c r="B12" s="5">
        <v>10505</v>
      </c>
      <c r="C12" s="5">
        <f>SUM('Kelley GD Data'!E74:E82)</f>
        <v>61</v>
      </c>
      <c r="D12" s="5">
        <v>10</v>
      </c>
      <c r="E12" s="5">
        <v>72</v>
      </c>
      <c r="F12" s="5">
        <f t="shared" si="0"/>
        <v>51</v>
      </c>
      <c r="G12" s="5">
        <f t="shared" si="1"/>
        <v>62</v>
      </c>
      <c r="H12" s="5">
        <f t="shared" si="2"/>
        <v>0.82258064516129037</v>
      </c>
      <c r="I12" s="7">
        <v>82.258064516129039</v>
      </c>
      <c r="J12" s="5">
        <v>2.3611111111111112</v>
      </c>
      <c r="K12" s="5">
        <v>9</v>
      </c>
      <c r="L12" s="5">
        <f t="shared" si="3"/>
        <v>0.26234567901234568</v>
      </c>
      <c r="M12" s="5">
        <f>_xlfn.VAR.S('Kelley GD Data'!E74:E82)</f>
        <v>3.9444444444444429</v>
      </c>
      <c r="N12" s="5">
        <v>9</v>
      </c>
      <c r="O12" s="5">
        <f t="shared" si="4"/>
        <v>0.43827160493827144</v>
      </c>
      <c r="P12" s="7">
        <f t="shared" si="5"/>
        <v>0.70061728395061706</v>
      </c>
      <c r="Q12" s="5">
        <f t="shared" si="6"/>
        <v>2601</v>
      </c>
      <c r="R12" s="5">
        <f t="shared" si="7"/>
        <v>6141.25</v>
      </c>
      <c r="S12" s="5">
        <f t="shared" si="8"/>
        <v>3844</v>
      </c>
      <c r="T12" s="5">
        <f t="shared" si="9"/>
        <v>34596</v>
      </c>
      <c r="U12" s="7">
        <f t="shared" si="10"/>
        <v>0.1775132963348364</v>
      </c>
      <c r="V12" s="5">
        <f t="shared" si="11"/>
        <v>0.87813058028545343</v>
      </c>
      <c r="W12" s="5">
        <f t="shared" si="12"/>
        <v>0.93708621817069393</v>
      </c>
      <c r="X12" s="5">
        <f t="shared" si="13"/>
        <v>1.5114293841462805E-2</v>
      </c>
      <c r="Y12" s="5">
        <v>2.2844187832608048E-4</v>
      </c>
    </row>
    <row r="13" spans="1:25" x14ac:dyDescent="0.2">
      <c r="A13" s="5">
        <v>0</v>
      </c>
      <c r="B13" s="5">
        <v>10601</v>
      </c>
      <c r="C13" s="5">
        <f>SUM('Kelley GD Data'!E83:E91)</f>
        <v>27</v>
      </c>
      <c r="D13" s="5">
        <v>5</v>
      </c>
      <c r="E13" s="5">
        <v>72</v>
      </c>
      <c r="F13" s="5">
        <f t="shared" si="0"/>
        <v>22</v>
      </c>
      <c r="G13" s="5">
        <f t="shared" si="1"/>
        <v>67</v>
      </c>
      <c r="H13" s="5">
        <f t="shared" si="2"/>
        <v>0.32835820895522388</v>
      </c>
      <c r="I13" s="7">
        <v>32.835820895522389</v>
      </c>
      <c r="J13" s="5">
        <v>0.77777777777777779</v>
      </c>
      <c r="K13" s="5">
        <v>9</v>
      </c>
      <c r="L13" s="5">
        <f t="shared" si="3"/>
        <v>8.6419753086419748E-2</v>
      </c>
      <c r="M13" s="5">
        <f>_xlfn.VAR.S('Kelley GD Data'!E83:E91)</f>
        <v>4.5</v>
      </c>
      <c r="N13" s="5">
        <v>9</v>
      </c>
      <c r="O13" s="5">
        <f t="shared" si="4"/>
        <v>0.5</v>
      </c>
      <c r="P13" s="7">
        <f t="shared" si="5"/>
        <v>0.58641975308641969</v>
      </c>
      <c r="Q13" s="5">
        <f t="shared" si="6"/>
        <v>484</v>
      </c>
      <c r="R13" s="5">
        <f t="shared" si="7"/>
        <v>376.44444444444446</v>
      </c>
      <c r="S13" s="5">
        <f t="shared" si="8"/>
        <v>4489</v>
      </c>
      <c r="T13" s="5">
        <f t="shared" si="9"/>
        <v>40401</v>
      </c>
      <c r="U13" s="7">
        <f t="shared" si="10"/>
        <v>9.317701157012066E-3</v>
      </c>
      <c r="V13" s="5">
        <f t="shared" si="11"/>
        <v>0.59573745424343172</v>
      </c>
      <c r="W13" s="5">
        <f t="shared" si="12"/>
        <v>0.77184030358839884</v>
      </c>
      <c r="X13" s="5">
        <f t="shared" si="13"/>
        <v>1.1520004531170133E-2</v>
      </c>
      <c r="Y13" s="5">
        <v>1.3271050439818039E-4</v>
      </c>
    </row>
    <row r="14" spans="1:25" x14ac:dyDescent="0.2">
      <c r="A14" s="5">
        <v>0</v>
      </c>
      <c r="B14" s="5">
        <v>10604</v>
      </c>
      <c r="C14" s="5">
        <f>SUM('Kelley GD Data'!E92:E100)</f>
        <v>30</v>
      </c>
      <c r="D14" s="5">
        <v>2</v>
      </c>
      <c r="E14" s="5">
        <v>72</v>
      </c>
      <c r="F14" s="5">
        <f t="shared" si="0"/>
        <v>28</v>
      </c>
      <c r="G14" s="5">
        <f t="shared" si="1"/>
        <v>70</v>
      </c>
      <c r="H14" s="5">
        <f t="shared" si="2"/>
        <v>0.4</v>
      </c>
      <c r="I14" s="7">
        <v>40</v>
      </c>
      <c r="J14" s="5">
        <v>0.19444444444444445</v>
      </c>
      <c r="K14" s="5">
        <v>9</v>
      </c>
      <c r="L14" s="5">
        <f t="shared" si="3"/>
        <v>2.1604938271604937E-2</v>
      </c>
      <c r="M14" s="5">
        <f>_xlfn.VAR.S('Kelley GD Data'!E92:E100)</f>
        <v>9</v>
      </c>
      <c r="N14" s="5">
        <v>9</v>
      </c>
      <c r="O14" s="5">
        <f t="shared" si="4"/>
        <v>1</v>
      </c>
      <c r="P14" s="7">
        <f t="shared" si="5"/>
        <v>1.021604938271605</v>
      </c>
      <c r="Q14" s="5">
        <f t="shared" si="6"/>
        <v>784</v>
      </c>
      <c r="R14" s="5">
        <f t="shared" si="7"/>
        <v>152.44444444444446</v>
      </c>
      <c r="S14" s="5">
        <f t="shared" si="8"/>
        <v>4900</v>
      </c>
      <c r="T14" s="5">
        <f t="shared" si="9"/>
        <v>44100</v>
      </c>
      <c r="U14" s="7">
        <f t="shared" si="10"/>
        <v>3.4567901234567903E-3</v>
      </c>
      <c r="V14" s="5">
        <f t="shared" si="11"/>
        <v>1.0250617283950618</v>
      </c>
      <c r="W14" s="5">
        <f t="shared" si="12"/>
        <v>1.0124533215882408</v>
      </c>
      <c r="X14" s="5">
        <f t="shared" si="13"/>
        <v>1.446361887983201E-2</v>
      </c>
      <c r="Y14" s="5">
        <v>2.0919627110103299E-4</v>
      </c>
    </row>
    <row r="15" spans="1:25" x14ac:dyDescent="0.2">
      <c r="A15" s="5">
        <v>0</v>
      </c>
      <c r="B15" s="5">
        <v>10607</v>
      </c>
      <c r="C15" s="5">
        <f>SUM('Kelley GD Data'!E101:E109)</f>
        <v>15</v>
      </c>
      <c r="D15" s="5">
        <v>3</v>
      </c>
      <c r="E15" s="5">
        <v>72</v>
      </c>
      <c r="F15" s="5">
        <f t="shared" si="0"/>
        <v>12</v>
      </c>
      <c r="G15" s="5">
        <f t="shared" si="1"/>
        <v>69</v>
      </c>
      <c r="H15" s="5">
        <f t="shared" si="2"/>
        <v>0.17391304347826086</v>
      </c>
      <c r="I15" s="7">
        <v>17.391304347826086</v>
      </c>
      <c r="J15" s="5">
        <v>0.5</v>
      </c>
      <c r="K15" s="5">
        <v>9</v>
      </c>
      <c r="L15" s="5">
        <f t="shared" si="3"/>
        <v>5.5555555555555552E-2</v>
      </c>
      <c r="M15" s="5">
        <f>_xlfn.VAR.S('Kelley GD Data'!E101:E109)</f>
        <v>2.75</v>
      </c>
      <c r="N15" s="5">
        <v>9</v>
      </c>
      <c r="O15" s="5">
        <f t="shared" si="4"/>
        <v>0.30555555555555558</v>
      </c>
      <c r="P15" s="7">
        <f t="shared" si="5"/>
        <v>0.36111111111111116</v>
      </c>
      <c r="Q15" s="5">
        <f t="shared" si="6"/>
        <v>144</v>
      </c>
      <c r="R15" s="5">
        <f t="shared" si="7"/>
        <v>72</v>
      </c>
      <c r="S15" s="5">
        <f t="shared" si="8"/>
        <v>4761</v>
      </c>
      <c r="T15" s="5">
        <f t="shared" si="9"/>
        <v>42849</v>
      </c>
      <c r="U15" s="7">
        <f t="shared" si="10"/>
        <v>1.6803192606595252E-3</v>
      </c>
      <c r="V15" s="5">
        <f t="shared" si="11"/>
        <v>0.3627914303717707</v>
      </c>
      <c r="W15" s="5">
        <f t="shared" si="12"/>
        <v>0.60232170006714081</v>
      </c>
      <c r="X15" s="5">
        <f t="shared" si="13"/>
        <v>8.7293000009730556E-3</v>
      </c>
      <c r="Y15" s="5">
        <v>7.6200678506988193E-5</v>
      </c>
    </row>
    <row r="16" spans="1:25" x14ac:dyDescent="0.2">
      <c r="A16" s="5">
        <v>0</v>
      </c>
      <c r="B16" s="5">
        <v>10701</v>
      </c>
      <c r="C16" s="5">
        <f>SUM('Kelley GD Data'!E110:E118)</f>
        <v>25</v>
      </c>
      <c r="D16" s="5">
        <v>6</v>
      </c>
      <c r="E16" s="5">
        <v>72</v>
      </c>
      <c r="F16" s="5">
        <f t="shared" si="0"/>
        <v>19</v>
      </c>
      <c r="G16" s="5">
        <f t="shared" si="1"/>
        <v>66</v>
      </c>
      <c r="H16" s="5">
        <f t="shared" si="2"/>
        <v>0.2878787878787879</v>
      </c>
      <c r="I16" s="7">
        <v>28.787878787878789</v>
      </c>
      <c r="J16" s="5">
        <v>0.75</v>
      </c>
      <c r="K16" s="5">
        <v>9</v>
      </c>
      <c r="L16" s="5">
        <f t="shared" si="3"/>
        <v>8.3333333333333329E-2</v>
      </c>
      <c r="M16" s="5">
        <f>_xlfn.VAR.S('Kelley GD Data'!E110:E118)</f>
        <v>3.6944444444444446</v>
      </c>
      <c r="N16" s="5">
        <v>9</v>
      </c>
      <c r="O16" s="5">
        <f t="shared" si="4"/>
        <v>0.41049382716049387</v>
      </c>
      <c r="P16" s="7">
        <f t="shared" si="5"/>
        <v>0.49382716049382719</v>
      </c>
      <c r="Q16" s="5">
        <f t="shared" si="6"/>
        <v>361</v>
      </c>
      <c r="R16" s="5">
        <f t="shared" si="7"/>
        <v>270.75</v>
      </c>
      <c r="S16" s="5">
        <f t="shared" si="8"/>
        <v>4356</v>
      </c>
      <c r="T16" s="5">
        <f t="shared" si="9"/>
        <v>39204</v>
      </c>
      <c r="U16" s="7">
        <f t="shared" si="10"/>
        <v>6.9061830425466786E-3</v>
      </c>
      <c r="V16" s="5">
        <f t="shared" si="11"/>
        <v>0.50073334353637389</v>
      </c>
      <c r="W16" s="5">
        <f t="shared" si="12"/>
        <v>0.70762514337491844</v>
      </c>
      <c r="X16" s="5">
        <f t="shared" si="13"/>
        <v>1.0721593081438158E-2</v>
      </c>
      <c r="Y16" s="5">
        <v>1.1495255820394258E-4</v>
      </c>
    </row>
    <row r="17" spans="1:25" x14ac:dyDescent="0.2">
      <c r="A17" s="5">
        <v>0</v>
      </c>
      <c r="B17" s="5">
        <v>10702</v>
      </c>
      <c r="C17" s="5">
        <f>SUM('Kelley GD Data'!E119:E127)</f>
        <v>49</v>
      </c>
      <c r="D17" s="5">
        <v>6</v>
      </c>
      <c r="E17" s="5">
        <v>72</v>
      </c>
      <c r="F17" s="5">
        <f t="shared" si="0"/>
        <v>43</v>
      </c>
      <c r="G17" s="5">
        <f t="shared" si="1"/>
        <v>66</v>
      </c>
      <c r="H17" s="5">
        <f t="shared" si="2"/>
        <v>0.65151515151515149</v>
      </c>
      <c r="I17" s="7">
        <v>65.151515151515156</v>
      </c>
      <c r="J17" s="5">
        <v>1.25</v>
      </c>
      <c r="K17" s="5">
        <v>9</v>
      </c>
      <c r="L17" s="5">
        <f t="shared" si="3"/>
        <v>0.1388888888888889</v>
      </c>
      <c r="M17" s="5">
        <f>_xlfn.VAR.S('Kelley GD Data'!E119:E127)</f>
        <v>1.2777777777777786</v>
      </c>
      <c r="N17" s="5">
        <v>9</v>
      </c>
      <c r="O17" s="5">
        <f t="shared" si="4"/>
        <v>0.14197530864197538</v>
      </c>
      <c r="P17" s="7">
        <f t="shared" si="5"/>
        <v>0.28086419753086428</v>
      </c>
      <c r="Q17" s="5">
        <f t="shared" si="6"/>
        <v>1849</v>
      </c>
      <c r="R17" s="5">
        <f t="shared" si="7"/>
        <v>2311.25</v>
      </c>
      <c r="S17" s="5">
        <f t="shared" si="8"/>
        <v>4356</v>
      </c>
      <c r="T17" s="5">
        <f t="shared" si="9"/>
        <v>39204</v>
      </c>
      <c r="U17" s="7">
        <f t="shared" si="10"/>
        <v>5.8954443424140392E-2</v>
      </c>
      <c r="V17" s="5">
        <f t="shared" si="11"/>
        <v>0.33981864095500469</v>
      </c>
      <c r="W17" s="5">
        <f t="shared" si="12"/>
        <v>0.58293965464274666</v>
      </c>
      <c r="X17" s="5">
        <f t="shared" si="13"/>
        <v>8.832419009738586E-3</v>
      </c>
      <c r="Y17" s="5">
        <v>7.8011625563591551E-5</v>
      </c>
    </row>
    <row r="18" spans="1:25" x14ac:dyDescent="0.2">
      <c r="A18" s="5">
        <v>0</v>
      </c>
      <c r="B18" s="5">
        <v>10704</v>
      </c>
      <c r="C18" s="5">
        <f>SUM('Kelley GD Data'!E128:E136)</f>
        <v>5</v>
      </c>
      <c r="D18" s="5">
        <v>1</v>
      </c>
      <c r="E18" s="5">
        <v>72</v>
      </c>
      <c r="F18" s="5">
        <f t="shared" si="0"/>
        <v>4</v>
      </c>
      <c r="G18" s="5">
        <f t="shared" si="1"/>
        <v>71</v>
      </c>
      <c r="H18" s="5">
        <f t="shared" si="2"/>
        <v>5.6338028169014086E-2</v>
      </c>
      <c r="I18" s="7">
        <v>5.6338028169014089</v>
      </c>
      <c r="J18" s="5">
        <v>0.111111111</v>
      </c>
      <c r="K18" s="5">
        <v>9</v>
      </c>
      <c r="L18" s="5">
        <f t="shared" si="3"/>
        <v>1.2345679E-2</v>
      </c>
      <c r="M18" s="5">
        <f>_xlfn.VAR.S('Kelley GD Data'!E128:E136)</f>
        <v>1.2777777777777777</v>
      </c>
      <c r="N18" s="5">
        <v>9</v>
      </c>
      <c r="O18" s="5">
        <f t="shared" si="4"/>
        <v>0.1419753086419753</v>
      </c>
      <c r="P18" s="7">
        <f t="shared" si="5"/>
        <v>0.1543209876419753</v>
      </c>
      <c r="Q18" s="5">
        <f t="shared" si="6"/>
        <v>16</v>
      </c>
      <c r="R18" s="5">
        <f t="shared" si="7"/>
        <v>1.777777776</v>
      </c>
      <c r="S18" s="5">
        <f t="shared" si="8"/>
        <v>5041</v>
      </c>
      <c r="T18" s="5">
        <f t="shared" si="9"/>
        <v>45369</v>
      </c>
      <c r="U18" s="7">
        <f t="shared" si="10"/>
        <v>3.9184856972822854E-5</v>
      </c>
      <c r="V18" s="5">
        <f t="shared" si="11"/>
        <v>0.15436017249894812</v>
      </c>
      <c r="W18" s="5">
        <f t="shared" si="12"/>
        <v>0.39288697165845055</v>
      </c>
      <c r="X18" s="5">
        <f t="shared" si="13"/>
        <v>5.5336193191331063E-3</v>
      </c>
      <c r="Y18" s="5">
        <v>3.0620942769083139E-5</v>
      </c>
    </row>
    <row r="19" spans="1:25" x14ac:dyDescent="0.2">
      <c r="A19" s="5">
        <v>0</v>
      </c>
      <c r="B19" s="5">
        <v>10710</v>
      </c>
      <c r="C19" s="5">
        <f>SUM('Kelley GD Data'!E137:E145)</f>
        <v>23</v>
      </c>
      <c r="D19" s="5">
        <v>3</v>
      </c>
      <c r="E19" s="5">
        <v>72</v>
      </c>
      <c r="F19" s="5">
        <f t="shared" si="0"/>
        <v>20</v>
      </c>
      <c r="G19" s="5">
        <f t="shared" si="1"/>
        <v>69</v>
      </c>
      <c r="H19" s="5">
        <f t="shared" si="2"/>
        <v>0.28985507246376813</v>
      </c>
      <c r="I19" s="7">
        <v>28.985507246376812</v>
      </c>
      <c r="J19" s="5">
        <v>0.5</v>
      </c>
      <c r="K19" s="5">
        <v>9</v>
      </c>
      <c r="L19" s="5">
        <f t="shared" si="3"/>
        <v>5.5555555555555552E-2</v>
      </c>
      <c r="M19" s="5">
        <f>_xlfn.VAR.S('Kelley GD Data'!E137:E145)</f>
        <v>2.7777777777777777</v>
      </c>
      <c r="N19" s="5">
        <v>9</v>
      </c>
      <c r="O19" s="5">
        <f t="shared" si="4"/>
        <v>0.30864197530864196</v>
      </c>
      <c r="P19" s="7">
        <f t="shared" si="5"/>
        <v>0.36419753086419748</v>
      </c>
      <c r="Q19" s="5">
        <f t="shared" si="6"/>
        <v>400</v>
      </c>
      <c r="R19" s="5">
        <f t="shared" si="7"/>
        <v>200</v>
      </c>
      <c r="S19" s="5">
        <f t="shared" si="8"/>
        <v>4761</v>
      </c>
      <c r="T19" s="5">
        <f t="shared" si="9"/>
        <v>42849</v>
      </c>
      <c r="U19" s="7">
        <f t="shared" si="10"/>
        <v>4.6675535018320148E-3</v>
      </c>
      <c r="V19" s="5">
        <f t="shared" si="11"/>
        <v>0.36886508436602949</v>
      </c>
      <c r="W19" s="5">
        <f t="shared" si="12"/>
        <v>0.60734264164969476</v>
      </c>
      <c r="X19" s="5">
        <f t="shared" si="13"/>
        <v>8.8020672702854314E-3</v>
      </c>
      <c r="Y19" s="5">
        <v>7.7476388230630032E-5</v>
      </c>
    </row>
    <row r="20" spans="1:25" x14ac:dyDescent="0.2">
      <c r="A20" s="5">
        <v>0</v>
      </c>
      <c r="B20" s="5">
        <v>11507</v>
      </c>
      <c r="C20" s="5">
        <f>SUM('Kelley GD Data'!E146:E154)</f>
        <v>46</v>
      </c>
      <c r="D20" s="5">
        <v>1</v>
      </c>
      <c r="E20" s="5">
        <v>72</v>
      </c>
      <c r="F20" s="5">
        <f t="shared" si="0"/>
        <v>45</v>
      </c>
      <c r="G20" s="5">
        <f t="shared" si="1"/>
        <v>71</v>
      </c>
      <c r="H20" s="5">
        <f t="shared" ref="H20:H27" si="14">F20/G20</f>
        <v>0.63380281690140849</v>
      </c>
      <c r="I20" s="7">
        <v>63.380281690140848</v>
      </c>
      <c r="J20" s="5">
        <v>0.111111111</v>
      </c>
      <c r="K20" s="5">
        <v>9</v>
      </c>
      <c r="L20" s="5">
        <f t="shared" si="3"/>
        <v>1.2345679E-2</v>
      </c>
      <c r="M20" s="5">
        <f>_xlfn.VAR.S('Kelley GD Data'!E146:E154)</f>
        <v>3.8611111111111107</v>
      </c>
      <c r="N20" s="5">
        <v>9</v>
      </c>
      <c r="O20" s="5">
        <f t="shared" si="4"/>
        <v>0.42901234567901231</v>
      </c>
      <c r="P20" s="7">
        <f t="shared" si="5"/>
        <v>0.44135802467901231</v>
      </c>
      <c r="Q20" s="5">
        <f t="shared" si="6"/>
        <v>2025</v>
      </c>
      <c r="R20" s="5">
        <f t="shared" si="7"/>
        <v>224.99999977499999</v>
      </c>
      <c r="S20" s="5">
        <f t="shared" si="8"/>
        <v>5041</v>
      </c>
      <c r="T20" s="5">
        <f t="shared" si="9"/>
        <v>45369</v>
      </c>
      <c r="U20" s="7">
        <f t="shared" si="10"/>
        <v>4.9593334606228921E-3</v>
      </c>
      <c r="V20" s="5">
        <f t="shared" si="11"/>
        <v>0.44631735813963519</v>
      </c>
      <c r="W20" s="5">
        <f t="shared" si="12"/>
        <v>0.66806987519243466</v>
      </c>
      <c r="X20" s="5">
        <f t="shared" si="13"/>
        <v>9.4094348618652766E-3</v>
      </c>
      <c r="Y20" s="5">
        <v>8.853746441968562E-5</v>
      </c>
    </row>
    <row r="21" spans="1:25" x14ac:dyDescent="0.2">
      <c r="A21" s="5">
        <v>0</v>
      </c>
      <c r="B21" s="5">
        <v>11510</v>
      </c>
      <c r="C21" s="5">
        <f>SUM('Kelley GD Data'!E155:E163)</f>
        <v>6</v>
      </c>
      <c r="D21" s="5">
        <v>1</v>
      </c>
      <c r="E21" s="5">
        <v>72</v>
      </c>
      <c r="F21" s="5">
        <f t="shared" si="0"/>
        <v>5</v>
      </c>
      <c r="G21" s="5">
        <f t="shared" si="1"/>
        <v>71</v>
      </c>
      <c r="H21" s="5">
        <f t="shared" si="14"/>
        <v>7.0422535211267609E-2</v>
      </c>
      <c r="I21" s="7">
        <v>7.042253521126761</v>
      </c>
      <c r="J21" s="5">
        <v>0.111111111</v>
      </c>
      <c r="K21" s="5">
        <v>9</v>
      </c>
      <c r="L21" s="5">
        <f t="shared" si="3"/>
        <v>1.2345679E-2</v>
      </c>
      <c r="M21" s="5">
        <f>_xlfn.VAR.S('Kelley GD Data'!E155:E163)</f>
        <v>1.75</v>
      </c>
      <c r="N21" s="5">
        <v>9</v>
      </c>
      <c r="O21" s="5">
        <f t="shared" si="4"/>
        <v>0.19444444444444445</v>
      </c>
      <c r="P21" s="7">
        <f t="shared" si="5"/>
        <v>0.20679012344444445</v>
      </c>
      <c r="Q21" s="5">
        <f t="shared" si="6"/>
        <v>25</v>
      </c>
      <c r="R21" s="5">
        <f t="shared" si="7"/>
        <v>2.7777777750000001</v>
      </c>
      <c r="S21" s="5">
        <f t="shared" si="8"/>
        <v>5041</v>
      </c>
      <c r="T21" s="5">
        <f t="shared" si="9"/>
        <v>45369</v>
      </c>
      <c r="U21" s="7">
        <f t="shared" si="10"/>
        <v>6.1226339020035704E-5</v>
      </c>
      <c r="V21" s="5">
        <f t="shared" si="11"/>
        <v>0.20685134978346448</v>
      </c>
      <c r="W21" s="5">
        <f t="shared" si="12"/>
        <v>0.45480913555409647</v>
      </c>
      <c r="X21" s="5">
        <f t="shared" si="13"/>
        <v>6.4057624725929081E-3</v>
      </c>
      <c r="Y21" s="5">
        <v>4.1033792855279611E-5</v>
      </c>
    </row>
    <row r="22" spans="1:25" x14ac:dyDescent="0.2">
      <c r="A22" s="5">
        <v>0</v>
      </c>
      <c r="B22" s="5">
        <v>11511</v>
      </c>
      <c r="C22" s="5">
        <f>SUM('Kelley GD Data'!E164:E172)</f>
        <v>9</v>
      </c>
      <c r="D22" s="5">
        <v>0</v>
      </c>
      <c r="E22" s="5">
        <v>72</v>
      </c>
      <c r="F22" s="5">
        <f t="shared" si="0"/>
        <v>9</v>
      </c>
      <c r="G22" s="5">
        <f t="shared" si="1"/>
        <v>72</v>
      </c>
      <c r="H22" s="5">
        <f t="shared" si="14"/>
        <v>0.125</v>
      </c>
      <c r="I22" s="7">
        <v>12.5</v>
      </c>
      <c r="J22" s="5">
        <v>0</v>
      </c>
      <c r="K22" s="5">
        <v>9</v>
      </c>
      <c r="L22" s="5">
        <f t="shared" si="3"/>
        <v>0</v>
      </c>
      <c r="M22" s="5">
        <f>_xlfn.VAR.S('Kelley GD Data'!E164:E172)</f>
        <v>1.75</v>
      </c>
      <c r="N22" s="5">
        <v>9</v>
      </c>
      <c r="O22" s="5">
        <f t="shared" si="4"/>
        <v>0.19444444444444445</v>
      </c>
      <c r="P22" s="7">
        <f t="shared" si="5"/>
        <v>0.19444444444444445</v>
      </c>
      <c r="Q22" s="5">
        <f t="shared" si="6"/>
        <v>81</v>
      </c>
      <c r="R22" s="5">
        <f t="shared" si="7"/>
        <v>0</v>
      </c>
      <c r="S22" s="5">
        <f t="shared" si="8"/>
        <v>5184</v>
      </c>
      <c r="T22" s="5">
        <f t="shared" si="9"/>
        <v>46656</v>
      </c>
      <c r="U22" s="7">
        <f t="shared" si="10"/>
        <v>0</v>
      </c>
      <c r="V22" s="5">
        <f t="shared" si="11"/>
        <v>0.19444444444444445</v>
      </c>
      <c r="W22" s="5">
        <f t="shared" si="12"/>
        <v>0.44095855184409843</v>
      </c>
      <c r="X22" s="5">
        <f t="shared" si="13"/>
        <v>6.1244243311680338E-3</v>
      </c>
      <c r="Y22" s="5">
        <v>3.7508573388203021E-5</v>
      </c>
    </row>
    <row r="23" spans="1:25" x14ac:dyDescent="0.2">
      <c r="A23" s="5">
        <v>0</v>
      </c>
      <c r="B23" s="5">
        <v>11513</v>
      </c>
      <c r="C23" s="5">
        <f>SUM('Kelley GD Data'!E173:E181)</f>
        <v>20</v>
      </c>
      <c r="D23" s="5">
        <v>2</v>
      </c>
      <c r="E23" s="5">
        <v>72</v>
      </c>
      <c r="F23" s="5">
        <f t="shared" si="0"/>
        <v>18</v>
      </c>
      <c r="G23" s="5">
        <f t="shared" si="1"/>
        <v>70</v>
      </c>
      <c r="H23" s="5">
        <f t="shared" si="14"/>
        <v>0.25714285714285712</v>
      </c>
      <c r="I23" s="7">
        <v>25.714285714285712</v>
      </c>
      <c r="J23" s="5">
        <v>0.44444444444444442</v>
      </c>
      <c r="K23" s="5">
        <v>9</v>
      </c>
      <c r="L23" s="5">
        <f t="shared" si="3"/>
        <v>4.9382716049382713E-2</v>
      </c>
      <c r="M23" s="5">
        <f>_xlfn.VAR.S('Kelley GD Data'!E173:E181)</f>
        <v>6.6944444444444446</v>
      </c>
      <c r="N23" s="5">
        <v>9</v>
      </c>
      <c r="O23" s="5">
        <f t="shared" si="4"/>
        <v>0.74382716049382713</v>
      </c>
      <c r="P23" s="7">
        <f t="shared" si="5"/>
        <v>0.79320987654320985</v>
      </c>
      <c r="Q23" s="5">
        <f t="shared" si="6"/>
        <v>324</v>
      </c>
      <c r="R23" s="5">
        <f t="shared" si="7"/>
        <v>144</v>
      </c>
      <c r="S23" s="5">
        <f t="shared" si="8"/>
        <v>4900</v>
      </c>
      <c r="T23" s="5">
        <f t="shared" si="9"/>
        <v>44100</v>
      </c>
      <c r="U23" s="7">
        <f t="shared" si="10"/>
        <v>3.2653061224489797E-3</v>
      </c>
      <c r="V23" s="5">
        <f t="shared" si="11"/>
        <v>0.79647518266565887</v>
      </c>
      <c r="W23" s="5">
        <f t="shared" si="12"/>
        <v>0.89245458297084168</v>
      </c>
      <c r="X23" s="5">
        <f t="shared" si="13"/>
        <v>1.2749351185297738E-2</v>
      </c>
      <c r="Y23" s="5">
        <v>1.6254595564605285E-4</v>
      </c>
    </row>
    <row r="24" spans="1:25" x14ac:dyDescent="0.2">
      <c r="A24" s="5">
        <v>0</v>
      </c>
      <c r="B24" s="5">
        <v>11602</v>
      </c>
      <c r="C24" s="5">
        <f>SUM('Kelley GD Data'!E182:E190)</f>
        <v>34</v>
      </c>
      <c r="D24" s="5">
        <v>2</v>
      </c>
      <c r="E24" s="5">
        <v>72</v>
      </c>
      <c r="F24" s="5">
        <f t="shared" si="0"/>
        <v>32</v>
      </c>
      <c r="G24" s="5">
        <f t="shared" si="1"/>
        <v>70</v>
      </c>
      <c r="H24" s="5">
        <f t="shared" si="14"/>
        <v>0.45714285714285713</v>
      </c>
      <c r="I24" s="7">
        <v>45.714285714285715</v>
      </c>
      <c r="J24" s="5">
        <v>0.19444444444444445</v>
      </c>
      <c r="K24" s="5">
        <v>9</v>
      </c>
      <c r="L24" s="5">
        <f t="shared" si="3"/>
        <v>2.1604938271604937E-2</v>
      </c>
      <c r="M24" s="5">
        <f>_xlfn.VAR.S('Kelley GD Data'!E182:E190)</f>
        <v>3.4444444444444429</v>
      </c>
      <c r="N24" s="5">
        <v>9</v>
      </c>
      <c r="O24" s="5">
        <f t="shared" si="4"/>
        <v>0.38271604938271586</v>
      </c>
      <c r="P24" s="7">
        <f t="shared" si="5"/>
        <v>0.40432098765432078</v>
      </c>
      <c r="Q24" s="5">
        <f t="shared" si="6"/>
        <v>1024</v>
      </c>
      <c r="R24" s="5">
        <f t="shared" si="7"/>
        <v>199.11111111111111</v>
      </c>
      <c r="S24" s="5">
        <f t="shared" si="8"/>
        <v>4900</v>
      </c>
      <c r="T24" s="5">
        <f t="shared" si="9"/>
        <v>44100</v>
      </c>
      <c r="U24" s="7">
        <f t="shared" si="10"/>
        <v>4.5149911816578488E-3</v>
      </c>
      <c r="V24" s="5">
        <f t="shared" si="11"/>
        <v>0.40883597883597861</v>
      </c>
      <c r="W24" s="5">
        <f t="shared" si="12"/>
        <v>0.63940282986234787</v>
      </c>
      <c r="X24" s="5">
        <f t="shared" si="13"/>
        <v>9.1343261408906844E-3</v>
      </c>
      <c r="Y24" s="5">
        <v>8.3435914048158902E-5</v>
      </c>
    </row>
    <row r="25" spans="1:25" s="45" customFormat="1" x14ac:dyDescent="0.2">
      <c r="A25" s="45">
        <v>0</v>
      </c>
      <c r="B25" s="45">
        <v>11603</v>
      </c>
      <c r="C25" s="45">
        <v>10</v>
      </c>
      <c r="D25" s="45">
        <v>0</v>
      </c>
      <c r="E25" s="45">
        <v>24</v>
      </c>
      <c r="F25" s="45">
        <f t="shared" si="0"/>
        <v>10</v>
      </c>
      <c r="G25" s="45">
        <f t="shared" si="1"/>
        <v>24</v>
      </c>
      <c r="H25" s="45">
        <f t="shared" si="14"/>
        <v>0.41666666666666669</v>
      </c>
      <c r="I25" s="46">
        <v>41.666666666666671</v>
      </c>
      <c r="J25" s="45">
        <v>0</v>
      </c>
      <c r="K25" s="45">
        <v>3</v>
      </c>
      <c r="L25" s="45">
        <f t="shared" si="3"/>
        <v>0</v>
      </c>
      <c r="M25" s="45">
        <f>_xlfn.VAR.S('Kelley GD Data'!E191:E193)</f>
        <v>8.3333333333333321</v>
      </c>
      <c r="N25" s="45">
        <v>3</v>
      </c>
      <c r="O25" s="45">
        <f t="shared" si="4"/>
        <v>2.7777777777777772</v>
      </c>
      <c r="P25" s="46">
        <f t="shared" si="5"/>
        <v>2.7777777777777772</v>
      </c>
      <c r="Q25" s="45">
        <f t="shared" si="6"/>
        <v>100</v>
      </c>
      <c r="R25" s="45">
        <f t="shared" si="7"/>
        <v>0</v>
      </c>
      <c r="S25" s="45">
        <f t="shared" si="8"/>
        <v>576</v>
      </c>
      <c r="T25" s="45">
        <f t="shared" si="9"/>
        <v>1728</v>
      </c>
      <c r="U25" s="46">
        <f t="shared" si="10"/>
        <v>0</v>
      </c>
      <c r="V25" s="45">
        <f t="shared" si="11"/>
        <v>2.7777777777777772</v>
      </c>
      <c r="W25" s="45">
        <f t="shared" si="12"/>
        <v>1.6666666666666665</v>
      </c>
      <c r="X25" s="45">
        <f t="shared" si="13"/>
        <v>6.9444444444444434E-2</v>
      </c>
      <c r="Y25" s="45">
        <f>X25*X25</f>
        <v>4.8225308641975297E-3</v>
      </c>
    </row>
    <row r="26" spans="1:25" x14ac:dyDescent="0.2">
      <c r="A26" s="5">
        <v>0</v>
      </c>
      <c r="B26" s="5">
        <v>11604</v>
      </c>
      <c r="C26" s="5">
        <f>SUM('Kelley GD Data'!E200:E208)</f>
        <v>50</v>
      </c>
      <c r="D26" s="5">
        <v>0</v>
      </c>
      <c r="E26" s="5">
        <v>72</v>
      </c>
      <c r="F26" s="5">
        <f t="shared" si="0"/>
        <v>50</v>
      </c>
      <c r="G26" s="5">
        <f t="shared" si="1"/>
        <v>72</v>
      </c>
      <c r="H26" s="5">
        <f t="shared" si="14"/>
        <v>0.69444444444444442</v>
      </c>
      <c r="I26" s="7">
        <v>69.444444444444443</v>
      </c>
      <c r="J26" s="5">
        <v>0</v>
      </c>
      <c r="K26" s="5">
        <v>9</v>
      </c>
      <c r="L26" s="5">
        <f t="shared" si="3"/>
        <v>0</v>
      </c>
      <c r="M26" s="5">
        <f>_xlfn.VAR.S('Kelley GD Data'!E200:E208)</f>
        <v>1.7777777777777786</v>
      </c>
      <c r="N26" s="5">
        <v>9</v>
      </c>
      <c r="O26" s="5">
        <f t="shared" si="4"/>
        <v>0.19753086419753096</v>
      </c>
      <c r="P26" s="7">
        <f t="shared" si="5"/>
        <v>0.19753086419753096</v>
      </c>
      <c r="Q26" s="5">
        <f t="shared" si="6"/>
        <v>2500</v>
      </c>
      <c r="R26" s="5">
        <f t="shared" si="7"/>
        <v>0</v>
      </c>
      <c r="S26" s="5">
        <f t="shared" si="8"/>
        <v>5184</v>
      </c>
      <c r="T26" s="5">
        <f t="shared" si="9"/>
        <v>46656</v>
      </c>
      <c r="U26" s="7">
        <f t="shared" si="10"/>
        <v>0</v>
      </c>
      <c r="V26" s="5">
        <f t="shared" si="11"/>
        <v>0.19753086419753096</v>
      </c>
      <c r="W26" s="5">
        <f t="shared" si="12"/>
        <v>0.44444444444444453</v>
      </c>
      <c r="X26" s="5">
        <f t="shared" si="13"/>
        <v>6.1728395061728409E-3</v>
      </c>
      <c r="Y26" s="5">
        <v>3.810394756896816E-5</v>
      </c>
    </row>
    <row r="27" spans="1:25" x14ac:dyDescent="0.2">
      <c r="A27" s="5">
        <v>0</v>
      </c>
      <c r="B27" s="5">
        <v>11701</v>
      </c>
      <c r="C27" s="5">
        <f>SUM('Kelley GD Data'!E209:E217)</f>
        <v>45</v>
      </c>
      <c r="D27" s="5">
        <v>2</v>
      </c>
      <c r="E27" s="5">
        <v>72</v>
      </c>
      <c r="F27" s="5">
        <f t="shared" si="0"/>
        <v>43</v>
      </c>
      <c r="G27" s="5">
        <f t="shared" si="1"/>
        <v>70</v>
      </c>
      <c r="H27" s="5">
        <f t="shared" si="14"/>
        <v>0.61428571428571432</v>
      </c>
      <c r="I27" s="7">
        <v>61.428571428571431</v>
      </c>
      <c r="J27" s="5">
        <v>0.44444444444444442</v>
      </c>
      <c r="K27" s="5">
        <v>9</v>
      </c>
      <c r="L27" s="5">
        <f t="shared" si="3"/>
        <v>4.9382716049382713E-2</v>
      </c>
      <c r="M27" s="5">
        <f>_xlfn.VAR.S('Kelley GD Data'!E209:E217)</f>
        <v>10.5</v>
      </c>
      <c r="N27" s="5">
        <v>9</v>
      </c>
      <c r="O27" s="5">
        <f t="shared" si="4"/>
        <v>1.1666666666666667</v>
      </c>
      <c r="P27" s="7">
        <f t="shared" si="5"/>
        <v>1.2160493827160495</v>
      </c>
      <c r="Q27" s="5">
        <f t="shared" si="6"/>
        <v>1849</v>
      </c>
      <c r="R27" s="5">
        <f t="shared" si="7"/>
        <v>821.77777777777771</v>
      </c>
      <c r="S27" s="5">
        <f t="shared" si="8"/>
        <v>4900</v>
      </c>
      <c r="T27" s="5">
        <f t="shared" si="9"/>
        <v>44100</v>
      </c>
      <c r="U27" s="7">
        <f t="shared" si="10"/>
        <v>1.8634416729654824E-2</v>
      </c>
      <c r="V27" s="5">
        <f t="shared" si="11"/>
        <v>1.2346837994457043</v>
      </c>
      <c r="W27" s="5">
        <f t="shared" si="12"/>
        <v>1.1111632640821529</v>
      </c>
      <c r="X27" s="5">
        <f t="shared" si="13"/>
        <v>1.5873760915459327E-2</v>
      </c>
      <c r="Y27" s="5">
        <v>2.5197628560116414E-4</v>
      </c>
    </row>
    <row r="28" spans="1:25" x14ac:dyDescent="0.2">
      <c r="A28" s="5">
        <v>0</v>
      </c>
      <c r="B28" s="5">
        <v>11703</v>
      </c>
      <c r="C28" s="5">
        <f>SUM('Kelley GD Data'!E218:E226)</f>
        <v>21</v>
      </c>
      <c r="D28" s="5">
        <v>2</v>
      </c>
      <c r="E28" s="27">
        <v>48</v>
      </c>
      <c r="F28" s="5">
        <f t="shared" si="0"/>
        <v>19</v>
      </c>
      <c r="G28" s="5">
        <f t="shared" si="1"/>
        <v>46</v>
      </c>
      <c r="H28" s="5">
        <f t="shared" ref="H28:H38" si="15">F28/G28</f>
        <v>0.41304347826086957</v>
      </c>
      <c r="I28" s="7">
        <v>41.304347826086953</v>
      </c>
      <c r="J28" s="5">
        <v>0.44444444444444442</v>
      </c>
      <c r="K28" s="5">
        <v>6</v>
      </c>
      <c r="L28" s="5">
        <f t="shared" si="3"/>
        <v>7.407407407407407E-2</v>
      </c>
      <c r="M28" s="5">
        <f>_xlfn.VAR.S('Kelley GD Data'!E218:E223)</f>
        <v>5.0999999999999996</v>
      </c>
      <c r="N28" s="5">
        <v>6</v>
      </c>
      <c r="O28" s="5">
        <f t="shared" si="4"/>
        <v>0.85</v>
      </c>
      <c r="P28" s="7">
        <f t="shared" si="5"/>
        <v>0.92407407407407405</v>
      </c>
      <c r="Q28" s="5">
        <f t="shared" si="6"/>
        <v>361</v>
      </c>
      <c r="R28" s="5">
        <f t="shared" si="7"/>
        <v>160.44444444444443</v>
      </c>
      <c r="S28" s="5">
        <f t="shared" si="8"/>
        <v>2116</v>
      </c>
      <c r="T28" s="5">
        <f t="shared" si="9"/>
        <v>12696</v>
      </c>
      <c r="U28" s="7">
        <f t="shared" si="10"/>
        <v>1.2637401106210179E-2</v>
      </c>
      <c r="V28" s="5">
        <f t="shared" si="11"/>
        <v>0.93671147518028419</v>
      </c>
      <c r="W28" s="5">
        <f t="shared" si="12"/>
        <v>0.96783855842815236</v>
      </c>
      <c r="X28" s="5">
        <f t="shared" si="13"/>
        <v>2.1039968661481574E-2</v>
      </c>
      <c r="Y28" s="5">
        <v>4.4268028127612672E-4</v>
      </c>
    </row>
    <row r="29" spans="1:25" x14ac:dyDescent="0.2">
      <c r="A29" s="5">
        <v>0</v>
      </c>
      <c r="B29" s="5">
        <v>11705</v>
      </c>
      <c r="C29" s="5">
        <f>SUM('Kelley GD Data'!E227:E235)</f>
        <v>38</v>
      </c>
      <c r="D29" s="5">
        <v>3</v>
      </c>
      <c r="E29" s="5">
        <v>72</v>
      </c>
      <c r="F29" s="5">
        <f t="shared" si="0"/>
        <v>35</v>
      </c>
      <c r="G29" s="5">
        <f t="shared" si="1"/>
        <v>69</v>
      </c>
      <c r="H29" s="5">
        <f t="shared" si="15"/>
        <v>0.50724637681159424</v>
      </c>
      <c r="I29" s="7">
        <v>50.724637681159422</v>
      </c>
      <c r="J29" s="5">
        <v>0.5</v>
      </c>
      <c r="K29" s="5">
        <v>9</v>
      </c>
      <c r="L29" s="5">
        <f t="shared" si="3"/>
        <v>5.5555555555555552E-2</v>
      </c>
      <c r="M29" s="5">
        <f>_xlfn.VAR.S('Kelley GD Data'!E227:E235)</f>
        <v>6.9444444444444429</v>
      </c>
      <c r="N29" s="5">
        <v>9</v>
      </c>
      <c r="O29" s="5">
        <f t="shared" si="4"/>
        <v>0.77160493827160481</v>
      </c>
      <c r="P29" s="7">
        <f t="shared" si="5"/>
        <v>0.82716049382716039</v>
      </c>
      <c r="Q29" s="5">
        <f t="shared" si="6"/>
        <v>1225</v>
      </c>
      <c r="R29" s="5">
        <f t="shared" si="7"/>
        <v>612.5</v>
      </c>
      <c r="S29" s="5">
        <f t="shared" si="8"/>
        <v>4761</v>
      </c>
      <c r="T29" s="5">
        <f t="shared" si="9"/>
        <v>42849</v>
      </c>
      <c r="U29" s="7">
        <f t="shared" si="10"/>
        <v>1.4294382599360545E-2</v>
      </c>
      <c r="V29" s="5">
        <f t="shared" si="11"/>
        <v>0.84145487642652095</v>
      </c>
      <c r="W29" s="5">
        <f t="shared" si="12"/>
        <v>0.91730849577801299</v>
      </c>
      <c r="X29" s="5">
        <f t="shared" si="13"/>
        <v>1.3294326025768305E-2</v>
      </c>
      <c r="Y29" s="5">
        <v>1.7673910447942048E-4</v>
      </c>
    </row>
    <row r="30" spans="1:25" x14ac:dyDescent="0.2">
      <c r="A30" s="5">
        <v>0</v>
      </c>
      <c r="B30" s="5">
        <v>11711</v>
      </c>
      <c r="C30" s="5">
        <f>SUM('Kelley GD Data'!E236:E244)</f>
        <v>40</v>
      </c>
      <c r="D30" s="5">
        <v>1</v>
      </c>
      <c r="E30" s="5">
        <v>72</v>
      </c>
      <c r="F30" s="5">
        <f t="shared" si="0"/>
        <v>39</v>
      </c>
      <c r="G30" s="5">
        <f t="shared" si="1"/>
        <v>71</v>
      </c>
      <c r="H30" s="5">
        <f t="shared" si="15"/>
        <v>0.54929577464788737</v>
      </c>
      <c r="I30" s="7">
        <v>54.929577464788736</v>
      </c>
      <c r="J30" s="5">
        <v>0.111111111</v>
      </c>
      <c r="K30" s="5">
        <v>9</v>
      </c>
      <c r="L30" s="5">
        <f t="shared" si="3"/>
        <v>1.2345679E-2</v>
      </c>
      <c r="M30" s="5">
        <f>_xlfn.VAR.S('Kelley GD Data'!E236:E244)</f>
        <v>5.7777777777777786</v>
      </c>
      <c r="N30" s="5">
        <v>9</v>
      </c>
      <c r="O30" s="5">
        <f t="shared" si="4"/>
        <v>0.64197530864197538</v>
      </c>
      <c r="P30" s="7">
        <f t="shared" si="5"/>
        <v>0.65432098764197544</v>
      </c>
      <c r="Q30" s="5">
        <f t="shared" si="6"/>
        <v>1521</v>
      </c>
      <c r="R30" s="5">
        <f t="shared" si="7"/>
        <v>168.999999831</v>
      </c>
      <c r="S30" s="5">
        <f t="shared" si="8"/>
        <v>5041</v>
      </c>
      <c r="T30" s="5">
        <f t="shared" si="9"/>
        <v>45369</v>
      </c>
      <c r="U30" s="7">
        <f t="shared" si="10"/>
        <v>3.7250104659789724E-3</v>
      </c>
      <c r="V30" s="5">
        <f t="shared" si="11"/>
        <v>0.65804599810795439</v>
      </c>
      <c r="W30" s="5">
        <f t="shared" si="12"/>
        <v>0.81120034400137819</v>
      </c>
      <c r="X30" s="5">
        <f t="shared" si="13"/>
        <v>1.142535695776589E-2</v>
      </c>
      <c r="Y30" s="5">
        <v>1.3053878161236945E-4</v>
      </c>
    </row>
    <row r="31" spans="1:25" x14ac:dyDescent="0.2">
      <c r="A31" s="5">
        <v>0</v>
      </c>
      <c r="B31" s="5">
        <v>20505</v>
      </c>
      <c r="C31" s="5">
        <f>SUM('Kelley GD Data'!E245:E253)</f>
        <v>33</v>
      </c>
      <c r="D31" s="27">
        <v>3.1234999999999999</v>
      </c>
      <c r="E31" s="5">
        <v>72</v>
      </c>
      <c r="F31" s="5">
        <f t="shared" si="0"/>
        <v>29.8765</v>
      </c>
      <c r="G31" s="5">
        <f t="shared" si="1"/>
        <v>68.876499999999993</v>
      </c>
      <c r="H31" s="5">
        <f t="shared" si="15"/>
        <v>0.43376913751424656</v>
      </c>
      <c r="I31" s="7">
        <v>43.376913751424659</v>
      </c>
      <c r="J31" s="27">
        <v>0.49540000000000001</v>
      </c>
      <c r="K31" s="5">
        <v>9</v>
      </c>
      <c r="L31" s="5">
        <f t="shared" si="3"/>
        <v>5.5044444444444444E-2</v>
      </c>
      <c r="M31" s="5">
        <f>_xlfn.VAR.S('Kelley GD Data'!E245:E253)</f>
        <v>4.75</v>
      </c>
      <c r="N31" s="5">
        <v>9</v>
      </c>
      <c r="O31" s="5">
        <f t="shared" si="4"/>
        <v>0.52777777777777779</v>
      </c>
      <c r="P31" s="7">
        <f t="shared" si="5"/>
        <v>0.58282222222222224</v>
      </c>
      <c r="Q31" s="5">
        <f t="shared" si="6"/>
        <v>892.60525225000004</v>
      </c>
      <c r="R31" s="5">
        <f t="shared" si="7"/>
        <v>442.19664196465004</v>
      </c>
      <c r="S31" s="5">
        <f t="shared" si="8"/>
        <v>4743.9722522499987</v>
      </c>
      <c r="T31" s="5">
        <f t="shared" si="9"/>
        <v>42695.750270249991</v>
      </c>
      <c r="U31" s="7">
        <f t="shared" si="10"/>
        <v>1.0356924030276818E-2</v>
      </c>
      <c r="V31" s="5">
        <f t="shared" si="11"/>
        <v>0.59317914625249901</v>
      </c>
      <c r="W31" s="5">
        <f t="shared" si="12"/>
        <v>0.77018124246991304</v>
      </c>
      <c r="X31" s="5">
        <f t="shared" si="13"/>
        <v>1.1182061261386876E-2</v>
      </c>
      <c r="Y31" s="5">
        <v>1.2503849405340906E-4</v>
      </c>
    </row>
    <row r="32" spans="1:25" x14ac:dyDescent="0.2">
      <c r="A32" s="5">
        <v>0</v>
      </c>
      <c r="B32" s="5">
        <v>20506</v>
      </c>
      <c r="C32" s="5">
        <f>SUM('Kelley GD Data'!E254:E262)</f>
        <v>59</v>
      </c>
      <c r="D32" s="5">
        <v>6</v>
      </c>
      <c r="E32" s="5">
        <v>72</v>
      </c>
      <c r="F32" s="5">
        <f t="shared" si="0"/>
        <v>53</v>
      </c>
      <c r="G32" s="5">
        <f t="shared" si="1"/>
        <v>66</v>
      </c>
      <c r="H32" s="5">
        <f t="shared" si="15"/>
        <v>0.80303030303030298</v>
      </c>
      <c r="I32" s="7">
        <v>80.303030303030297</v>
      </c>
      <c r="J32" s="5">
        <v>1.25</v>
      </c>
      <c r="K32" s="5">
        <v>9</v>
      </c>
      <c r="L32" s="5">
        <f t="shared" si="3"/>
        <v>0.1388888888888889</v>
      </c>
      <c r="M32" s="5">
        <f>_xlfn.VAR.S('Kelley GD Data'!E254:E262)</f>
        <v>2.7777777777777786</v>
      </c>
      <c r="N32" s="5">
        <v>9</v>
      </c>
      <c r="O32" s="5">
        <f t="shared" si="4"/>
        <v>0.30864197530864207</v>
      </c>
      <c r="P32" s="7">
        <f t="shared" si="5"/>
        <v>0.44753086419753096</v>
      </c>
      <c r="Q32" s="5">
        <f t="shared" si="6"/>
        <v>2809</v>
      </c>
      <c r="R32" s="5">
        <f t="shared" si="7"/>
        <v>3511.25</v>
      </c>
      <c r="S32" s="5">
        <f t="shared" si="8"/>
        <v>4356</v>
      </c>
      <c r="T32" s="5">
        <f t="shared" si="9"/>
        <v>39204</v>
      </c>
      <c r="U32" s="7">
        <f t="shared" si="10"/>
        <v>8.9563564942352819E-2</v>
      </c>
      <c r="V32" s="5">
        <f t="shared" si="11"/>
        <v>0.53709442913988381</v>
      </c>
      <c r="W32" s="5">
        <f t="shared" si="12"/>
        <v>0.73286726570360872</v>
      </c>
      <c r="X32" s="5">
        <f t="shared" si="13"/>
        <v>1.1104049480357708E-2</v>
      </c>
      <c r="Y32" s="5">
        <v>1.2329991486223228E-4</v>
      </c>
    </row>
    <row r="33" spans="1:25" x14ac:dyDescent="0.2">
      <c r="A33" s="5">
        <v>0</v>
      </c>
      <c r="B33" s="5">
        <v>20510</v>
      </c>
      <c r="C33" s="5">
        <f>SUM('Kelley GD Data'!E263:E271)</f>
        <v>64</v>
      </c>
      <c r="D33" s="5">
        <f>SUM('Kelley GD Data'!D263:D271)</f>
        <v>17</v>
      </c>
      <c r="E33" s="5">
        <v>72</v>
      </c>
      <c r="F33" s="5">
        <f t="shared" si="0"/>
        <v>47</v>
      </c>
      <c r="G33" s="5">
        <f t="shared" si="1"/>
        <v>55</v>
      </c>
      <c r="H33" s="5">
        <f t="shared" si="15"/>
        <v>0.8545454545454545</v>
      </c>
      <c r="I33" s="7">
        <v>85.454545454545453</v>
      </c>
      <c r="J33" s="5">
        <v>1.3611111111111107</v>
      </c>
      <c r="K33" s="5">
        <v>9</v>
      </c>
      <c r="L33" s="5">
        <f t="shared" si="3"/>
        <v>0.15123456790123452</v>
      </c>
      <c r="M33" s="5">
        <f>_xlfn.VAR.S('Kelley GD Data'!E263:E271)</f>
        <v>0.86111111111111427</v>
      </c>
      <c r="N33" s="5">
        <v>9</v>
      </c>
      <c r="O33" s="5">
        <f t="shared" si="4"/>
        <v>9.5679012345679368E-2</v>
      </c>
      <c r="P33" s="7">
        <f t="shared" si="5"/>
        <v>0.2469135802469139</v>
      </c>
      <c r="Q33" s="5">
        <f t="shared" si="6"/>
        <v>2209</v>
      </c>
      <c r="R33" s="5">
        <f t="shared" si="7"/>
        <v>3006.6944444444434</v>
      </c>
      <c r="S33" s="5">
        <f t="shared" si="8"/>
        <v>3025</v>
      </c>
      <c r="T33" s="5">
        <f t="shared" si="9"/>
        <v>27225</v>
      </c>
      <c r="U33" s="7">
        <f t="shared" si="10"/>
        <v>0.11043873074176101</v>
      </c>
      <c r="V33" s="5">
        <f t="shared" si="11"/>
        <v>0.35735231098867493</v>
      </c>
      <c r="W33" s="5">
        <f t="shared" si="12"/>
        <v>0.59778952064140012</v>
      </c>
      <c r="X33" s="5">
        <f t="shared" si="13"/>
        <v>1.0868900375298184E-2</v>
      </c>
      <c r="Y33" s="5">
        <v>1.18132995368157E-4</v>
      </c>
    </row>
    <row r="34" spans="1:25" x14ac:dyDescent="0.2">
      <c r="A34" s="5">
        <v>0</v>
      </c>
      <c r="B34" s="5">
        <v>20601</v>
      </c>
      <c r="C34" s="5">
        <f>SUM('Kelley GD Data'!E272:E280)</f>
        <v>42</v>
      </c>
      <c r="D34" s="5">
        <v>9</v>
      </c>
      <c r="E34" s="5">
        <v>72</v>
      </c>
      <c r="F34" s="5">
        <f t="shared" si="0"/>
        <v>33</v>
      </c>
      <c r="G34" s="5">
        <f t="shared" si="1"/>
        <v>63</v>
      </c>
      <c r="H34" s="5">
        <f t="shared" si="15"/>
        <v>0.52380952380952384</v>
      </c>
      <c r="I34" s="7">
        <v>52.380952380952387</v>
      </c>
      <c r="J34" s="5">
        <v>0.75</v>
      </c>
      <c r="K34" s="5">
        <v>9</v>
      </c>
      <c r="L34" s="5">
        <f t="shared" si="3"/>
        <v>8.3333333333333329E-2</v>
      </c>
      <c r="M34" s="5">
        <f>_xlfn.VAR.S('Kelley GD Data'!E272:E280)</f>
        <v>5</v>
      </c>
      <c r="N34" s="5">
        <v>9</v>
      </c>
      <c r="O34" s="5">
        <f t="shared" si="4"/>
        <v>0.55555555555555558</v>
      </c>
      <c r="P34" s="7">
        <f t="shared" si="5"/>
        <v>0.63888888888888895</v>
      </c>
      <c r="Q34" s="5">
        <f t="shared" si="6"/>
        <v>1089</v>
      </c>
      <c r="R34" s="5">
        <f t="shared" si="7"/>
        <v>816.75</v>
      </c>
      <c r="S34" s="5">
        <f t="shared" si="8"/>
        <v>3969</v>
      </c>
      <c r="T34" s="5">
        <f t="shared" si="9"/>
        <v>35721</v>
      </c>
      <c r="U34" s="7">
        <f t="shared" si="10"/>
        <v>2.2864701436130008E-2</v>
      </c>
      <c r="V34" s="5">
        <f t="shared" si="11"/>
        <v>0.6617535903250189</v>
      </c>
      <c r="W34" s="5">
        <f t="shared" si="12"/>
        <v>0.81348238476627066</v>
      </c>
      <c r="X34" s="5">
        <f t="shared" si="13"/>
        <v>1.291241880581382E-2</v>
      </c>
      <c r="Y34" s="5">
        <v>1.667305594167344E-4</v>
      </c>
    </row>
    <row r="35" spans="1:25" x14ac:dyDescent="0.2">
      <c r="A35" s="5">
        <v>0</v>
      </c>
      <c r="B35" s="5">
        <v>20602</v>
      </c>
      <c r="C35" s="5">
        <f>SUM('Kelley GD Data'!E281:E289)</f>
        <v>8</v>
      </c>
      <c r="D35" s="5">
        <v>4</v>
      </c>
      <c r="E35" s="5">
        <v>72</v>
      </c>
      <c r="F35" s="5">
        <f t="shared" si="0"/>
        <v>4</v>
      </c>
      <c r="G35" s="5">
        <f t="shared" si="1"/>
        <v>68</v>
      </c>
      <c r="H35" s="5">
        <f t="shared" si="15"/>
        <v>5.8823529411764705E-2</v>
      </c>
      <c r="I35" s="7">
        <v>5.8823529411764701</v>
      </c>
      <c r="J35" s="5">
        <v>0.52777777777777779</v>
      </c>
      <c r="K35" s="5">
        <v>9</v>
      </c>
      <c r="L35" s="5">
        <f t="shared" si="3"/>
        <v>5.8641975308641979E-2</v>
      </c>
      <c r="M35" s="5">
        <f>_xlfn.VAR.S('Kelley GD Data'!E281:E289)</f>
        <v>1.8611111111111112</v>
      </c>
      <c r="N35" s="5">
        <v>9</v>
      </c>
      <c r="O35" s="5">
        <f t="shared" si="4"/>
        <v>0.20679012345679013</v>
      </c>
      <c r="P35" s="7">
        <f t="shared" si="5"/>
        <v>0.26543209876543211</v>
      </c>
      <c r="Q35" s="5">
        <f t="shared" si="6"/>
        <v>16</v>
      </c>
      <c r="R35" s="5">
        <f t="shared" si="7"/>
        <v>8.4444444444444446</v>
      </c>
      <c r="S35" s="5">
        <f t="shared" si="8"/>
        <v>4624</v>
      </c>
      <c r="T35" s="5">
        <f t="shared" si="9"/>
        <v>41616</v>
      </c>
      <c r="U35" s="7">
        <f t="shared" si="10"/>
        <v>2.0291340937246359E-4</v>
      </c>
      <c r="V35" s="5">
        <f t="shared" si="11"/>
        <v>0.26563501217480456</v>
      </c>
      <c r="W35" s="5">
        <f t="shared" si="12"/>
        <v>0.51539791634697607</v>
      </c>
      <c r="X35" s="5">
        <f t="shared" si="13"/>
        <v>7.5793811227496477E-3</v>
      </c>
      <c r="Y35" s="5">
        <v>5.7447018203893709E-5</v>
      </c>
    </row>
    <row r="36" spans="1:25" x14ac:dyDescent="0.2">
      <c r="A36" s="5">
        <v>0</v>
      </c>
      <c r="B36" s="5">
        <v>20605</v>
      </c>
      <c r="C36" s="5">
        <f>SUM('Kelley GD Data'!E290:E298)</f>
        <v>33</v>
      </c>
      <c r="D36" s="5">
        <v>0</v>
      </c>
      <c r="E36" s="5">
        <v>72</v>
      </c>
      <c r="F36" s="5">
        <f t="shared" ref="F36:F67" si="16">C36-D36</f>
        <v>33</v>
      </c>
      <c r="G36" s="5">
        <f t="shared" ref="G36:G67" si="17">E36-D36</f>
        <v>72</v>
      </c>
      <c r="H36" s="5">
        <f t="shared" si="15"/>
        <v>0.45833333333333331</v>
      </c>
      <c r="I36" s="7">
        <v>45.833333333333329</v>
      </c>
      <c r="J36" s="5">
        <v>0</v>
      </c>
      <c r="K36" s="5">
        <v>9</v>
      </c>
      <c r="L36" s="5">
        <f t="shared" si="3"/>
        <v>0</v>
      </c>
      <c r="M36" s="5">
        <f>_xlfn.VAR.S('Kelley GD Data'!E290:E298)</f>
        <v>2</v>
      </c>
      <c r="N36" s="5">
        <v>9</v>
      </c>
      <c r="O36" s="5">
        <f t="shared" si="4"/>
        <v>0.22222222222222221</v>
      </c>
      <c r="P36" s="7">
        <f t="shared" si="5"/>
        <v>0.22222222222222221</v>
      </c>
      <c r="Q36" s="5">
        <f t="shared" si="6"/>
        <v>1089</v>
      </c>
      <c r="R36" s="5">
        <f t="shared" si="7"/>
        <v>0</v>
      </c>
      <c r="S36" s="5">
        <f t="shared" si="8"/>
        <v>5184</v>
      </c>
      <c r="T36" s="5">
        <f t="shared" si="9"/>
        <v>46656</v>
      </c>
      <c r="U36" s="7">
        <f t="shared" si="10"/>
        <v>0</v>
      </c>
      <c r="V36" s="5">
        <f t="shared" si="11"/>
        <v>0.22222222222222221</v>
      </c>
      <c r="W36" s="5">
        <f t="shared" si="12"/>
        <v>0.47140452079103168</v>
      </c>
      <c r="X36" s="5">
        <f t="shared" si="13"/>
        <v>6.547285010986551E-3</v>
      </c>
      <c r="Y36" s="5">
        <v>4.286694101508916E-5</v>
      </c>
    </row>
    <row r="37" spans="1:25" x14ac:dyDescent="0.2">
      <c r="A37" s="5">
        <v>0</v>
      </c>
      <c r="B37" s="5">
        <v>20609</v>
      </c>
      <c r="C37" s="5">
        <f>SUM('Kelley GD Data'!E299:E307)</f>
        <v>6</v>
      </c>
      <c r="D37" s="5">
        <v>4</v>
      </c>
      <c r="E37" s="5">
        <v>72</v>
      </c>
      <c r="F37" s="5">
        <f t="shared" si="16"/>
        <v>2</v>
      </c>
      <c r="G37" s="5">
        <f t="shared" si="17"/>
        <v>68</v>
      </c>
      <c r="H37" s="5">
        <f t="shared" si="15"/>
        <v>2.9411764705882353E-2</v>
      </c>
      <c r="I37" s="7">
        <v>2.9411764705882351</v>
      </c>
      <c r="J37" s="5">
        <v>0.77777777777777779</v>
      </c>
      <c r="K37" s="5">
        <v>9</v>
      </c>
      <c r="L37" s="5">
        <f t="shared" si="3"/>
        <v>8.6419753086419748E-2</v>
      </c>
      <c r="M37" s="5">
        <f>_xlfn.VAR.S('Kelley GD Data'!E299:E307)</f>
        <v>0.75</v>
      </c>
      <c r="N37" s="5">
        <v>9</v>
      </c>
      <c r="O37" s="5">
        <f t="shared" si="4"/>
        <v>8.3333333333333329E-2</v>
      </c>
      <c r="P37" s="7">
        <f t="shared" si="5"/>
        <v>0.16975308641975306</v>
      </c>
      <c r="Q37" s="5">
        <f t="shared" si="6"/>
        <v>4</v>
      </c>
      <c r="R37" s="5">
        <f t="shared" si="7"/>
        <v>3.1111111111111112</v>
      </c>
      <c r="S37" s="5">
        <f t="shared" si="8"/>
        <v>4624</v>
      </c>
      <c r="T37" s="5">
        <f t="shared" si="9"/>
        <v>41616</v>
      </c>
      <c r="U37" s="7">
        <f t="shared" si="10"/>
        <v>7.4757571874065534E-5</v>
      </c>
      <c r="V37" s="5">
        <f t="shared" si="11"/>
        <v>0.16982784399162712</v>
      </c>
      <c r="W37" s="5">
        <f t="shared" si="12"/>
        <v>0.41210173985513227</v>
      </c>
      <c r="X37" s="5">
        <f t="shared" si="13"/>
        <v>6.0603197037519454E-3</v>
      </c>
      <c r="Y37" s="5">
        <v>3.6727474911684064E-5</v>
      </c>
    </row>
    <row r="38" spans="1:25" x14ac:dyDescent="0.2">
      <c r="A38" s="5">
        <v>0</v>
      </c>
      <c r="B38" s="5">
        <v>20901</v>
      </c>
      <c r="C38" s="5">
        <v>5</v>
      </c>
      <c r="D38" s="5">
        <v>3</v>
      </c>
      <c r="E38" s="5">
        <v>72</v>
      </c>
      <c r="F38" s="5">
        <f t="shared" si="16"/>
        <v>2</v>
      </c>
      <c r="G38" s="5">
        <f t="shared" si="17"/>
        <v>69</v>
      </c>
      <c r="H38" s="5">
        <f t="shared" si="15"/>
        <v>2.8985507246376812E-2</v>
      </c>
      <c r="I38" s="7">
        <v>2.8985507246376812</v>
      </c>
      <c r="J38" s="5">
        <v>0.5</v>
      </c>
      <c r="K38" s="5">
        <v>9</v>
      </c>
      <c r="L38" s="5">
        <f t="shared" si="3"/>
        <v>5.5555555555555552E-2</v>
      </c>
      <c r="M38" s="5">
        <f>_xlfn.VAR.S('Kelley GD Data'!E308:E316)</f>
        <v>1.2777777777777777</v>
      </c>
      <c r="N38" s="5">
        <v>9</v>
      </c>
      <c r="O38" s="5">
        <f t="shared" si="4"/>
        <v>0.1419753086419753</v>
      </c>
      <c r="P38" s="7">
        <f t="shared" si="5"/>
        <v>0.19753086419753085</v>
      </c>
      <c r="Q38" s="5">
        <f t="shared" si="6"/>
        <v>4</v>
      </c>
      <c r="R38" s="5">
        <f t="shared" si="7"/>
        <v>2</v>
      </c>
      <c r="S38" s="5">
        <f t="shared" si="8"/>
        <v>4761</v>
      </c>
      <c r="T38" s="5">
        <f t="shared" si="9"/>
        <v>42849</v>
      </c>
      <c r="U38" s="7">
        <f t="shared" si="10"/>
        <v>4.667553501832015E-5</v>
      </c>
      <c r="V38" s="5">
        <f t="shared" si="11"/>
        <v>0.19757753973254918</v>
      </c>
      <c r="W38" s="5">
        <f t="shared" si="12"/>
        <v>0.44449695131974659</v>
      </c>
      <c r="X38" s="5">
        <f t="shared" si="13"/>
        <v>6.441984801735458E-3</v>
      </c>
      <c r="Y38" s="5">
        <v>4.1499168185790629E-5</v>
      </c>
    </row>
    <row r="39" spans="1:25" x14ac:dyDescent="0.2">
      <c r="A39" s="5">
        <v>0</v>
      </c>
      <c r="B39" s="5">
        <v>20902</v>
      </c>
      <c r="C39" s="5">
        <f>SUM('Kelley GD Data'!E317:E325)</f>
        <v>42</v>
      </c>
      <c r="D39" s="5">
        <v>11</v>
      </c>
      <c r="E39" s="5">
        <v>72</v>
      </c>
      <c r="F39" s="5">
        <f t="shared" si="16"/>
        <v>31</v>
      </c>
      <c r="G39" s="5">
        <f t="shared" si="17"/>
        <v>61</v>
      </c>
      <c r="H39" s="5">
        <f t="shared" ref="H39:H50" si="18">F39/G39</f>
        <v>0.50819672131147542</v>
      </c>
      <c r="I39" s="7">
        <v>50.819672131147541</v>
      </c>
      <c r="J39" s="5">
        <v>1.1944444444444444</v>
      </c>
      <c r="K39" s="5">
        <v>9</v>
      </c>
      <c r="L39" s="5">
        <f t="shared" si="3"/>
        <v>0.13271604938271606</v>
      </c>
      <c r="M39" s="5">
        <f>_xlfn.VAR.S('Kelley GD Data'!E317:E325)</f>
        <v>1.75</v>
      </c>
      <c r="N39" s="5">
        <v>9</v>
      </c>
      <c r="O39" s="5">
        <f t="shared" si="4"/>
        <v>0.19444444444444445</v>
      </c>
      <c r="P39" s="7">
        <f t="shared" si="5"/>
        <v>0.3271604938271605</v>
      </c>
      <c r="Q39" s="5">
        <f t="shared" si="6"/>
        <v>961</v>
      </c>
      <c r="R39" s="5">
        <f t="shared" si="7"/>
        <v>1147.8611111111111</v>
      </c>
      <c r="S39" s="5">
        <f t="shared" si="8"/>
        <v>3721</v>
      </c>
      <c r="T39" s="5">
        <f t="shared" si="9"/>
        <v>33489</v>
      </c>
      <c r="U39" s="7">
        <f t="shared" si="10"/>
        <v>3.4275765508409065E-2</v>
      </c>
      <c r="V39" s="5">
        <f t="shared" si="11"/>
        <v>0.36143625933556955</v>
      </c>
      <c r="W39" s="5">
        <f t="shared" si="12"/>
        <v>0.60119569138140827</v>
      </c>
      <c r="X39" s="5">
        <f t="shared" si="13"/>
        <v>9.8556670718263645E-3</v>
      </c>
      <c r="Y39" s="5">
        <v>9.7134173430682462E-5</v>
      </c>
    </row>
    <row r="40" spans="1:25" x14ac:dyDescent="0.2">
      <c r="A40" s="5">
        <v>0</v>
      </c>
      <c r="B40" s="5">
        <v>20904</v>
      </c>
      <c r="C40" s="5">
        <f>SUM('Kelley GD Data'!E326:E334)</f>
        <v>22</v>
      </c>
      <c r="D40" s="5">
        <v>5</v>
      </c>
      <c r="E40" s="5">
        <v>72</v>
      </c>
      <c r="F40" s="5">
        <f t="shared" si="16"/>
        <v>17</v>
      </c>
      <c r="G40" s="5">
        <f t="shared" si="17"/>
        <v>67</v>
      </c>
      <c r="H40" s="5">
        <f t="shared" si="18"/>
        <v>0.2537313432835821</v>
      </c>
      <c r="I40" s="7">
        <v>25.373134328358208</v>
      </c>
      <c r="J40" s="5">
        <v>0.77777777777777779</v>
      </c>
      <c r="K40" s="5">
        <v>9</v>
      </c>
      <c r="L40" s="5">
        <f t="shared" si="3"/>
        <v>8.6419753086419748E-2</v>
      </c>
      <c r="M40" s="5">
        <f>_xlfn.VAR.S('Kelley GD Data'!E326:E334)</f>
        <v>5.5277777777777777</v>
      </c>
      <c r="N40" s="5">
        <v>9</v>
      </c>
      <c r="O40" s="5">
        <f t="shared" si="4"/>
        <v>0.61419753086419748</v>
      </c>
      <c r="P40" s="7">
        <f t="shared" si="5"/>
        <v>0.70061728395061729</v>
      </c>
      <c r="Q40" s="5">
        <f t="shared" si="6"/>
        <v>289</v>
      </c>
      <c r="R40" s="5">
        <f t="shared" si="7"/>
        <v>224.77777777777777</v>
      </c>
      <c r="S40" s="5">
        <f t="shared" si="8"/>
        <v>4489</v>
      </c>
      <c r="T40" s="5">
        <f t="shared" si="9"/>
        <v>40401</v>
      </c>
      <c r="U40" s="7">
        <f t="shared" si="10"/>
        <v>5.5636686660671215E-3</v>
      </c>
      <c r="V40" s="5">
        <f t="shared" si="11"/>
        <v>0.70618095261668445</v>
      </c>
      <c r="W40" s="5">
        <f t="shared" si="12"/>
        <v>0.84034573397898826</v>
      </c>
      <c r="X40" s="5">
        <f t="shared" si="13"/>
        <v>1.2542473641477437E-2</v>
      </c>
      <c r="Y40" s="5">
        <v>1.5731364504715628E-4</v>
      </c>
    </row>
    <row r="41" spans="1:25" x14ac:dyDescent="0.2">
      <c r="A41" s="5">
        <v>0</v>
      </c>
      <c r="B41" s="5">
        <v>20908</v>
      </c>
      <c r="C41" s="5">
        <f>SUM('Kelley GD Data'!E335:E343)</f>
        <v>28</v>
      </c>
      <c r="D41" s="27">
        <v>0</v>
      </c>
      <c r="E41" s="5">
        <v>72</v>
      </c>
      <c r="F41" s="5">
        <f t="shared" si="16"/>
        <v>28</v>
      </c>
      <c r="G41" s="5">
        <f t="shared" si="17"/>
        <v>72</v>
      </c>
      <c r="H41" s="5">
        <f t="shared" si="18"/>
        <v>0.3888888888888889</v>
      </c>
      <c r="I41" s="7">
        <v>38.888888888888893</v>
      </c>
      <c r="J41" s="5">
        <v>0</v>
      </c>
      <c r="K41" s="5">
        <v>9</v>
      </c>
      <c r="L41" s="5">
        <f t="shared" si="3"/>
        <v>0</v>
      </c>
      <c r="M41" s="5">
        <f>_xlfn.VAR.S('Kelley GD Data'!E335:E343)</f>
        <v>5.3611111111111107</v>
      </c>
      <c r="N41" s="5">
        <v>9</v>
      </c>
      <c r="O41" s="5">
        <f t="shared" si="4"/>
        <v>0.59567901234567899</v>
      </c>
      <c r="P41" s="7">
        <f t="shared" si="5"/>
        <v>0.59567901234567899</v>
      </c>
      <c r="Q41" s="5">
        <f t="shared" si="6"/>
        <v>784</v>
      </c>
      <c r="R41" s="5">
        <f t="shared" si="7"/>
        <v>0</v>
      </c>
      <c r="S41" s="5">
        <f t="shared" si="8"/>
        <v>5184</v>
      </c>
      <c r="T41" s="5">
        <f t="shared" si="9"/>
        <v>46656</v>
      </c>
      <c r="U41" s="7">
        <f t="shared" si="10"/>
        <v>0</v>
      </c>
      <c r="V41" s="5">
        <f t="shared" si="11"/>
        <v>0.59567901234567899</v>
      </c>
      <c r="W41" s="5">
        <f t="shared" si="12"/>
        <v>0.77180244385832242</v>
      </c>
      <c r="X41" s="5">
        <f t="shared" si="13"/>
        <v>1.0719478386921145E-2</v>
      </c>
      <c r="Y41" s="5">
        <v>1.1490721688766956E-4</v>
      </c>
    </row>
    <row r="42" spans="1:25" x14ac:dyDescent="0.2">
      <c r="A42" s="5">
        <v>0</v>
      </c>
      <c r="B42" s="5">
        <v>21004</v>
      </c>
      <c r="C42" s="5">
        <f>SUM('Kelley GD Data'!E344:E352)</f>
        <v>42</v>
      </c>
      <c r="D42" s="27">
        <v>3.1234999999999999</v>
      </c>
      <c r="E42" s="5">
        <v>72</v>
      </c>
      <c r="F42" s="5">
        <f t="shared" si="16"/>
        <v>38.8765</v>
      </c>
      <c r="G42" s="5">
        <f t="shared" si="17"/>
        <v>68.876499999999993</v>
      </c>
      <c r="H42" s="5">
        <f t="shared" si="18"/>
        <v>0.56443779808788197</v>
      </c>
      <c r="I42" s="7">
        <v>56.4437798087882</v>
      </c>
      <c r="J42" s="27">
        <v>0.49540000000000001</v>
      </c>
      <c r="K42" s="5">
        <v>9</v>
      </c>
      <c r="L42" s="5">
        <f t="shared" si="3"/>
        <v>5.5044444444444444E-2</v>
      </c>
      <c r="M42" s="5">
        <f>_xlfn.VAR.S('Kelley GD Data'!E344:E352)</f>
        <v>2</v>
      </c>
      <c r="N42" s="5">
        <v>9</v>
      </c>
      <c r="O42" s="5">
        <f t="shared" si="4"/>
        <v>0.22222222222222221</v>
      </c>
      <c r="P42" s="7">
        <f t="shared" si="5"/>
        <v>0.27726666666666666</v>
      </c>
      <c r="Q42" s="5">
        <f t="shared" si="6"/>
        <v>1511.38225225</v>
      </c>
      <c r="R42" s="5">
        <f t="shared" si="7"/>
        <v>748.73876776464999</v>
      </c>
      <c r="S42" s="5">
        <f t="shared" si="8"/>
        <v>4743.9722522499987</v>
      </c>
      <c r="T42" s="5">
        <f t="shared" si="9"/>
        <v>42695.750270249991</v>
      </c>
      <c r="U42" s="7">
        <f t="shared" si="10"/>
        <v>1.7536611091862327E-2</v>
      </c>
      <c r="V42" s="5">
        <f t="shared" si="11"/>
        <v>0.29480327775852899</v>
      </c>
      <c r="W42" s="5">
        <f t="shared" si="12"/>
        <v>0.54295789685621942</v>
      </c>
      <c r="X42" s="5">
        <f t="shared" si="13"/>
        <v>7.8830645700089207E-3</v>
      </c>
      <c r="Y42" s="5">
        <v>6.2142707014929935E-5</v>
      </c>
    </row>
    <row r="43" spans="1:25" x14ac:dyDescent="0.2">
      <c r="A43" s="5">
        <v>0</v>
      </c>
      <c r="B43" s="5">
        <v>21007</v>
      </c>
      <c r="C43" s="5">
        <f>SUM('Kelley GD Data'!E353:E361)</f>
        <v>47</v>
      </c>
      <c r="D43" s="5">
        <v>3</v>
      </c>
      <c r="E43" s="5">
        <v>72</v>
      </c>
      <c r="F43" s="5">
        <f t="shared" si="16"/>
        <v>44</v>
      </c>
      <c r="G43" s="5">
        <f t="shared" si="17"/>
        <v>69</v>
      </c>
      <c r="H43" s="5">
        <f t="shared" si="18"/>
        <v>0.6376811594202898</v>
      </c>
      <c r="I43" s="7">
        <v>63.768115942028977</v>
      </c>
      <c r="J43" s="5">
        <v>0.25</v>
      </c>
      <c r="K43" s="5">
        <v>9</v>
      </c>
      <c r="L43" s="5">
        <f t="shared" si="3"/>
        <v>2.7777777777777776E-2</v>
      </c>
      <c r="M43" s="5">
        <f>_xlfn.VAR.S('Kelley GD Data'!E353:E361)</f>
        <v>2.4444444444444429</v>
      </c>
      <c r="N43" s="5">
        <v>9</v>
      </c>
      <c r="O43" s="5">
        <f t="shared" si="4"/>
        <v>0.27160493827160476</v>
      </c>
      <c r="P43" s="7">
        <f t="shared" si="5"/>
        <v>0.29938271604938255</v>
      </c>
      <c r="Q43" s="5">
        <f t="shared" si="6"/>
        <v>1936</v>
      </c>
      <c r="R43" s="5">
        <f t="shared" si="7"/>
        <v>484</v>
      </c>
      <c r="S43" s="5">
        <f t="shared" si="8"/>
        <v>4761</v>
      </c>
      <c r="T43" s="5">
        <f t="shared" si="9"/>
        <v>42849</v>
      </c>
      <c r="U43" s="7">
        <f t="shared" si="10"/>
        <v>1.1295479474433476E-2</v>
      </c>
      <c r="V43" s="5">
        <f t="shared" si="11"/>
        <v>0.31067819552381604</v>
      </c>
      <c r="W43" s="5">
        <f t="shared" si="12"/>
        <v>0.55738514110426018</v>
      </c>
      <c r="X43" s="5">
        <f t="shared" si="13"/>
        <v>8.078045523250147E-3</v>
      </c>
      <c r="Y43" s="5">
        <v>6.5254819475701743E-5</v>
      </c>
    </row>
    <row r="44" spans="1:25" x14ac:dyDescent="0.2">
      <c r="A44" s="5">
        <v>0</v>
      </c>
      <c r="B44" s="5">
        <v>21015</v>
      </c>
      <c r="C44" s="5">
        <f>SUM('Kelley GD Data'!E362:E370)</f>
        <v>42</v>
      </c>
      <c r="D44" s="27">
        <v>3.1234999999999999</v>
      </c>
      <c r="E44" s="5">
        <v>72</v>
      </c>
      <c r="F44" s="5">
        <f t="shared" si="16"/>
        <v>38.8765</v>
      </c>
      <c r="G44" s="5">
        <f t="shared" si="17"/>
        <v>68.876499999999993</v>
      </c>
      <c r="H44" s="5">
        <f t="shared" si="18"/>
        <v>0.56443779808788197</v>
      </c>
      <c r="I44" s="7">
        <v>56.4437798087882</v>
      </c>
      <c r="J44" s="27">
        <v>0.49540000000000001</v>
      </c>
      <c r="K44" s="5">
        <v>9</v>
      </c>
      <c r="L44" s="5">
        <f t="shared" si="3"/>
        <v>5.5044444444444444E-2</v>
      </c>
      <c r="M44" s="5">
        <f>_xlfn.VAR.S('Kelley GD Data'!E362:E370)</f>
        <v>4</v>
      </c>
      <c r="N44" s="5">
        <v>9</v>
      </c>
      <c r="O44" s="5">
        <f t="shared" si="4"/>
        <v>0.44444444444444442</v>
      </c>
      <c r="P44" s="7">
        <f t="shared" si="5"/>
        <v>0.49948888888888887</v>
      </c>
      <c r="Q44" s="5">
        <f t="shared" si="6"/>
        <v>1511.38225225</v>
      </c>
      <c r="R44" s="5">
        <f t="shared" si="7"/>
        <v>748.73876776464999</v>
      </c>
      <c r="S44" s="5">
        <f t="shared" si="8"/>
        <v>4743.9722522499987</v>
      </c>
      <c r="T44" s="5">
        <f t="shared" si="9"/>
        <v>42695.750270249991</v>
      </c>
      <c r="U44" s="7">
        <f t="shared" si="10"/>
        <v>1.7536611091862327E-2</v>
      </c>
      <c r="V44" s="5">
        <f t="shared" si="11"/>
        <v>0.5170254999807512</v>
      </c>
      <c r="W44" s="5">
        <f t="shared" si="12"/>
        <v>0.71904485255146022</v>
      </c>
      <c r="X44" s="5">
        <f t="shared" si="13"/>
        <v>1.0439625308362944E-2</v>
      </c>
      <c r="Y44" s="5">
        <v>1.0898577657901209E-4</v>
      </c>
    </row>
    <row r="45" spans="1:25" x14ac:dyDescent="0.2">
      <c r="A45" s="5">
        <v>1</v>
      </c>
      <c r="B45" s="5">
        <v>10203</v>
      </c>
      <c r="C45" s="5">
        <v>0</v>
      </c>
      <c r="D45" s="5">
        <v>4</v>
      </c>
      <c r="E45" s="5">
        <v>72</v>
      </c>
      <c r="F45" s="5">
        <f t="shared" si="16"/>
        <v>-4</v>
      </c>
      <c r="G45" s="5">
        <f t="shared" si="17"/>
        <v>68</v>
      </c>
      <c r="H45" s="5">
        <f t="shared" si="18"/>
        <v>-5.8823529411764705E-2</v>
      </c>
      <c r="I45" s="7">
        <v>-5.8823529411764701</v>
      </c>
      <c r="J45" s="5">
        <v>1.7777777777777777</v>
      </c>
      <c r="K45" s="5">
        <v>9</v>
      </c>
      <c r="L45" s="5">
        <f t="shared" si="3"/>
        <v>0.19753086419753085</v>
      </c>
      <c r="M45" s="5">
        <v>0</v>
      </c>
      <c r="N45" s="5">
        <v>9</v>
      </c>
      <c r="O45" s="5">
        <f t="shared" si="4"/>
        <v>0</v>
      </c>
      <c r="P45" s="7">
        <f t="shared" si="5"/>
        <v>0.19753086419753085</v>
      </c>
      <c r="Q45" s="5">
        <f t="shared" si="6"/>
        <v>16</v>
      </c>
      <c r="R45" s="5">
        <f t="shared" si="7"/>
        <v>28.444444444444443</v>
      </c>
      <c r="S45" s="5">
        <f t="shared" si="8"/>
        <v>4624</v>
      </c>
      <c r="T45" s="5">
        <f t="shared" si="9"/>
        <v>41616</v>
      </c>
      <c r="U45" s="7">
        <f t="shared" si="10"/>
        <v>6.8349779999145625E-4</v>
      </c>
      <c r="V45" s="5">
        <f t="shared" si="11"/>
        <v>0.19821436199752232</v>
      </c>
      <c r="W45" s="5">
        <f t="shared" si="12"/>
        <v>0.44521271544905622</v>
      </c>
      <c r="X45" s="5">
        <f t="shared" si="13"/>
        <v>6.547245815427297E-3</v>
      </c>
      <c r="Y45" s="5">
        <v>4.286642776763025E-5</v>
      </c>
    </row>
    <row r="46" spans="1:25" x14ac:dyDescent="0.2">
      <c r="A46" s="5">
        <v>1</v>
      </c>
      <c r="B46" s="5">
        <v>10204</v>
      </c>
      <c r="C46" s="5">
        <v>3</v>
      </c>
      <c r="D46" s="5">
        <v>0</v>
      </c>
      <c r="E46" s="5">
        <v>72</v>
      </c>
      <c r="F46" s="5">
        <f t="shared" si="16"/>
        <v>3</v>
      </c>
      <c r="G46" s="5">
        <f t="shared" si="17"/>
        <v>72</v>
      </c>
      <c r="H46" s="5">
        <f t="shared" si="18"/>
        <v>4.1666666666666664E-2</v>
      </c>
      <c r="I46" s="7">
        <v>4.1666666666666661</v>
      </c>
      <c r="J46" s="5">
        <v>0</v>
      </c>
      <c r="K46" s="5">
        <v>9</v>
      </c>
      <c r="L46" s="5">
        <f t="shared" si="3"/>
        <v>0</v>
      </c>
      <c r="M46" s="5">
        <f>_xlfn.VAR.S('Kelley GD Data'!E380:E388)</f>
        <v>0.5</v>
      </c>
      <c r="N46" s="5">
        <v>9</v>
      </c>
      <c r="O46" s="5">
        <f t="shared" si="4"/>
        <v>5.5555555555555552E-2</v>
      </c>
      <c r="P46" s="7">
        <f t="shared" si="5"/>
        <v>5.5555555555555552E-2</v>
      </c>
      <c r="Q46" s="5">
        <f t="shared" si="6"/>
        <v>9</v>
      </c>
      <c r="R46" s="5">
        <f t="shared" si="7"/>
        <v>0</v>
      </c>
      <c r="S46" s="5">
        <f t="shared" si="8"/>
        <v>5184</v>
      </c>
      <c r="T46" s="5">
        <f t="shared" si="9"/>
        <v>46656</v>
      </c>
      <c r="U46" s="7">
        <f t="shared" si="10"/>
        <v>0</v>
      </c>
      <c r="V46" s="5">
        <f t="shared" si="11"/>
        <v>5.5555555555555552E-2</v>
      </c>
      <c r="W46" s="5">
        <f t="shared" si="12"/>
        <v>0.23570226039551584</v>
      </c>
      <c r="X46" s="5">
        <f t="shared" si="13"/>
        <v>3.2736425054932755E-3</v>
      </c>
      <c r="Y46" s="5">
        <v>1.071673525377229E-5</v>
      </c>
    </row>
    <row r="47" spans="1:25" x14ac:dyDescent="0.2">
      <c r="A47" s="5">
        <v>1</v>
      </c>
      <c r="B47" s="5">
        <v>10205</v>
      </c>
      <c r="C47" s="5">
        <v>8</v>
      </c>
      <c r="D47" s="5">
        <v>0</v>
      </c>
      <c r="E47" s="5">
        <v>72</v>
      </c>
      <c r="F47" s="5">
        <f t="shared" si="16"/>
        <v>8</v>
      </c>
      <c r="G47" s="5">
        <f t="shared" si="17"/>
        <v>72</v>
      </c>
      <c r="H47" s="5">
        <f t="shared" si="18"/>
        <v>0.1111111111111111</v>
      </c>
      <c r="I47" s="7">
        <v>11.111111111111111</v>
      </c>
      <c r="J47" s="5">
        <v>0</v>
      </c>
      <c r="K47" s="5">
        <v>9</v>
      </c>
      <c r="L47" s="5">
        <f t="shared" si="3"/>
        <v>0</v>
      </c>
      <c r="M47" s="5">
        <f>_xlfn.VAR.S('Kelley GD Data'!E389:E397)</f>
        <v>0.86111111111111116</v>
      </c>
      <c r="N47" s="5">
        <v>9</v>
      </c>
      <c r="O47" s="5">
        <f t="shared" si="4"/>
        <v>9.5679012345679021E-2</v>
      </c>
      <c r="P47" s="7">
        <f t="shared" si="5"/>
        <v>9.5679012345679021E-2</v>
      </c>
      <c r="Q47" s="5">
        <f t="shared" si="6"/>
        <v>64</v>
      </c>
      <c r="R47" s="5">
        <f t="shared" si="7"/>
        <v>0</v>
      </c>
      <c r="S47" s="5">
        <f t="shared" si="8"/>
        <v>5184</v>
      </c>
      <c r="T47" s="5">
        <f t="shared" si="9"/>
        <v>46656</v>
      </c>
      <c r="U47" s="7">
        <f t="shared" si="10"/>
        <v>0</v>
      </c>
      <c r="V47" s="5">
        <f t="shared" si="11"/>
        <v>9.5679012345679021E-2</v>
      </c>
      <c r="W47" s="5">
        <f t="shared" si="12"/>
        <v>0.30932024237944566</v>
      </c>
      <c r="X47" s="5">
        <f t="shared" si="13"/>
        <v>4.2961144774923011E-3</v>
      </c>
      <c r="Y47" s="5">
        <v>1.8456599603718948E-5</v>
      </c>
    </row>
    <row r="48" spans="1:25" x14ac:dyDescent="0.2">
      <c r="A48" s="5">
        <v>1</v>
      </c>
      <c r="B48" s="5">
        <v>10401</v>
      </c>
      <c r="C48" s="5">
        <v>2</v>
      </c>
      <c r="D48" s="5">
        <v>0</v>
      </c>
      <c r="E48" s="5">
        <v>72</v>
      </c>
      <c r="F48" s="5">
        <f t="shared" si="16"/>
        <v>2</v>
      </c>
      <c r="G48" s="5">
        <f t="shared" si="17"/>
        <v>72</v>
      </c>
      <c r="H48" s="5">
        <f t="shared" si="18"/>
        <v>2.7777777777777776E-2</v>
      </c>
      <c r="I48" s="7">
        <v>2.7777777777777777</v>
      </c>
      <c r="J48" s="5">
        <v>0</v>
      </c>
      <c r="K48" s="5">
        <v>9</v>
      </c>
      <c r="L48" s="5">
        <f t="shared" si="3"/>
        <v>0</v>
      </c>
      <c r="M48" s="5">
        <f>_xlfn.VAR.S('Kelley GD Data'!E398:E406)</f>
        <v>0.44444444444444442</v>
      </c>
      <c r="N48" s="5">
        <v>9</v>
      </c>
      <c r="O48" s="5">
        <f t="shared" si="4"/>
        <v>4.9382716049382713E-2</v>
      </c>
      <c r="P48" s="7">
        <f t="shared" si="5"/>
        <v>4.9382716049382713E-2</v>
      </c>
      <c r="Q48" s="5">
        <f t="shared" si="6"/>
        <v>4</v>
      </c>
      <c r="R48" s="5">
        <f t="shared" si="7"/>
        <v>0</v>
      </c>
      <c r="S48" s="5">
        <f t="shared" si="8"/>
        <v>5184</v>
      </c>
      <c r="T48" s="5">
        <f t="shared" si="9"/>
        <v>46656</v>
      </c>
      <c r="U48" s="7">
        <f t="shared" si="10"/>
        <v>0</v>
      </c>
      <c r="V48" s="5">
        <f t="shared" si="11"/>
        <v>4.9382716049382713E-2</v>
      </c>
      <c r="W48" s="5">
        <f t="shared" si="12"/>
        <v>0.22222222222222221</v>
      </c>
      <c r="X48" s="5">
        <f t="shared" si="13"/>
        <v>3.0864197530864196E-3</v>
      </c>
      <c r="Y48" s="5">
        <v>9.5259868922420348E-6</v>
      </c>
    </row>
    <row r="49" spans="1:25" x14ac:dyDescent="0.2">
      <c r="A49" s="5">
        <v>1</v>
      </c>
      <c r="B49" s="5">
        <v>10402</v>
      </c>
      <c r="C49" s="5">
        <f>SUM('Kelley GD Data'!E407:E415)</f>
        <v>10</v>
      </c>
      <c r="D49" s="5">
        <v>5</v>
      </c>
      <c r="E49" s="5">
        <v>72</v>
      </c>
      <c r="F49" s="5">
        <f t="shared" si="16"/>
        <v>5</v>
      </c>
      <c r="G49" s="5">
        <f t="shared" si="17"/>
        <v>67</v>
      </c>
      <c r="H49" s="5">
        <f t="shared" si="18"/>
        <v>7.4626865671641784E-2</v>
      </c>
      <c r="I49" s="7">
        <v>7.4626865671641784</v>
      </c>
      <c r="J49" s="5">
        <v>1.2777777777777777</v>
      </c>
      <c r="K49" s="5">
        <v>9</v>
      </c>
      <c r="L49" s="5">
        <f t="shared" si="3"/>
        <v>0.1419753086419753</v>
      </c>
      <c r="M49" s="5">
        <f>_xlfn.VAR.S('Kelley GD Data'!E407:E415)</f>
        <v>1.6111111111111112</v>
      </c>
      <c r="N49" s="5">
        <v>9</v>
      </c>
      <c r="O49" s="5">
        <f t="shared" si="4"/>
        <v>0.17901234567901236</v>
      </c>
      <c r="P49" s="7">
        <f t="shared" si="5"/>
        <v>0.32098765432098764</v>
      </c>
      <c r="Q49" s="5">
        <f t="shared" si="6"/>
        <v>25</v>
      </c>
      <c r="R49" s="5">
        <f t="shared" si="7"/>
        <v>31.944444444444443</v>
      </c>
      <c r="S49" s="5">
        <f t="shared" si="8"/>
        <v>4489</v>
      </c>
      <c r="T49" s="5">
        <f t="shared" si="9"/>
        <v>40401</v>
      </c>
      <c r="U49" s="7">
        <f t="shared" si="10"/>
        <v>7.9068449900855035E-4</v>
      </c>
      <c r="V49" s="5">
        <f t="shared" si="11"/>
        <v>0.32177833881999618</v>
      </c>
      <c r="W49" s="5">
        <f t="shared" si="12"/>
        <v>0.5672550914888258</v>
      </c>
      <c r="X49" s="5">
        <f t="shared" si="13"/>
        <v>8.4664939028182961E-3</v>
      </c>
      <c r="Y49" s="5">
        <v>7.1681519006459385E-5</v>
      </c>
    </row>
    <row r="50" spans="1:25" x14ac:dyDescent="0.2">
      <c r="A50" s="5">
        <v>1</v>
      </c>
      <c r="B50" s="5">
        <v>10406</v>
      </c>
      <c r="C50" s="5">
        <f>SUM('Kelley GD Data'!E416:E424)</f>
        <v>9</v>
      </c>
      <c r="D50" s="5">
        <v>6</v>
      </c>
      <c r="E50" s="5">
        <v>72</v>
      </c>
      <c r="F50" s="5">
        <f t="shared" si="16"/>
        <v>3</v>
      </c>
      <c r="G50" s="5">
        <f t="shared" si="17"/>
        <v>66</v>
      </c>
      <c r="H50" s="5">
        <f t="shared" si="18"/>
        <v>4.5454545454545456E-2</v>
      </c>
      <c r="I50" s="7">
        <v>4.5454545454545459</v>
      </c>
      <c r="J50" s="5">
        <v>1.25</v>
      </c>
      <c r="K50" s="5">
        <v>9</v>
      </c>
      <c r="L50" s="5">
        <f t="shared" si="3"/>
        <v>0.1388888888888889</v>
      </c>
      <c r="M50" s="5">
        <f>_xlfn.VAR.S('Kelley GD Data'!E416:E424)</f>
        <v>1</v>
      </c>
      <c r="N50" s="5">
        <v>9</v>
      </c>
      <c r="O50" s="5">
        <f t="shared" si="4"/>
        <v>0.1111111111111111</v>
      </c>
      <c r="P50" s="7">
        <f t="shared" si="5"/>
        <v>0.25</v>
      </c>
      <c r="Q50" s="5">
        <f t="shared" si="6"/>
        <v>9</v>
      </c>
      <c r="R50" s="5">
        <f t="shared" si="7"/>
        <v>11.25</v>
      </c>
      <c r="S50" s="5">
        <f t="shared" si="8"/>
        <v>4356</v>
      </c>
      <c r="T50" s="5">
        <f t="shared" si="9"/>
        <v>39204</v>
      </c>
      <c r="U50" s="7">
        <f t="shared" si="10"/>
        <v>2.869605142332415E-4</v>
      </c>
      <c r="V50" s="5">
        <f t="shared" si="11"/>
        <v>0.25028696051423321</v>
      </c>
      <c r="W50" s="5">
        <f t="shared" si="12"/>
        <v>0.50028687821512285</v>
      </c>
      <c r="X50" s="5">
        <f t="shared" si="13"/>
        <v>7.5801042153806489E-3</v>
      </c>
      <c r="Y50" s="5">
        <v>5.7457979916031486E-5</v>
      </c>
    </row>
    <row r="51" spans="1:25" x14ac:dyDescent="0.2">
      <c r="A51" s="5">
        <v>1</v>
      </c>
      <c r="B51" s="5">
        <v>10408</v>
      </c>
      <c r="C51" s="5">
        <f>SUM('Kelley GD Data'!E425:E433)</f>
        <v>14</v>
      </c>
      <c r="D51" s="5">
        <v>0</v>
      </c>
      <c r="E51" s="5">
        <v>72</v>
      </c>
      <c r="F51" s="5">
        <f t="shared" si="16"/>
        <v>14</v>
      </c>
      <c r="G51" s="5">
        <f t="shared" si="17"/>
        <v>72</v>
      </c>
      <c r="H51" s="5">
        <f t="shared" ref="H51:H87" si="19">F51/G51</f>
        <v>0.19444444444444445</v>
      </c>
      <c r="I51" s="7">
        <v>19.444444444444446</v>
      </c>
      <c r="J51" s="5">
        <v>0</v>
      </c>
      <c r="K51" s="5">
        <v>9</v>
      </c>
      <c r="L51" s="5">
        <f t="shared" si="3"/>
        <v>0</v>
      </c>
      <c r="M51" s="5">
        <f>_xlfn.VAR.S('Kelley GD Data'!E425:E433)</f>
        <v>1.5277777777777777</v>
      </c>
      <c r="N51" s="5">
        <v>9</v>
      </c>
      <c r="O51" s="5">
        <f t="shared" si="4"/>
        <v>0.16975308641975306</v>
      </c>
      <c r="P51" s="7">
        <f t="shared" si="5"/>
        <v>0.16975308641975306</v>
      </c>
      <c r="Q51" s="5">
        <f t="shared" si="6"/>
        <v>196</v>
      </c>
      <c r="R51" s="5">
        <f t="shared" si="7"/>
        <v>0</v>
      </c>
      <c r="S51" s="5">
        <f t="shared" si="8"/>
        <v>5184</v>
      </c>
      <c r="T51" s="5">
        <f t="shared" si="9"/>
        <v>46656</v>
      </c>
      <c r="U51" s="7">
        <f t="shared" si="10"/>
        <v>0</v>
      </c>
      <c r="V51" s="5">
        <f t="shared" si="11"/>
        <v>0.16975308641975306</v>
      </c>
      <c r="W51" s="5">
        <f t="shared" si="12"/>
        <v>0.41201102706087012</v>
      </c>
      <c r="X51" s="5">
        <f t="shared" si="13"/>
        <v>5.7223753758454182E-3</v>
      </c>
      <c r="Y51" s="5">
        <v>3.2745579942081993E-5</v>
      </c>
    </row>
    <row r="52" spans="1:25" x14ac:dyDescent="0.2">
      <c r="A52" s="5">
        <v>1</v>
      </c>
      <c r="B52" s="5">
        <v>10804</v>
      </c>
      <c r="C52" s="5">
        <f>SUM('Kelley GD Data'!E434:E442)</f>
        <v>8</v>
      </c>
      <c r="D52" s="5">
        <v>0</v>
      </c>
      <c r="E52" s="27">
        <v>48</v>
      </c>
      <c r="F52" s="5">
        <f t="shared" si="16"/>
        <v>8</v>
      </c>
      <c r="G52" s="5">
        <f t="shared" si="17"/>
        <v>48</v>
      </c>
      <c r="H52" s="5">
        <f t="shared" si="19"/>
        <v>0.16666666666666666</v>
      </c>
      <c r="I52" s="7">
        <v>16.666666666666664</v>
      </c>
      <c r="J52" s="5">
        <v>0</v>
      </c>
      <c r="K52" s="5">
        <v>6</v>
      </c>
      <c r="L52" s="5">
        <f t="shared" si="3"/>
        <v>0</v>
      </c>
      <c r="M52" s="5">
        <f>_xlfn.VAR.S('Kelley GD Data'!E434:E439)</f>
        <v>2.666666666666667</v>
      </c>
      <c r="N52" s="5">
        <v>6</v>
      </c>
      <c r="O52" s="5">
        <f t="shared" si="4"/>
        <v>0.44444444444444448</v>
      </c>
      <c r="P52" s="7">
        <f t="shared" si="5"/>
        <v>0.44444444444444448</v>
      </c>
      <c r="Q52" s="5">
        <f t="shared" si="6"/>
        <v>64</v>
      </c>
      <c r="R52" s="5">
        <f t="shared" si="7"/>
        <v>0</v>
      </c>
      <c r="S52" s="5">
        <f t="shared" si="8"/>
        <v>2304</v>
      </c>
      <c r="T52" s="5">
        <f t="shared" si="9"/>
        <v>13824</v>
      </c>
      <c r="U52" s="7">
        <f t="shared" si="10"/>
        <v>0</v>
      </c>
      <c r="V52" s="5">
        <f t="shared" si="11"/>
        <v>0.44444444444444448</v>
      </c>
      <c r="W52" s="5">
        <f t="shared" si="12"/>
        <v>0.66666666666666674</v>
      </c>
      <c r="X52" s="5">
        <f t="shared" si="13"/>
        <v>1.388888888888889E-2</v>
      </c>
      <c r="Y52" s="5">
        <v>1.9290123456790125E-4</v>
      </c>
    </row>
    <row r="53" spans="1:25" x14ac:dyDescent="0.2">
      <c r="A53" s="5">
        <v>1</v>
      </c>
      <c r="B53" s="5">
        <v>10806</v>
      </c>
      <c r="C53" s="5">
        <v>2</v>
      </c>
      <c r="D53" s="5">
        <v>0</v>
      </c>
      <c r="E53" s="27">
        <v>24</v>
      </c>
      <c r="F53" s="5">
        <f t="shared" si="16"/>
        <v>2</v>
      </c>
      <c r="G53" s="5">
        <f t="shared" si="17"/>
        <v>24</v>
      </c>
      <c r="H53" s="5">
        <f t="shared" si="19"/>
        <v>8.3333333333333329E-2</v>
      </c>
      <c r="I53" s="7">
        <v>8.3333333333333321</v>
      </c>
      <c r="J53" s="5">
        <v>0</v>
      </c>
      <c r="K53" s="5">
        <v>3</v>
      </c>
      <c r="L53" s="5">
        <f t="shared" si="3"/>
        <v>0</v>
      </c>
      <c r="M53" s="5">
        <f>_xlfn.VAR.S('Kelley GD Data'!E443:E445)</f>
        <v>1.3333333333333335</v>
      </c>
      <c r="N53" s="5">
        <v>3</v>
      </c>
      <c r="O53" s="5">
        <f t="shared" si="4"/>
        <v>0.44444444444444448</v>
      </c>
      <c r="P53" s="7">
        <f t="shared" si="5"/>
        <v>0.44444444444444448</v>
      </c>
      <c r="Q53" s="5">
        <f t="shared" si="6"/>
        <v>4</v>
      </c>
      <c r="R53" s="5">
        <f t="shared" si="7"/>
        <v>0</v>
      </c>
      <c r="S53" s="5">
        <f t="shared" si="8"/>
        <v>576</v>
      </c>
      <c r="T53" s="5">
        <f t="shared" si="9"/>
        <v>1728</v>
      </c>
      <c r="U53" s="7">
        <f t="shared" si="10"/>
        <v>0</v>
      </c>
      <c r="V53" s="5">
        <f t="shared" si="11"/>
        <v>0.44444444444444448</v>
      </c>
      <c r="W53" s="5">
        <f t="shared" si="12"/>
        <v>0.66666666666666674</v>
      </c>
      <c r="X53" s="5">
        <f t="shared" si="13"/>
        <v>2.777777777777778E-2</v>
      </c>
      <c r="Y53" s="5">
        <v>7.71604938271605E-4</v>
      </c>
    </row>
    <row r="54" spans="1:25" x14ac:dyDescent="0.2">
      <c r="A54" s="5">
        <v>1</v>
      </c>
      <c r="B54" s="5">
        <v>10810</v>
      </c>
      <c r="C54" s="5">
        <v>7</v>
      </c>
      <c r="D54" s="5">
        <v>2</v>
      </c>
      <c r="E54" s="27">
        <v>48</v>
      </c>
      <c r="F54" s="5">
        <f t="shared" si="16"/>
        <v>5</v>
      </c>
      <c r="G54" s="5">
        <f t="shared" si="17"/>
        <v>46</v>
      </c>
      <c r="H54" s="5">
        <f t="shared" si="19"/>
        <v>0.10869565217391304</v>
      </c>
      <c r="I54" s="7">
        <v>10.869565217391305</v>
      </c>
      <c r="J54" s="5">
        <v>0.66666666666666674</v>
      </c>
      <c r="K54" s="5">
        <v>6</v>
      </c>
      <c r="L54" s="5">
        <f t="shared" si="3"/>
        <v>0.11111111111111112</v>
      </c>
      <c r="M54" s="5">
        <f>_xlfn.VAR.S('Kelley GD Data'!E452:E457)</f>
        <v>2.5666666666666669</v>
      </c>
      <c r="N54" s="5">
        <v>6</v>
      </c>
      <c r="O54" s="5">
        <f t="shared" si="4"/>
        <v>0.42777777777777781</v>
      </c>
      <c r="P54" s="7">
        <f t="shared" si="5"/>
        <v>0.53888888888888897</v>
      </c>
      <c r="Q54" s="5">
        <f t="shared" si="6"/>
        <v>25</v>
      </c>
      <c r="R54" s="5">
        <f t="shared" si="7"/>
        <v>16.666666666666668</v>
      </c>
      <c r="S54" s="5">
        <f t="shared" si="8"/>
        <v>2116</v>
      </c>
      <c r="T54" s="5">
        <f t="shared" si="9"/>
        <v>12696</v>
      </c>
      <c r="U54" s="7">
        <f t="shared" si="10"/>
        <v>1.3127494223902543E-3</v>
      </c>
      <c r="V54" s="5">
        <f t="shared" si="11"/>
        <v>0.54020163831127921</v>
      </c>
      <c r="W54" s="5">
        <f t="shared" si="12"/>
        <v>0.73498410752293086</v>
      </c>
      <c r="X54" s="5">
        <f t="shared" si="13"/>
        <v>1.597791538093328E-2</v>
      </c>
      <c r="Y54" s="5">
        <v>2.552937799202643E-4</v>
      </c>
    </row>
    <row r="55" spans="1:25" x14ac:dyDescent="0.2">
      <c r="A55" s="5">
        <v>1</v>
      </c>
      <c r="B55" s="5">
        <v>10816</v>
      </c>
      <c r="C55" s="5">
        <v>2</v>
      </c>
      <c r="D55" s="5">
        <v>2</v>
      </c>
      <c r="E55" s="27">
        <v>48</v>
      </c>
      <c r="F55" s="5">
        <f t="shared" si="16"/>
        <v>0</v>
      </c>
      <c r="G55" s="5">
        <f t="shared" si="17"/>
        <v>46</v>
      </c>
      <c r="H55" s="5">
        <f t="shared" si="19"/>
        <v>0</v>
      </c>
      <c r="I55" s="7">
        <v>0</v>
      </c>
      <c r="J55" s="5">
        <v>0.26666666666666672</v>
      </c>
      <c r="K55" s="5">
        <v>6</v>
      </c>
      <c r="L55" s="5">
        <f t="shared" si="3"/>
        <v>4.4444444444444453E-2</v>
      </c>
      <c r="M55" s="5">
        <f>_xlfn.VAR.S('Kelley GD Data'!E461:E466)</f>
        <v>0.66666666666666674</v>
      </c>
      <c r="N55" s="5">
        <v>6</v>
      </c>
      <c r="O55" s="5">
        <f t="shared" si="4"/>
        <v>0.11111111111111112</v>
      </c>
      <c r="P55" s="7">
        <f t="shared" si="5"/>
        <v>0.15555555555555556</v>
      </c>
      <c r="Q55" s="5">
        <f t="shared" si="6"/>
        <v>0</v>
      </c>
      <c r="R55" s="5">
        <f t="shared" si="7"/>
        <v>0</v>
      </c>
      <c r="S55" s="5">
        <f t="shared" si="8"/>
        <v>2116</v>
      </c>
      <c r="T55" s="5">
        <f t="shared" si="9"/>
        <v>12696</v>
      </c>
      <c r="U55" s="7">
        <f t="shared" si="10"/>
        <v>0</v>
      </c>
      <c r="V55" s="5">
        <f t="shared" si="11"/>
        <v>0.15555555555555556</v>
      </c>
      <c r="W55" s="5">
        <f t="shared" si="12"/>
        <v>0.39440531887330776</v>
      </c>
      <c r="X55" s="5">
        <f t="shared" si="13"/>
        <v>8.5740286711588638E-3</v>
      </c>
      <c r="Y55" s="5">
        <v>7.3513967653854233E-5</v>
      </c>
    </row>
    <row r="56" spans="1:25" x14ac:dyDescent="0.2">
      <c r="A56" s="5">
        <v>1</v>
      </c>
      <c r="B56" s="5">
        <v>10903</v>
      </c>
      <c r="C56" s="5">
        <v>2</v>
      </c>
      <c r="D56" s="5">
        <v>2</v>
      </c>
      <c r="E56" s="27">
        <v>24</v>
      </c>
      <c r="F56" s="5">
        <f t="shared" si="16"/>
        <v>0</v>
      </c>
      <c r="G56" s="5">
        <f t="shared" si="17"/>
        <v>22</v>
      </c>
      <c r="H56" s="5">
        <f t="shared" si="19"/>
        <v>0</v>
      </c>
      <c r="I56" s="7">
        <v>0</v>
      </c>
      <c r="J56" s="5">
        <v>1.3333333333333335</v>
      </c>
      <c r="K56" s="5">
        <v>3</v>
      </c>
      <c r="L56" s="5">
        <f t="shared" si="3"/>
        <v>0.44444444444444448</v>
      </c>
      <c r="M56" s="5">
        <f>_xlfn.VAR.S('Kelley GD Data'!E470:E472)</f>
        <v>1.3333333333333335</v>
      </c>
      <c r="N56" s="5">
        <v>3</v>
      </c>
      <c r="O56" s="5">
        <f t="shared" si="4"/>
        <v>0.44444444444444448</v>
      </c>
      <c r="P56" s="7">
        <f t="shared" si="5"/>
        <v>0.88888888888888895</v>
      </c>
      <c r="Q56" s="5">
        <f t="shared" si="6"/>
        <v>0</v>
      </c>
      <c r="R56" s="5">
        <f t="shared" si="7"/>
        <v>0</v>
      </c>
      <c r="S56" s="5">
        <f t="shared" si="8"/>
        <v>484</v>
      </c>
      <c r="T56" s="5">
        <f t="shared" si="9"/>
        <v>1452</v>
      </c>
      <c r="U56" s="7">
        <f t="shared" si="10"/>
        <v>0</v>
      </c>
      <c r="V56" s="5">
        <f t="shared" si="11"/>
        <v>0.88888888888888895</v>
      </c>
      <c r="W56" s="5">
        <f t="shared" si="12"/>
        <v>0.94280904158206336</v>
      </c>
      <c r="X56" s="5">
        <f t="shared" si="13"/>
        <v>4.2854956435548333E-2</v>
      </c>
      <c r="Y56" s="5">
        <v>1.8365472910927454E-3</v>
      </c>
    </row>
    <row r="57" spans="1:25" s="45" customFormat="1" x14ac:dyDescent="0.2">
      <c r="A57" s="45">
        <v>1</v>
      </c>
      <c r="B57" s="45">
        <v>10906</v>
      </c>
      <c r="C57" s="45">
        <v>2</v>
      </c>
      <c r="D57" s="45">
        <v>0</v>
      </c>
      <c r="E57" s="45">
        <v>24</v>
      </c>
      <c r="F57" s="45">
        <f t="shared" si="16"/>
        <v>2</v>
      </c>
      <c r="G57" s="45">
        <f t="shared" si="17"/>
        <v>24</v>
      </c>
      <c r="H57" s="45">
        <f t="shared" si="19"/>
        <v>8.3333333333333329E-2</v>
      </c>
      <c r="I57" s="46">
        <f>H57*100</f>
        <v>8.3333333333333321</v>
      </c>
      <c r="J57" s="45">
        <v>0</v>
      </c>
      <c r="K57" s="45">
        <v>3</v>
      </c>
      <c r="L57" s="45">
        <f t="shared" si="3"/>
        <v>0</v>
      </c>
      <c r="M57" s="45">
        <f>_xlfn.VAR.S('Kelley GD Data'!E479:E481)</f>
        <v>1.3333333333333335</v>
      </c>
      <c r="N57" s="45">
        <v>3</v>
      </c>
      <c r="O57" s="45">
        <f t="shared" si="4"/>
        <v>0.44444444444444448</v>
      </c>
      <c r="P57" s="46">
        <f t="shared" si="5"/>
        <v>0.44444444444444448</v>
      </c>
      <c r="Q57" s="45">
        <f t="shared" si="6"/>
        <v>4</v>
      </c>
      <c r="R57" s="45">
        <f t="shared" si="7"/>
        <v>0</v>
      </c>
      <c r="S57" s="45">
        <f t="shared" si="8"/>
        <v>576</v>
      </c>
      <c r="T57" s="45">
        <f t="shared" si="9"/>
        <v>1728</v>
      </c>
      <c r="U57" s="46">
        <f t="shared" si="10"/>
        <v>0</v>
      </c>
      <c r="V57" s="45">
        <f t="shared" si="11"/>
        <v>0.44444444444444448</v>
      </c>
      <c r="W57" s="45">
        <f t="shared" si="12"/>
        <v>0.66666666666666674</v>
      </c>
      <c r="X57" s="45">
        <f t="shared" si="13"/>
        <v>2.777777777777778E-2</v>
      </c>
      <c r="Y57" s="45">
        <f>X57*X57</f>
        <v>7.71604938271605E-4</v>
      </c>
    </row>
    <row r="58" spans="1:25" x14ac:dyDescent="0.2">
      <c r="A58" s="5">
        <v>1</v>
      </c>
      <c r="B58" s="5">
        <v>10909</v>
      </c>
      <c r="C58" s="5">
        <v>1</v>
      </c>
      <c r="D58" s="5">
        <v>2</v>
      </c>
      <c r="E58" s="5">
        <v>72</v>
      </c>
      <c r="F58" s="5">
        <f t="shared" si="16"/>
        <v>-1</v>
      </c>
      <c r="G58" s="5">
        <f t="shared" si="17"/>
        <v>70</v>
      </c>
      <c r="H58" s="5">
        <f t="shared" si="19"/>
        <v>-1.4285714285714285E-2</v>
      </c>
      <c r="I58" s="7">
        <v>-1.4285714285714286</v>
      </c>
      <c r="J58" s="5">
        <v>0.44444444444444442</v>
      </c>
      <c r="K58" s="5">
        <v>9</v>
      </c>
      <c r="L58" s="5">
        <f t="shared" si="3"/>
        <v>4.9382716049382713E-2</v>
      </c>
      <c r="M58" s="5">
        <f>_xlfn.VAR.S('Kelley GD Data'!E488:E496)</f>
        <v>0.1111111111111111</v>
      </c>
      <c r="N58" s="5">
        <v>9</v>
      </c>
      <c r="O58" s="5">
        <f t="shared" si="4"/>
        <v>1.2345679012345678E-2</v>
      </c>
      <c r="P58" s="7">
        <f t="shared" si="5"/>
        <v>6.1728395061728392E-2</v>
      </c>
      <c r="Q58" s="5">
        <f t="shared" si="6"/>
        <v>1</v>
      </c>
      <c r="R58" s="5">
        <f t="shared" si="7"/>
        <v>0.44444444444444442</v>
      </c>
      <c r="S58" s="5">
        <f t="shared" si="8"/>
        <v>4900</v>
      </c>
      <c r="T58" s="5">
        <f t="shared" si="9"/>
        <v>44100</v>
      </c>
      <c r="U58" s="7">
        <f t="shared" si="10"/>
        <v>1.0078105316200553E-5</v>
      </c>
      <c r="V58" s="5">
        <f t="shared" si="11"/>
        <v>6.1738473167044595E-2</v>
      </c>
      <c r="W58" s="5">
        <f t="shared" si="12"/>
        <v>0.2484722784679301</v>
      </c>
      <c r="X58" s="5">
        <f t="shared" si="13"/>
        <v>3.5496039781132871E-3</v>
      </c>
      <c r="Y58" s="5">
        <v>1.2599688401437673E-5</v>
      </c>
    </row>
    <row r="59" spans="1:25" x14ac:dyDescent="0.2">
      <c r="A59" s="5">
        <v>1</v>
      </c>
      <c r="B59" s="5">
        <v>10912</v>
      </c>
      <c r="C59" s="5">
        <f>SUM('Kelley GD Data'!E497:E505)</f>
        <v>24</v>
      </c>
      <c r="D59" s="5">
        <v>11</v>
      </c>
      <c r="E59" s="5">
        <v>72</v>
      </c>
      <c r="F59" s="5">
        <f t="shared" si="16"/>
        <v>13</v>
      </c>
      <c r="G59" s="5">
        <f t="shared" si="17"/>
        <v>61</v>
      </c>
      <c r="H59" s="5">
        <f t="shared" si="19"/>
        <v>0.21311475409836064</v>
      </c>
      <c r="I59" s="7">
        <v>21.311475409836063</v>
      </c>
      <c r="J59" s="5">
        <v>2.6944444444444446</v>
      </c>
      <c r="K59" s="5">
        <v>9</v>
      </c>
      <c r="L59" s="5">
        <f t="shared" si="3"/>
        <v>0.29938271604938271</v>
      </c>
      <c r="M59" s="5">
        <f>_xlfn.VAR.S('Kelley GD Data'!E497:E505)</f>
        <v>5.25</v>
      </c>
      <c r="N59" s="5">
        <v>9</v>
      </c>
      <c r="O59" s="5">
        <f t="shared" si="4"/>
        <v>0.58333333333333337</v>
      </c>
      <c r="P59" s="7">
        <f t="shared" si="5"/>
        <v>0.88271604938271608</v>
      </c>
      <c r="Q59" s="5">
        <f t="shared" si="6"/>
        <v>169</v>
      </c>
      <c r="R59" s="5">
        <f t="shared" si="7"/>
        <v>455.36111111111114</v>
      </c>
      <c r="S59" s="5">
        <f t="shared" si="8"/>
        <v>3721</v>
      </c>
      <c r="T59" s="5">
        <f t="shared" si="9"/>
        <v>33489</v>
      </c>
      <c r="U59" s="7">
        <f t="shared" si="10"/>
        <v>1.3597333784559441E-2</v>
      </c>
      <c r="V59" s="5">
        <f t="shared" si="11"/>
        <v>0.89631338316727549</v>
      </c>
      <c r="W59" s="5">
        <f t="shared" si="12"/>
        <v>0.94673828652235015</v>
      </c>
      <c r="X59" s="5">
        <f t="shared" si="13"/>
        <v>1.5520299779054921E-2</v>
      </c>
      <c r="Y59" s="5">
        <v>2.4087970523173222E-4</v>
      </c>
    </row>
    <row r="60" spans="1:25" x14ac:dyDescent="0.2">
      <c r="A60" s="5">
        <v>1</v>
      </c>
      <c r="B60" s="5">
        <v>11003</v>
      </c>
      <c r="C60" s="5">
        <f>SUM('Kelley GD Data'!E506:E514)</f>
        <v>10</v>
      </c>
      <c r="D60" s="5">
        <v>6</v>
      </c>
      <c r="E60" s="5">
        <v>72</v>
      </c>
      <c r="F60" s="5">
        <f t="shared" si="16"/>
        <v>4</v>
      </c>
      <c r="G60" s="5">
        <f t="shared" si="17"/>
        <v>66</v>
      </c>
      <c r="H60" s="5">
        <f t="shared" si="19"/>
        <v>6.0606060606060608E-2</v>
      </c>
      <c r="I60" s="7">
        <v>6.0606060606060606</v>
      </c>
      <c r="J60" s="5">
        <v>1</v>
      </c>
      <c r="K60" s="5">
        <v>9</v>
      </c>
      <c r="L60" s="5">
        <f t="shared" si="3"/>
        <v>0.1111111111111111</v>
      </c>
      <c r="M60" s="5">
        <f>_xlfn.VAR.S('Kelley GD Data'!E506:E514)</f>
        <v>0.86111111111111116</v>
      </c>
      <c r="N60" s="5">
        <v>9</v>
      </c>
      <c r="O60" s="5">
        <f t="shared" si="4"/>
        <v>9.5679012345679021E-2</v>
      </c>
      <c r="P60" s="7">
        <f t="shared" si="5"/>
        <v>0.20679012345679013</v>
      </c>
      <c r="Q60" s="5">
        <f t="shared" si="6"/>
        <v>16</v>
      </c>
      <c r="R60" s="5">
        <f t="shared" si="7"/>
        <v>16</v>
      </c>
      <c r="S60" s="5">
        <f t="shared" si="8"/>
        <v>4356</v>
      </c>
      <c r="T60" s="5">
        <f t="shared" si="9"/>
        <v>39204</v>
      </c>
      <c r="U60" s="7">
        <f t="shared" si="10"/>
        <v>4.0812162024283236E-4</v>
      </c>
      <c r="V60" s="5">
        <f t="shared" si="11"/>
        <v>0.20719824507703297</v>
      </c>
      <c r="W60" s="5">
        <f t="shared" si="12"/>
        <v>0.4551903393933498</v>
      </c>
      <c r="X60" s="5">
        <f t="shared" si="13"/>
        <v>6.8968233241416639E-3</v>
      </c>
      <c r="Y60" s="5">
        <v>4.7566171964424469E-5</v>
      </c>
    </row>
    <row r="61" spans="1:25" x14ac:dyDescent="0.2">
      <c r="A61" s="5">
        <v>1</v>
      </c>
      <c r="B61" s="5">
        <v>11005</v>
      </c>
      <c r="C61" s="5">
        <f>SUM('Kelley GD Data'!E515:E523)</f>
        <v>12</v>
      </c>
      <c r="D61" s="5">
        <v>1</v>
      </c>
      <c r="E61" s="5">
        <v>72</v>
      </c>
      <c r="F61" s="5">
        <f t="shared" si="16"/>
        <v>11</v>
      </c>
      <c r="G61" s="5">
        <f t="shared" si="17"/>
        <v>71</v>
      </c>
      <c r="H61" s="5">
        <f t="shared" si="19"/>
        <v>0.15492957746478872</v>
      </c>
      <c r="I61" s="7">
        <v>15.492957746478872</v>
      </c>
      <c r="J61" s="5">
        <v>0.111111111</v>
      </c>
      <c r="K61" s="5">
        <v>9</v>
      </c>
      <c r="L61" s="5">
        <f t="shared" si="3"/>
        <v>1.2345679E-2</v>
      </c>
      <c r="M61" s="5">
        <f>_xlfn.VAR.S('Kelley GD Data'!E515:E523)</f>
        <v>1.75</v>
      </c>
      <c r="N61" s="5">
        <v>9</v>
      </c>
      <c r="O61" s="5">
        <f t="shared" si="4"/>
        <v>0.19444444444444445</v>
      </c>
      <c r="P61" s="7">
        <f t="shared" si="5"/>
        <v>0.20679012344444445</v>
      </c>
      <c r="Q61" s="5">
        <f t="shared" si="6"/>
        <v>121</v>
      </c>
      <c r="R61" s="5">
        <f t="shared" si="7"/>
        <v>13.444444430999999</v>
      </c>
      <c r="S61" s="5">
        <f t="shared" si="8"/>
        <v>5041</v>
      </c>
      <c r="T61" s="5">
        <f t="shared" si="9"/>
        <v>45369</v>
      </c>
      <c r="U61" s="7">
        <f t="shared" si="10"/>
        <v>2.9633548085697278E-4</v>
      </c>
      <c r="V61" s="5">
        <f t="shared" si="11"/>
        <v>0.20708645892530142</v>
      </c>
      <c r="W61" s="5">
        <f t="shared" si="12"/>
        <v>0.45506753226889457</v>
      </c>
      <c r="X61" s="5">
        <f t="shared" si="13"/>
        <v>6.4094018629421773E-3</v>
      </c>
      <c r="Y61" s="5">
        <v>4.108043224068665E-5</v>
      </c>
    </row>
    <row r="62" spans="1:25" x14ac:dyDescent="0.2">
      <c r="A62" s="5">
        <v>1</v>
      </c>
      <c r="B62" s="5">
        <v>11006</v>
      </c>
      <c r="C62" s="5">
        <f>SUM('Kelley GD Data'!E524:E532)</f>
        <v>5</v>
      </c>
      <c r="D62" s="5">
        <v>0</v>
      </c>
      <c r="E62" s="5">
        <v>72</v>
      </c>
      <c r="F62" s="5">
        <f t="shared" si="16"/>
        <v>5</v>
      </c>
      <c r="G62" s="5">
        <f t="shared" si="17"/>
        <v>72</v>
      </c>
      <c r="H62" s="5">
        <f t="shared" si="19"/>
        <v>6.9444444444444448E-2</v>
      </c>
      <c r="I62" s="7">
        <v>6.9444444444444446</v>
      </c>
      <c r="J62" s="5">
        <v>0</v>
      </c>
      <c r="K62" s="5">
        <v>9</v>
      </c>
      <c r="L62" s="5">
        <f t="shared" si="3"/>
        <v>0</v>
      </c>
      <c r="M62" s="5">
        <f>_xlfn.VAR.S('Kelley GD Data'!E524:E532)</f>
        <v>0.52777777777777779</v>
      </c>
      <c r="N62" s="5">
        <v>9</v>
      </c>
      <c r="O62" s="5">
        <f t="shared" si="4"/>
        <v>5.8641975308641979E-2</v>
      </c>
      <c r="P62" s="7">
        <f t="shared" si="5"/>
        <v>5.8641975308641979E-2</v>
      </c>
      <c r="Q62" s="5">
        <f t="shared" si="6"/>
        <v>25</v>
      </c>
      <c r="R62" s="5">
        <f t="shared" si="7"/>
        <v>0</v>
      </c>
      <c r="S62" s="5">
        <f t="shared" si="8"/>
        <v>5184</v>
      </c>
      <c r="T62" s="5">
        <f t="shared" si="9"/>
        <v>46656</v>
      </c>
      <c r="U62" s="7">
        <f t="shared" si="10"/>
        <v>0</v>
      </c>
      <c r="V62" s="5">
        <f t="shared" si="11"/>
        <v>5.8641975308641979E-2</v>
      </c>
      <c r="W62" s="5">
        <f t="shared" si="12"/>
        <v>0.24216105241892633</v>
      </c>
      <c r="X62" s="5">
        <f t="shared" si="13"/>
        <v>3.3633479502628658E-3</v>
      </c>
      <c r="Y62" s="5">
        <v>1.131210943453742E-5</v>
      </c>
    </row>
    <row r="63" spans="1:25" x14ac:dyDescent="0.2">
      <c r="A63" s="5">
        <v>1</v>
      </c>
      <c r="B63" s="5">
        <v>11007</v>
      </c>
      <c r="C63" s="5">
        <v>2</v>
      </c>
      <c r="D63" s="5">
        <v>4</v>
      </c>
      <c r="E63" s="5">
        <v>72</v>
      </c>
      <c r="F63" s="5">
        <f t="shared" si="16"/>
        <v>-2</v>
      </c>
      <c r="G63" s="5">
        <f t="shared" si="17"/>
        <v>68</v>
      </c>
      <c r="H63" s="5">
        <f t="shared" si="19"/>
        <v>-2.9411764705882353E-2</v>
      </c>
      <c r="I63" s="7">
        <v>-2.9411764705882351</v>
      </c>
      <c r="J63" s="5">
        <v>1.0277777777777777</v>
      </c>
      <c r="K63" s="5">
        <v>9</v>
      </c>
      <c r="L63" s="5">
        <f t="shared" si="3"/>
        <v>0.11419753086419752</v>
      </c>
      <c r="M63" s="5">
        <f>_xlfn.VAR.S('Kelley GD Data'!E533:E541)</f>
        <v>0.19444444444444445</v>
      </c>
      <c r="N63" s="5">
        <v>9</v>
      </c>
      <c r="O63" s="5">
        <f t="shared" si="4"/>
        <v>2.1604938271604937E-2</v>
      </c>
      <c r="P63" s="7">
        <f t="shared" si="5"/>
        <v>0.13580246913580246</v>
      </c>
      <c r="Q63" s="5">
        <f t="shared" si="6"/>
        <v>4</v>
      </c>
      <c r="R63" s="5">
        <f t="shared" si="7"/>
        <v>4.1111111111111107</v>
      </c>
      <c r="S63" s="5">
        <f t="shared" si="8"/>
        <v>4624</v>
      </c>
      <c r="T63" s="5">
        <f t="shared" si="9"/>
        <v>41616</v>
      </c>
      <c r="U63" s="7">
        <f t="shared" si="10"/>
        <v>9.8786791405015156E-5</v>
      </c>
      <c r="V63" s="5">
        <f t="shared" si="11"/>
        <v>0.13590125592720748</v>
      </c>
      <c r="W63" s="5">
        <f t="shared" si="12"/>
        <v>0.36864787525117715</v>
      </c>
      <c r="X63" s="5">
        <f t="shared" si="13"/>
        <v>5.4212922831055462E-3</v>
      </c>
      <c r="Y63" s="5">
        <v>2.9390410018859747E-5</v>
      </c>
    </row>
    <row r="64" spans="1:25" x14ac:dyDescent="0.2">
      <c r="A64" s="5">
        <v>1</v>
      </c>
      <c r="B64" s="5">
        <v>11102</v>
      </c>
      <c r="C64" s="5">
        <v>4</v>
      </c>
      <c r="D64" s="5">
        <v>0</v>
      </c>
      <c r="E64" s="5">
        <v>72</v>
      </c>
      <c r="F64" s="5">
        <f t="shared" si="16"/>
        <v>4</v>
      </c>
      <c r="G64" s="5">
        <f t="shared" si="17"/>
        <v>72</v>
      </c>
      <c r="H64" s="5">
        <f t="shared" si="19"/>
        <v>5.5555555555555552E-2</v>
      </c>
      <c r="I64" s="7">
        <v>5.5555555555555554</v>
      </c>
      <c r="J64" s="5">
        <v>0</v>
      </c>
      <c r="K64" s="5">
        <v>9</v>
      </c>
      <c r="L64" s="5">
        <f t="shared" si="3"/>
        <v>0</v>
      </c>
      <c r="M64" s="5">
        <f>_xlfn.VAR.S('Kelley GD Data'!E542:E550)</f>
        <v>0.77777777777777779</v>
      </c>
      <c r="N64" s="5">
        <v>9</v>
      </c>
      <c r="O64" s="5">
        <f t="shared" si="4"/>
        <v>8.6419753086419748E-2</v>
      </c>
      <c r="P64" s="7">
        <f t="shared" si="5"/>
        <v>8.6419753086419748E-2</v>
      </c>
      <c r="Q64" s="5">
        <f t="shared" si="6"/>
        <v>16</v>
      </c>
      <c r="R64" s="5">
        <f t="shared" si="7"/>
        <v>0</v>
      </c>
      <c r="S64" s="5">
        <f t="shared" si="8"/>
        <v>5184</v>
      </c>
      <c r="T64" s="5">
        <f t="shared" si="9"/>
        <v>46656</v>
      </c>
      <c r="U64" s="7">
        <f t="shared" si="10"/>
        <v>0</v>
      </c>
      <c r="V64" s="5">
        <f t="shared" si="11"/>
        <v>8.6419753086419748E-2</v>
      </c>
      <c r="W64" s="5">
        <f t="shared" si="12"/>
        <v>0.29397236789606562</v>
      </c>
      <c r="X64" s="5">
        <f t="shared" si="13"/>
        <v>4.0829495541120225E-3</v>
      </c>
      <c r="Y64" s="5">
        <v>1.6670477061423563E-5</v>
      </c>
    </row>
    <row r="65" spans="1:25" x14ac:dyDescent="0.2">
      <c r="A65" s="5">
        <v>1</v>
      </c>
      <c r="B65" s="5">
        <v>11105</v>
      </c>
      <c r="C65" s="5">
        <v>0</v>
      </c>
      <c r="D65" s="5">
        <v>0</v>
      </c>
      <c r="E65" s="27">
        <v>24</v>
      </c>
      <c r="F65" s="5">
        <f t="shared" si="16"/>
        <v>0</v>
      </c>
      <c r="G65" s="5">
        <f t="shared" si="17"/>
        <v>24</v>
      </c>
      <c r="H65" s="5">
        <f t="shared" si="19"/>
        <v>0</v>
      </c>
      <c r="I65" s="7">
        <v>0</v>
      </c>
      <c r="J65" s="5">
        <v>0</v>
      </c>
      <c r="K65" s="5">
        <v>3</v>
      </c>
      <c r="L65" s="5">
        <f t="shared" si="3"/>
        <v>0</v>
      </c>
      <c r="M65" s="5">
        <v>0</v>
      </c>
      <c r="N65" s="5">
        <v>3</v>
      </c>
      <c r="O65" s="5">
        <f t="shared" si="4"/>
        <v>0</v>
      </c>
      <c r="P65" s="7">
        <f t="shared" si="5"/>
        <v>0</v>
      </c>
      <c r="Q65" s="5">
        <f t="shared" si="6"/>
        <v>0</v>
      </c>
      <c r="R65" s="5">
        <f t="shared" si="7"/>
        <v>0</v>
      </c>
      <c r="S65" s="5">
        <f t="shared" si="8"/>
        <v>576</v>
      </c>
      <c r="T65" s="5">
        <f t="shared" si="9"/>
        <v>1728</v>
      </c>
      <c r="U65" s="7">
        <f t="shared" si="10"/>
        <v>0</v>
      </c>
      <c r="V65" s="5">
        <f t="shared" si="11"/>
        <v>0</v>
      </c>
      <c r="W65" s="5">
        <f t="shared" si="12"/>
        <v>0</v>
      </c>
      <c r="X65" s="5">
        <f t="shared" si="13"/>
        <v>0</v>
      </c>
      <c r="Y65" s="5">
        <v>0</v>
      </c>
    </row>
    <row r="66" spans="1:25" x14ac:dyDescent="0.2">
      <c r="A66" s="5">
        <v>1</v>
      </c>
      <c r="B66" s="5">
        <v>11107</v>
      </c>
      <c r="C66" s="5">
        <v>0</v>
      </c>
      <c r="D66" s="5">
        <v>0</v>
      </c>
      <c r="E66" s="5">
        <v>72</v>
      </c>
      <c r="F66" s="5">
        <f t="shared" si="16"/>
        <v>0</v>
      </c>
      <c r="G66" s="5">
        <f t="shared" si="17"/>
        <v>72</v>
      </c>
      <c r="H66" s="5">
        <f t="shared" si="19"/>
        <v>0</v>
      </c>
      <c r="I66" s="7">
        <v>0</v>
      </c>
      <c r="J66" s="5">
        <v>0</v>
      </c>
      <c r="K66" s="5">
        <v>9</v>
      </c>
      <c r="L66" s="5">
        <f t="shared" si="3"/>
        <v>0</v>
      </c>
      <c r="M66" s="5">
        <v>0</v>
      </c>
      <c r="N66" s="5">
        <v>9</v>
      </c>
      <c r="O66" s="5">
        <f t="shared" si="4"/>
        <v>0</v>
      </c>
      <c r="P66" s="7">
        <f t="shared" si="5"/>
        <v>0</v>
      </c>
      <c r="Q66" s="5">
        <f t="shared" si="6"/>
        <v>0</v>
      </c>
      <c r="R66" s="5">
        <f t="shared" si="7"/>
        <v>0</v>
      </c>
      <c r="S66" s="5">
        <f t="shared" si="8"/>
        <v>5184</v>
      </c>
      <c r="T66" s="5">
        <f t="shared" si="9"/>
        <v>46656</v>
      </c>
      <c r="U66" s="7">
        <f t="shared" si="10"/>
        <v>0</v>
      </c>
      <c r="V66" s="5">
        <f t="shared" si="11"/>
        <v>0</v>
      </c>
      <c r="W66" s="5">
        <f t="shared" si="12"/>
        <v>0</v>
      </c>
      <c r="X66" s="5">
        <f t="shared" si="13"/>
        <v>0</v>
      </c>
      <c r="Y66" s="5">
        <v>0</v>
      </c>
    </row>
    <row r="67" spans="1:25" x14ac:dyDescent="0.2">
      <c r="A67" s="5">
        <v>1</v>
      </c>
      <c r="B67" s="5">
        <v>11201</v>
      </c>
      <c r="C67" s="5">
        <f>SUM('Kelley GD Data'!E569:E577)</f>
        <v>16</v>
      </c>
      <c r="D67" s="5">
        <v>0</v>
      </c>
      <c r="E67" s="5">
        <v>72</v>
      </c>
      <c r="F67" s="5">
        <f t="shared" si="16"/>
        <v>16</v>
      </c>
      <c r="G67" s="5">
        <f t="shared" si="17"/>
        <v>72</v>
      </c>
      <c r="H67" s="5">
        <f t="shared" si="19"/>
        <v>0.22222222222222221</v>
      </c>
      <c r="I67" s="7">
        <v>22.222222222222221</v>
      </c>
      <c r="J67" s="5">
        <v>0</v>
      </c>
      <c r="K67" s="5">
        <v>9</v>
      </c>
      <c r="L67" s="5">
        <f t="shared" si="3"/>
        <v>0</v>
      </c>
      <c r="M67" s="5">
        <f>_xlfn.VAR.S('Kelley GD Data'!E569:E577)</f>
        <v>1.4444444444444446</v>
      </c>
      <c r="N67" s="5">
        <v>9</v>
      </c>
      <c r="O67" s="5">
        <f t="shared" si="4"/>
        <v>0.16049382716049385</v>
      </c>
      <c r="P67" s="7">
        <f t="shared" si="5"/>
        <v>0.16049382716049385</v>
      </c>
      <c r="Q67" s="5">
        <f t="shared" si="6"/>
        <v>256</v>
      </c>
      <c r="R67" s="5">
        <f t="shared" si="7"/>
        <v>0</v>
      </c>
      <c r="S67" s="5">
        <f t="shared" si="8"/>
        <v>5184</v>
      </c>
      <c r="T67" s="5">
        <f t="shared" si="9"/>
        <v>46656</v>
      </c>
      <c r="U67" s="7">
        <f t="shared" si="10"/>
        <v>0</v>
      </c>
      <c r="V67" s="5">
        <f t="shared" si="11"/>
        <v>0.16049382716049385</v>
      </c>
      <c r="W67" s="5">
        <f t="shared" si="12"/>
        <v>0.40061680838488772</v>
      </c>
      <c r="X67" s="5">
        <f t="shared" si="13"/>
        <v>5.5641223386789958E-3</v>
      </c>
      <c r="Y67" s="5">
        <v>3.0959457399786618E-5</v>
      </c>
    </row>
    <row r="68" spans="1:25" x14ac:dyDescent="0.2">
      <c r="A68" s="5">
        <v>1</v>
      </c>
      <c r="B68" s="5">
        <v>11202</v>
      </c>
      <c r="C68" s="5">
        <v>3</v>
      </c>
      <c r="D68" s="5">
        <v>0</v>
      </c>
      <c r="E68" s="27">
        <v>48</v>
      </c>
      <c r="F68" s="5">
        <f t="shared" ref="F68:F87" si="20">C68-D68</f>
        <v>3</v>
      </c>
      <c r="G68" s="5">
        <f t="shared" ref="G68:G87" si="21">E68-D68</f>
        <v>48</v>
      </c>
      <c r="H68" s="5">
        <f t="shared" si="19"/>
        <v>6.25E-2</v>
      </c>
      <c r="I68" s="7">
        <v>6.25</v>
      </c>
      <c r="J68" s="5">
        <v>0</v>
      </c>
      <c r="K68" s="5">
        <v>6</v>
      </c>
      <c r="L68" s="5">
        <f t="shared" si="3"/>
        <v>0</v>
      </c>
      <c r="M68" s="5">
        <f>_xlfn.VAR.S('Kelley GD Data'!E578:E583)</f>
        <v>0.7</v>
      </c>
      <c r="N68" s="5">
        <v>6</v>
      </c>
      <c r="O68" s="5">
        <f t="shared" si="4"/>
        <v>0.11666666666666665</v>
      </c>
      <c r="P68" s="7">
        <f t="shared" si="5"/>
        <v>0.11666666666666665</v>
      </c>
      <c r="Q68" s="5">
        <f t="shared" si="6"/>
        <v>9</v>
      </c>
      <c r="R68" s="5">
        <f t="shared" si="7"/>
        <v>0</v>
      </c>
      <c r="S68" s="5">
        <f t="shared" si="8"/>
        <v>2304</v>
      </c>
      <c r="T68" s="5">
        <f t="shared" si="9"/>
        <v>13824</v>
      </c>
      <c r="U68" s="7">
        <f t="shared" si="10"/>
        <v>0</v>
      </c>
      <c r="V68" s="5">
        <f t="shared" si="11"/>
        <v>0.11666666666666665</v>
      </c>
      <c r="W68" s="5">
        <f t="shared" si="12"/>
        <v>0.34156502553198659</v>
      </c>
      <c r="X68" s="5">
        <f t="shared" si="13"/>
        <v>7.1159380319163875E-3</v>
      </c>
      <c r="Y68" s="5">
        <v>5.0636574074074073E-5</v>
      </c>
    </row>
    <row r="69" spans="1:25" x14ac:dyDescent="0.2">
      <c r="A69" s="5">
        <v>1</v>
      </c>
      <c r="B69" s="5">
        <v>11204</v>
      </c>
      <c r="C69" s="5">
        <v>0</v>
      </c>
      <c r="D69" s="5">
        <v>0</v>
      </c>
      <c r="E69" s="5">
        <v>72</v>
      </c>
      <c r="F69" s="5">
        <f t="shared" si="20"/>
        <v>0</v>
      </c>
      <c r="G69" s="5">
        <f t="shared" si="21"/>
        <v>72</v>
      </c>
      <c r="H69" s="5">
        <f t="shared" si="19"/>
        <v>0</v>
      </c>
      <c r="I69" s="7">
        <v>0</v>
      </c>
      <c r="J69" s="5">
        <v>0</v>
      </c>
      <c r="K69" s="5">
        <v>9</v>
      </c>
      <c r="L69" s="5">
        <f t="shared" ref="L69:L87" si="22">J69/K69</f>
        <v>0</v>
      </c>
      <c r="M69" s="5">
        <v>0</v>
      </c>
      <c r="N69" s="5">
        <v>9</v>
      </c>
      <c r="O69" s="5">
        <f t="shared" ref="O69:O87" si="23">M69/N69</f>
        <v>0</v>
      </c>
      <c r="P69" s="7">
        <f t="shared" ref="P69:P87" si="24">L69+O69</f>
        <v>0</v>
      </c>
      <c r="Q69" s="5">
        <f t="shared" ref="Q69:Q87" si="25">F69*F69</f>
        <v>0</v>
      </c>
      <c r="R69" s="5">
        <f t="shared" ref="R69:R87" si="26">Q69*J69</f>
        <v>0</v>
      </c>
      <c r="S69" s="5">
        <f t="shared" ref="S69:S87" si="27">G69*G69</f>
        <v>5184</v>
      </c>
      <c r="T69" s="5">
        <f t="shared" ref="T69:T87" si="28">S69*K69</f>
        <v>46656</v>
      </c>
      <c r="U69" s="7">
        <f t="shared" ref="U69:U87" si="29">R69/T69</f>
        <v>0</v>
      </c>
      <c r="V69" s="5">
        <f t="shared" ref="V69:V87" si="30">P69+U69</f>
        <v>0</v>
      </c>
      <c r="W69" s="5">
        <f t="shared" ref="W69:W87" si="31">SQRT(V69)</f>
        <v>0</v>
      </c>
      <c r="X69" s="5">
        <f t="shared" ref="X69:X87" si="32">W69/G69</f>
        <v>0</v>
      </c>
      <c r="Y69" s="5">
        <v>0</v>
      </c>
    </row>
    <row r="70" spans="1:25" x14ac:dyDescent="0.2">
      <c r="A70" s="5">
        <v>1</v>
      </c>
      <c r="B70" s="5">
        <v>11207</v>
      </c>
      <c r="C70" s="5">
        <v>5</v>
      </c>
      <c r="D70" s="5">
        <v>2</v>
      </c>
      <c r="E70" s="5">
        <v>72</v>
      </c>
      <c r="F70" s="5">
        <f t="shared" si="20"/>
        <v>3</v>
      </c>
      <c r="G70" s="5">
        <f t="shared" si="21"/>
        <v>70</v>
      </c>
      <c r="H70" s="5">
        <f t="shared" si="19"/>
        <v>4.2857142857142858E-2</v>
      </c>
      <c r="I70" s="7">
        <v>4.2857142857142856</v>
      </c>
      <c r="J70" s="5">
        <v>0.19444444444444445</v>
      </c>
      <c r="K70" s="5">
        <v>9</v>
      </c>
      <c r="L70" s="5">
        <f t="shared" si="22"/>
        <v>2.1604938271604937E-2</v>
      </c>
      <c r="M70" s="5">
        <f>_xlfn.VAR.S('Kelley GD Data'!E596:E604)</f>
        <v>0.77777777777777779</v>
      </c>
      <c r="N70" s="5">
        <v>9</v>
      </c>
      <c r="O70" s="5">
        <f t="shared" si="23"/>
        <v>8.6419753086419748E-2</v>
      </c>
      <c r="P70" s="7">
        <f t="shared" si="24"/>
        <v>0.10802469135802469</v>
      </c>
      <c r="Q70" s="5">
        <f t="shared" si="25"/>
        <v>9</v>
      </c>
      <c r="R70" s="5">
        <f t="shared" si="26"/>
        <v>1.75</v>
      </c>
      <c r="S70" s="5">
        <f t="shared" si="27"/>
        <v>4900</v>
      </c>
      <c r="T70" s="5">
        <f t="shared" si="28"/>
        <v>44100</v>
      </c>
      <c r="U70" s="7">
        <f t="shared" si="29"/>
        <v>3.9682539682539683E-5</v>
      </c>
      <c r="V70" s="5">
        <f t="shared" si="30"/>
        <v>0.10806437389770722</v>
      </c>
      <c r="W70" s="5">
        <f t="shared" si="31"/>
        <v>0.32873146167914508</v>
      </c>
      <c r="X70" s="5">
        <f t="shared" si="32"/>
        <v>4.6961637382735011E-3</v>
      </c>
      <c r="Y70" s="5">
        <v>2.2053953856674944E-5</v>
      </c>
    </row>
    <row r="71" spans="1:25" x14ac:dyDescent="0.2">
      <c r="A71" s="5">
        <v>1</v>
      </c>
      <c r="B71" s="5">
        <v>11209</v>
      </c>
      <c r="C71" s="5">
        <v>9</v>
      </c>
      <c r="D71" s="5">
        <v>0</v>
      </c>
      <c r="E71" s="5">
        <v>72</v>
      </c>
      <c r="F71" s="5">
        <f t="shared" si="20"/>
        <v>9</v>
      </c>
      <c r="G71" s="5">
        <f t="shared" si="21"/>
        <v>72</v>
      </c>
      <c r="H71" s="5">
        <f t="shared" si="19"/>
        <v>0.125</v>
      </c>
      <c r="I71" s="7">
        <v>12.5</v>
      </c>
      <c r="J71" s="5">
        <v>0</v>
      </c>
      <c r="K71" s="5">
        <v>9</v>
      </c>
      <c r="L71" s="5">
        <f t="shared" si="22"/>
        <v>0</v>
      </c>
      <c r="M71" s="5">
        <f>_xlfn.VAR.S('Kelley GD Data'!E605:E613)</f>
        <v>1</v>
      </c>
      <c r="N71" s="5">
        <v>9</v>
      </c>
      <c r="O71" s="5">
        <f t="shared" si="23"/>
        <v>0.1111111111111111</v>
      </c>
      <c r="P71" s="7">
        <f t="shared" si="24"/>
        <v>0.1111111111111111</v>
      </c>
      <c r="Q71" s="5">
        <f t="shared" si="25"/>
        <v>81</v>
      </c>
      <c r="R71" s="5">
        <f t="shared" si="26"/>
        <v>0</v>
      </c>
      <c r="S71" s="5">
        <f t="shared" si="27"/>
        <v>5184</v>
      </c>
      <c r="T71" s="5">
        <f t="shared" si="28"/>
        <v>46656</v>
      </c>
      <c r="U71" s="7">
        <f t="shared" si="29"/>
        <v>0</v>
      </c>
      <c r="V71" s="5">
        <f t="shared" si="30"/>
        <v>0.1111111111111111</v>
      </c>
      <c r="W71" s="5">
        <f t="shared" si="31"/>
        <v>0.33333333333333331</v>
      </c>
      <c r="X71" s="5">
        <f t="shared" si="32"/>
        <v>4.6296296296296294E-3</v>
      </c>
      <c r="Y71" s="5">
        <v>2.143347050754458E-5</v>
      </c>
    </row>
    <row r="72" spans="1:25" x14ac:dyDescent="0.2">
      <c r="A72" s="5">
        <v>1</v>
      </c>
      <c r="B72" s="5">
        <v>11212</v>
      </c>
      <c r="C72" s="5">
        <v>10</v>
      </c>
      <c r="D72" s="5">
        <v>2</v>
      </c>
      <c r="E72" s="5">
        <v>72</v>
      </c>
      <c r="F72" s="5">
        <f t="shared" si="20"/>
        <v>8</v>
      </c>
      <c r="G72" s="5">
        <f t="shared" si="21"/>
        <v>70</v>
      </c>
      <c r="H72" s="5">
        <f t="shared" si="19"/>
        <v>0.11428571428571428</v>
      </c>
      <c r="I72" s="7">
        <v>11.428571428571429</v>
      </c>
      <c r="J72" s="5">
        <v>0.44444444444444442</v>
      </c>
      <c r="K72" s="5">
        <v>9</v>
      </c>
      <c r="L72" s="5">
        <f t="shared" si="22"/>
        <v>4.9382716049382713E-2</v>
      </c>
      <c r="M72" s="5">
        <f>_xlfn.VAR.S('Kelley GD Data'!E614:E622)</f>
        <v>2.1111111111111112</v>
      </c>
      <c r="N72" s="5">
        <v>9</v>
      </c>
      <c r="O72" s="5">
        <f t="shared" si="23"/>
        <v>0.23456790123456792</v>
      </c>
      <c r="P72" s="7">
        <f t="shared" si="24"/>
        <v>0.28395061728395066</v>
      </c>
      <c r="Q72" s="5">
        <f t="shared" si="25"/>
        <v>64</v>
      </c>
      <c r="R72" s="5">
        <f t="shared" si="26"/>
        <v>28.444444444444443</v>
      </c>
      <c r="S72" s="5">
        <f t="shared" si="27"/>
        <v>4900</v>
      </c>
      <c r="T72" s="5">
        <f t="shared" si="28"/>
        <v>44100</v>
      </c>
      <c r="U72" s="7">
        <f t="shared" si="29"/>
        <v>6.449987402368354E-4</v>
      </c>
      <c r="V72" s="5">
        <f t="shared" si="30"/>
        <v>0.28459561602418748</v>
      </c>
      <c r="W72" s="5">
        <f t="shared" si="31"/>
        <v>0.53347503786417927</v>
      </c>
      <c r="X72" s="5">
        <f t="shared" si="32"/>
        <v>7.6210719694882753E-3</v>
      </c>
      <c r="Y72" s="5">
        <v>5.80807379641199E-5</v>
      </c>
    </row>
    <row r="73" spans="1:25" x14ac:dyDescent="0.2">
      <c r="A73" s="5">
        <v>1</v>
      </c>
      <c r="B73" s="5">
        <v>11213</v>
      </c>
      <c r="C73" s="5">
        <v>7</v>
      </c>
      <c r="D73" s="5">
        <v>2</v>
      </c>
      <c r="E73" s="5">
        <v>72</v>
      </c>
      <c r="F73" s="5">
        <f t="shared" si="20"/>
        <v>5</v>
      </c>
      <c r="G73" s="5">
        <f t="shared" si="21"/>
        <v>70</v>
      </c>
      <c r="H73" s="5">
        <f t="shared" si="19"/>
        <v>7.1428571428571425E-2</v>
      </c>
      <c r="I73" s="7">
        <v>7.1428571428571423</v>
      </c>
      <c r="J73" s="5">
        <v>0.19444444444444445</v>
      </c>
      <c r="K73" s="5">
        <v>9</v>
      </c>
      <c r="L73" s="5">
        <f t="shared" si="22"/>
        <v>2.1604938271604937E-2</v>
      </c>
      <c r="M73" s="5">
        <f>_xlfn.VAR.S('Kelley GD Data'!E623:E631)</f>
        <v>0.94444444444444442</v>
      </c>
      <c r="N73" s="5">
        <v>9</v>
      </c>
      <c r="O73" s="5">
        <f t="shared" si="23"/>
        <v>0.10493827160493827</v>
      </c>
      <c r="P73" s="7">
        <f t="shared" si="24"/>
        <v>0.12654320987654322</v>
      </c>
      <c r="Q73" s="5">
        <f t="shared" si="25"/>
        <v>25</v>
      </c>
      <c r="R73" s="5">
        <f t="shared" si="26"/>
        <v>4.8611111111111116</v>
      </c>
      <c r="S73" s="5">
        <f t="shared" si="27"/>
        <v>4900</v>
      </c>
      <c r="T73" s="5">
        <f t="shared" si="28"/>
        <v>44100</v>
      </c>
      <c r="U73" s="7">
        <f t="shared" si="29"/>
        <v>1.1022927689594357E-4</v>
      </c>
      <c r="V73" s="5">
        <f t="shared" si="30"/>
        <v>0.12665343915343916</v>
      </c>
      <c r="W73" s="5">
        <f t="shared" si="31"/>
        <v>0.35588402486405479</v>
      </c>
      <c r="X73" s="5">
        <f t="shared" si="32"/>
        <v>5.084057498057926E-3</v>
      </c>
      <c r="Y73" s="5">
        <v>2.5847640643559017E-5</v>
      </c>
    </row>
    <row r="74" spans="1:25" x14ac:dyDescent="0.2">
      <c r="A74" s="5">
        <v>1</v>
      </c>
      <c r="B74" s="5">
        <v>11401</v>
      </c>
      <c r="C74" s="5">
        <v>7</v>
      </c>
      <c r="D74" s="5">
        <v>2</v>
      </c>
      <c r="E74" s="5">
        <v>72</v>
      </c>
      <c r="F74" s="5">
        <f t="shared" si="20"/>
        <v>5</v>
      </c>
      <c r="G74" s="5">
        <f t="shared" si="21"/>
        <v>70</v>
      </c>
      <c r="H74" s="5">
        <f t="shared" si="19"/>
        <v>7.1428571428571425E-2</v>
      </c>
      <c r="I74" s="7">
        <v>7.1428571428571423</v>
      </c>
      <c r="J74" s="5">
        <v>0.44444444444444442</v>
      </c>
      <c r="K74" s="5">
        <v>9</v>
      </c>
      <c r="L74" s="5">
        <f t="shared" si="22"/>
        <v>4.9382716049382713E-2</v>
      </c>
      <c r="M74" s="5">
        <f>_xlfn.VAR.S('Kelley GD Data'!E632:E640)</f>
        <v>1.1944444444444444</v>
      </c>
      <c r="N74" s="5">
        <v>9</v>
      </c>
      <c r="O74" s="5">
        <f t="shared" si="23"/>
        <v>0.13271604938271606</v>
      </c>
      <c r="P74" s="7">
        <f t="shared" si="24"/>
        <v>0.18209876543209877</v>
      </c>
      <c r="Q74" s="5">
        <f t="shared" si="25"/>
        <v>25</v>
      </c>
      <c r="R74" s="5">
        <f t="shared" si="26"/>
        <v>11.111111111111111</v>
      </c>
      <c r="S74" s="5">
        <f t="shared" si="27"/>
        <v>4900</v>
      </c>
      <c r="T74" s="5">
        <f t="shared" si="28"/>
        <v>44100</v>
      </c>
      <c r="U74" s="7">
        <f t="shared" si="29"/>
        <v>2.5195263290501383E-4</v>
      </c>
      <c r="V74" s="5">
        <f t="shared" si="30"/>
        <v>0.18235071806500378</v>
      </c>
      <c r="W74" s="5">
        <f t="shared" si="31"/>
        <v>0.42702543023220968</v>
      </c>
      <c r="X74" s="5">
        <f t="shared" si="32"/>
        <v>6.100363289031567E-3</v>
      </c>
      <c r="Y74" s="5">
        <v>3.7214432258164036E-5</v>
      </c>
    </row>
    <row r="75" spans="1:25" x14ac:dyDescent="0.2">
      <c r="A75" s="5">
        <v>1</v>
      </c>
      <c r="B75" s="5">
        <v>11405</v>
      </c>
      <c r="C75" s="5">
        <v>0</v>
      </c>
      <c r="D75" s="5">
        <v>0</v>
      </c>
      <c r="E75" s="5">
        <v>72</v>
      </c>
      <c r="F75" s="5">
        <f t="shared" si="20"/>
        <v>0</v>
      </c>
      <c r="G75" s="5">
        <f t="shared" si="21"/>
        <v>72</v>
      </c>
      <c r="H75" s="5">
        <f t="shared" si="19"/>
        <v>0</v>
      </c>
      <c r="I75" s="7">
        <v>0</v>
      </c>
      <c r="J75" s="5">
        <v>0</v>
      </c>
      <c r="K75" s="5">
        <v>9</v>
      </c>
      <c r="L75" s="5">
        <f t="shared" si="22"/>
        <v>0</v>
      </c>
      <c r="M75" s="5">
        <v>0</v>
      </c>
      <c r="N75" s="5">
        <v>9</v>
      </c>
      <c r="O75" s="5">
        <f t="shared" si="23"/>
        <v>0</v>
      </c>
      <c r="P75" s="7">
        <f t="shared" si="24"/>
        <v>0</v>
      </c>
      <c r="Q75" s="5">
        <f t="shared" si="25"/>
        <v>0</v>
      </c>
      <c r="R75" s="5">
        <f t="shared" si="26"/>
        <v>0</v>
      </c>
      <c r="S75" s="5">
        <f t="shared" si="27"/>
        <v>5184</v>
      </c>
      <c r="T75" s="5">
        <f t="shared" si="28"/>
        <v>46656</v>
      </c>
      <c r="U75" s="7">
        <f t="shared" si="29"/>
        <v>0</v>
      </c>
      <c r="V75" s="5">
        <f t="shared" si="30"/>
        <v>0</v>
      </c>
      <c r="W75" s="5">
        <f t="shared" si="31"/>
        <v>0</v>
      </c>
      <c r="X75" s="5">
        <f t="shared" si="32"/>
        <v>0</v>
      </c>
      <c r="Y75" s="5">
        <v>0</v>
      </c>
    </row>
    <row r="76" spans="1:25" x14ac:dyDescent="0.2">
      <c r="A76" s="5">
        <v>1</v>
      </c>
      <c r="B76" s="5">
        <v>11406</v>
      </c>
      <c r="C76" s="5">
        <v>2</v>
      </c>
      <c r="D76" s="5">
        <v>0</v>
      </c>
      <c r="E76" s="5">
        <v>72</v>
      </c>
      <c r="F76" s="5">
        <f t="shared" si="20"/>
        <v>2</v>
      </c>
      <c r="G76" s="5">
        <f t="shared" si="21"/>
        <v>72</v>
      </c>
      <c r="H76" s="5">
        <f t="shared" si="19"/>
        <v>2.7777777777777776E-2</v>
      </c>
      <c r="I76" s="7">
        <v>2.7777777777777777</v>
      </c>
      <c r="J76" s="5">
        <v>0</v>
      </c>
      <c r="K76" s="5">
        <v>9</v>
      </c>
      <c r="L76" s="5">
        <f t="shared" si="22"/>
        <v>0</v>
      </c>
      <c r="M76" s="5">
        <f>_xlfn.VAR.S('Kelley GD Data'!E650:E658)</f>
        <v>0.44444444444444442</v>
      </c>
      <c r="N76" s="5">
        <v>9</v>
      </c>
      <c r="O76" s="5">
        <f t="shared" si="23"/>
        <v>4.9382716049382713E-2</v>
      </c>
      <c r="P76" s="7">
        <f t="shared" si="24"/>
        <v>4.9382716049382713E-2</v>
      </c>
      <c r="Q76" s="5">
        <f t="shared" si="25"/>
        <v>4</v>
      </c>
      <c r="R76" s="5">
        <f t="shared" si="26"/>
        <v>0</v>
      </c>
      <c r="S76" s="5">
        <f t="shared" si="27"/>
        <v>5184</v>
      </c>
      <c r="T76" s="5">
        <f t="shared" si="28"/>
        <v>46656</v>
      </c>
      <c r="U76" s="7">
        <f t="shared" si="29"/>
        <v>0</v>
      </c>
      <c r="V76" s="5">
        <f t="shared" si="30"/>
        <v>4.9382716049382713E-2</v>
      </c>
      <c r="W76" s="5">
        <f t="shared" si="31"/>
        <v>0.22222222222222221</v>
      </c>
      <c r="X76" s="5">
        <f t="shared" si="32"/>
        <v>3.0864197530864196E-3</v>
      </c>
      <c r="Y76" s="5">
        <v>9.5259868922420348E-6</v>
      </c>
    </row>
    <row r="77" spans="1:25" x14ac:dyDescent="0.2">
      <c r="A77" s="5">
        <v>1</v>
      </c>
      <c r="B77" s="5">
        <v>11407</v>
      </c>
      <c r="C77" s="5">
        <v>3</v>
      </c>
      <c r="D77" s="5">
        <v>6</v>
      </c>
      <c r="E77" s="5">
        <v>72</v>
      </c>
      <c r="F77" s="5">
        <f t="shared" si="20"/>
        <v>-3</v>
      </c>
      <c r="G77" s="5">
        <f t="shared" si="21"/>
        <v>66</v>
      </c>
      <c r="H77" s="5">
        <f t="shared" si="19"/>
        <v>-4.5454545454545456E-2</v>
      </c>
      <c r="I77" s="7">
        <v>-4.5454545454545459</v>
      </c>
      <c r="J77" s="5">
        <v>0.75</v>
      </c>
      <c r="K77" s="5">
        <v>9</v>
      </c>
      <c r="L77" s="5">
        <f t="shared" si="22"/>
        <v>8.3333333333333329E-2</v>
      </c>
      <c r="M77" s="5">
        <f>_xlfn.VAR.S('Kelley GD Data'!E659:E667)</f>
        <v>0.5</v>
      </c>
      <c r="N77" s="5">
        <v>9</v>
      </c>
      <c r="O77" s="5">
        <f t="shared" si="23"/>
        <v>5.5555555555555552E-2</v>
      </c>
      <c r="P77" s="7">
        <f t="shared" si="24"/>
        <v>0.1388888888888889</v>
      </c>
      <c r="Q77" s="5">
        <f t="shared" si="25"/>
        <v>9</v>
      </c>
      <c r="R77" s="5">
        <f t="shared" si="26"/>
        <v>6.75</v>
      </c>
      <c r="S77" s="5">
        <f t="shared" si="27"/>
        <v>4356</v>
      </c>
      <c r="T77" s="5">
        <f t="shared" si="28"/>
        <v>39204</v>
      </c>
      <c r="U77" s="7">
        <f t="shared" si="29"/>
        <v>1.7217630853994491E-4</v>
      </c>
      <c r="V77" s="5">
        <f t="shared" si="30"/>
        <v>0.13906106519742883</v>
      </c>
      <c r="W77" s="5">
        <f t="shared" si="31"/>
        <v>0.37290892346178689</v>
      </c>
      <c r="X77" s="5">
        <f t="shared" si="32"/>
        <v>5.6501352039664684E-3</v>
      </c>
      <c r="Y77" s="5">
        <v>3.1924027823101205E-5</v>
      </c>
    </row>
    <row r="78" spans="1:25" x14ac:dyDescent="0.2">
      <c r="A78" s="5">
        <v>1</v>
      </c>
      <c r="B78" s="5">
        <v>20403</v>
      </c>
      <c r="C78" s="5">
        <f>SUM('Kelley GD Data'!E668:E676)</f>
        <v>15</v>
      </c>
      <c r="D78" s="5">
        <f>SUM('Kelley GD Data'!D668:D676)</f>
        <v>15</v>
      </c>
      <c r="E78" s="5">
        <v>72</v>
      </c>
      <c r="F78" s="5">
        <f t="shared" si="20"/>
        <v>0</v>
      </c>
      <c r="G78" s="5">
        <f t="shared" si="21"/>
        <v>57</v>
      </c>
      <c r="H78" s="5">
        <f t="shared" si="19"/>
        <v>0</v>
      </c>
      <c r="I78" s="7">
        <v>0</v>
      </c>
      <c r="J78" s="5">
        <v>1.5</v>
      </c>
      <c r="K78" s="5">
        <v>9</v>
      </c>
      <c r="L78" s="5">
        <f t="shared" si="22"/>
        <v>0.16666666666666666</v>
      </c>
      <c r="M78" s="5">
        <f>_xlfn.VAR.S('Kelley GD Data'!E668:E676)</f>
        <v>1.25</v>
      </c>
      <c r="N78" s="5">
        <v>9</v>
      </c>
      <c r="O78" s="5">
        <f t="shared" si="23"/>
        <v>0.1388888888888889</v>
      </c>
      <c r="P78" s="7">
        <f t="shared" si="24"/>
        <v>0.30555555555555558</v>
      </c>
      <c r="Q78" s="5">
        <f t="shared" si="25"/>
        <v>0</v>
      </c>
      <c r="R78" s="5">
        <f t="shared" si="26"/>
        <v>0</v>
      </c>
      <c r="S78" s="5">
        <f t="shared" si="27"/>
        <v>3249</v>
      </c>
      <c r="T78" s="5">
        <f t="shared" si="28"/>
        <v>29241</v>
      </c>
      <c r="U78" s="7">
        <f t="shared" si="29"/>
        <v>0</v>
      </c>
      <c r="V78" s="5">
        <f t="shared" si="30"/>
        <v>0.30555555555555558</v>
      </c>
      <c r="W78" s="5">
        <f t="shared" si="31"/>
        <v>0.55277079839256671</v>
      </c>
      <c r="X78" s="5">
        <f t="shared" si="32"/>
        <v>9.697733305132749E-3</v>
      </c>
      <c r="Y78" s="5">
        <v>9.4046031257480952E-5</v>
      </c>
    </row>
    <row r="79" spans="1:25" x14ac:dyDescent="0.2">
      <c r="A79" s="5">
        <v>1</v>
      </c>
      <c r="B79" s="5">
        <v>20405</v>
      </c>
      <c r="C79" s="5">
        <v>7</v>
      </c>
      <c r="D79" s="5">
        <v>2</v>
      </c>
      <c r="E79" s="5">
        <v>72</v>
      </c>
      <c r="F79" s="5">
        <f t="shared" si="20"/>
        <v>5</v>
      </c>
      <c r="G79" s="5">
        <f t="shared" si="21"/>
        <v>70</v>
      </c>
      <c r="H79" s="5">
        <f t="shared" si="19"/>
        <v>7.1428571428571425E-2</v>
      </c>
      <c r="I79" s="7">
        <v>7.1428571428571423</v>
      </c>
      <c r="J79" s="5">
        <v>0.19444444444444445</v>
      </c>
      <c r="K79" s="5">
        <v>9</v>
      </c>
      <c r="L79" s="5">
        <f t="shared" si="22"/>
        <v>2.1604938271604937E-2</v>
      </c>
      <c r="M79" s="5">
        <f>_xlfn.VAR.S('Kelley GD Data'!E677:E685)</f>
        <v>0.94444444444444442</v>
      </c>
      <c r="N79" s="5">
        <v>9</v>
      </c>
      <c r="O79" s="5">
        <f t="shared" si="23"/>
        <v>0.10493827160493827</v>
      </c>
      <c r="P79" s="7">
        <f t="shared" si="24"/>
        <v>0.12654320987654322</v>
      </c>
      <c r="Q79" s="5">
        <f t="shared" si="25"/>
        <v>25</v>
      </c>
      <c r="R79" s="5">
        <f t="shared" si="26"/>
        <v>4.8611111111111116</v>
      </c>
      <c r="S79" s="5">
        <f t="shared" si="27"/>
        <v>4900</v>
      </c>
      <c r="T79" s="5">
        <f t="shared" si="28"/>
        <v>44100</v>
      </c>
      <c r="U79" s="7">
        <f t="shared" si="29"/>
        <v>1.1022927689594357E-4</v>
      </c>
      <c r="V79" s="5">
        <f t="shared" si="30"/>
        <v>0.12665343915343916</v>
      </c>
      <c r="W79" s="5">
        <f t="shared" si="31"/>
        <v>0.35588402486405479</v>
      </c>
      <c r="X79" s="5">
        <f t="shared" si="32"/>
        <v>5.084057498057926E-3</v>
      </c>
      <c r="Y79" s="5">
        <v>2.5847640643559017E-5</v>
      </c>
    </row>
    <row r="80" spans="1:25" x14ac:dyDescent="0.2">
      <c r="A80" s="5">
        <v>1</v>
      </c>
      <c r="B80" s="5">
        <v>20408</v>
      </c>
      <c r="C80" s="5">
        <f>SUM('Kelley GD Data'!E686:E694)</f>
        <v>15</v>
      </c>
      <c r="D80" s="5">
        <v>5</v>
      </c>
      <c r="E80" s="5">
        <v>72</v>
      </c>
      <c r="F80" s="5">
        <f t="shared" si="20"/>
        <v>10</v>
      </c>
      <c r="G80" s="5">
        <f t="shared" si="21"/>
        <v>67</v>
      </c>
      <c r="H80" s="5">
        <f t="shared" si="19"/>
        <v>0.14925373134328357</v>
      </c>
      <c r="I80" s="7">
        <v>14.925373134328357</v>
      </c>
      <c r="J80" s="5">
        <v>0.52777777777777779</v>
      </c>
      <c r="K80" s="5">
        <v>9</v>
      </c>
      <c r="L80" s="5">
        <f t="shared" si="22"/>
        <v>5.8641975308641979E-2</v>
      </c>
      <c r="M80" s="5">
        <f>_xlfn.VAR.S('Kelley GD Data'!E686:E694)</f>
        <v>1.5</v>
      </c>
      <c r="N80" s="5">
        <v>9</v>
      </c>
      <c r="O80" s="5">
        <f t="shared" si="23"/>
        <v>0.16666666666666666</v>
      </c>
      <c r="P80" s="7">
        <f t="shared" si="24"/>
        <v>0.22530864197530864</v>
      </c>
      <c r="Q80" s="5">
        <f t="shared" si="25"/>
        <v>100</v>
      </c>
      <c r="R80" s="5">
        <f t="shared" si="26"/>
        <v>52.777777777777779</v>
      </c>
      <c r="S80" s="5">
        <f t="shared" si="27"/>
        <v>4489</v>
      </c>
      <c r="T80" s="5">
        <f t="shared" si="28"/>
        <v>40401</v>
      </c>
      <c r="U80" s="7">
        <f t="shared" si="29"/>
        <v>1.3063483027097788E-3</v>
      </c>
      <c r="V80" s="5">
        <f t="shared" si="30"/>
        <v>0.22661499027801843</v>
      </c>
      <c r="W80" s="5">
        <f t="shared" si="31"/>
        <v>0.47604095441255728</v>
      </c>
      <c r="X80" s="5">
        <f t="shared" si="32"/>
        <v>7.1050888718292128E-3</v>
      </c>
      <c r="Y80" s="5">
        <v>5.0482287876591314E-5</v>
      </c>
    </row>
    <row r="81" spans="1:25" x14ac:dyDescent="0.2">
      <c r="A81" s="5">
        <v>1</v>
      </c>
      <c r="B81" s="5">
        <v>20409</v>
      </c>
      <c r="C81" s="5">
        <v>9</v>
      </c>
      <c r="D81" s="5">
        <v>2</v>
      </c>
      <c r="E81" s="5">
        <v>72</v>
      </c>
      <c r="F81" s="5">
        <f t="shared" si="20"/>
        <v>7</v>
      </c>
      <c r="G81" s="5">
        <f t="shared" si="21"/>
        <v>70</v>
      </c>
      <c r="H81" s="5">
        <f t="shared" si="19"/>
        <v>0.1</v>
      </c>
      <c r="I81" s="7">
        <v>10</v>
      </c>
      <c r="J81" s="5">
        <v>0.19444444444444445</v>
      </c>
      <c r="K81" s="5">
        <v>9</v>
      </c>
      <c r="L81" s="5">
        <f t="shared" si="22"/>
        <v>2.1604938271604937E-2</v>
      </c>
      <c r="M81" s="5">
        <f>_xlfn.VAR.S('Kelley GD Data'!E695:E703)</f>
        <v>1.5</v>
      </c>
      <c r="N81" s="5">
        <v>9</v>
      </c>
      <c r="O81" s="5">
        <f t="shared" si="23"/>
        <v>0.16666666666666666</v>
      </c>
      <c r="P81" s="7">
        <f t="shared" si="24"/>
        <v>0.18827160493827161</v>
      </c>
      <c r="Q81" s="5">
        <f t="shared" si="25"/>
        <v>49</v>
      </c>
      <c r="R81" s="5">
        <f t="shared" si="26"/>
        <v>9.5277777777777786</v>
      </c>
      <c r="S81" s="5">
        <f t="shared" si="27"/>
        <v>4900</v>
      </c>
      <c r="T81" s="5">
        <f t="shared" si="28"/>
        <v>44100</v>
      </c>
      <c r="U81" s="7">
        <f t="shared" si="29"/>
        <v>2.1604938271604939E-4</v>
      </c>
      <c r="V81" s="5">
        <f t="shared" si="30"/>
        <v>0.18848765432098766</v>
      </c>
      <c r="W81" s="5">
        <f t="shared" si="31"/>
        <v>0.43415164899028963</v>
      </c>
      <c r="X81" s="5">
        <f t="shared" si="32"/>
        <v>6.2021664141469948E-3</v>
      </c>
      <c r="Y81" s="5">
        <v>3.8466868228772989E-5</v>
      </c>
    </row>
    <row r="82" spans="1:25" x14ac:dyDescent="0.2">
      <c r="A82" s="5">
        <v>1</v>
      </c>
      <c r="B82" s="5">
        <v>20701</v>
      </c>
      <c r="C82" s="5">
        <v>6</v>
      </c>
      <c r="D82" s="5">
        <v>4</v>
      </c>
      <c r="E82" s="5">
        <v>72</v>
      </c>
      <c r="F82" s="5">
        <f t="shared" si="20"/>
        <v>2</v>
      </c>
      <c r="G82" s="5">
        <f t="shared" si="21"/>
        <v>68</v>
      </c>
      <c r="H82" s="5">
        <f t="shared" si="19"/>
        <v>2.9411764705882353E-2</v>
      </c>
      <c r="I82" s="7">
        <v>2.9411764705882351</v>
      </c>
      <c r="J82" s="5">
        <v>0.27777777777777779</v>
      </c>
      <c r="K82" s="5">
        <v>9</v>
      </c>
      <c r="L82" s="5">
        <f t="shared" si="22"/>
        <v>3.0864197530864199E-2</v>
      </c>
      <c r="M82" s="5">
        <f>_xlfn.VAR.S('Kelley GD Data'!E704:E712)</f>
        <v>0.5</v>
      </c>
      <c r="N82" s="5">
        <v>9</v>
      </c>
      <c r="O82" s="5">
        <f t="shared" si="23"/>
        <v>5.5555555555555552E-2</v>
      </c>
      <c r="P82" s="7">
        <f t="shared" si="24"/>
        <v>8.6419753086419748E-2</v>
      </c>
      <c r="Q82" s="5">
        <f t="shared" si="25"/>
        <v>4</v>
      </c>
      <c r="R82" s="5">
        <f t="shared" si="26"/>
        <v>1.1111111111111112</v>
      </c>
      <c r="S82" s="5">
        <f t="shared" si="27"/>
        <v>4624</v>
      </c>
      <c r="T82" s="5">
        <f t="shared" si="28"/>
        <v>41616</v>
      </c>
      <c r="U82" s="7">
        <f t="shared" si="29"/>
        <v>2.6699132812166263E-5</v>
      </c>
      <c r="V82" s="5">
        <f t="shared" si="30"/>
        <v>8.6446452219231917E-2</v>
      </c>
      <c r="W82" s="5">
        <f t="shared" si="31"/>
        <v>0.29401777534569556</v>
      </c>
      <c r="X82" s="5">
        <f t="shared" si="32"/>
        <v>4.323790813907288E-3</v>
      </c>
      <c r="Y82" s="5">
        <v>1.869516700242905E-5</v>
      </c>
    </row>
    <row r="83" spans="1:25" x14ac:dyDescent="0.2">
      <c r="A83" s="5">
        <v>1</v>
      </c>
      <c r="B83" s="5">
        <v>20707</v>
      </c>
      <c r="C83" s="5">
        <v>7</v>
      </c>
      <c r="D83" s="5">
        <v>3</v>
      </c>
      <c r="E83" s="5">
        <v>72</v>
      </c>
      <c r="F83" s="5">
        <f t="shared" si="20"/>
        <v>4</v>
      </c>
      <c r="G83" s="5">
        <f t="shared" si="21"/>
        <v>69</v>
      </c>
      <c r="H83" s="5">
        <f t="shared" si="19"/>
        <v>5.7971014492753624E-2</v>
      </c>
      <c r="I83" s="7">
        <v>5.7971014492753623</v>
      </c>
      <c r="J83" s="5">
        <v>0.5</v>
      </c>
      <c r="K83" s="5">
        <v>9</v>
      </c>
      <c r="L83" s="5">
        <f t="shared" si="22"/>
        <v>5.5555555555555552E-2</v>
      </c>
      <c r="M83" s="5">
        <f>_xlfn.VAR.S('Kelley GD Data'!E713:E721)</f>
        <v>0.94444444444444442</v>
      </c>
      <c r="N83" s="5">
        <v>9</v>
      </c>
      <c r="O83" s="5">
        <f t="shared" si="23"/>
        <v>0.10493827160493827</v>
      </c>
      <c r="P83" s="7">
        <f t="shared" si="24"/>
        <v>0.16049382716049382</v>
      </c>
      <c r="Q83" s="5">
        <f t="shared" si="25"/>
        <v>16</v>
      </c>
      <c r="R83" s="5">
        <f t="shared" si="26"/>
        <v>8</v>
      </c>
      <c r="S83" s="5">
        <f t="shared" si="27"/>
        <v>4761</v>
      </c>
      <c r="T83" s="5">
        <f t="shared" si="28"/>
        <v>42849</v>
      </c>
      <c r="U83" s="7">
        <f t="shared" si="29"/>
        <v>1.867021400732806E-4</v>
      </c>
      <c r="V83" s="5">
        <f t="shared" si="30"/>
        <v>0.16068052930056709</v>
      </c>
      <c r="W83" s="5">
        <f t="shared" si="31"/>
        <v>0.40084975901273423</v>
      </c>
      <c r="X83" s="5">
        <f t="shared" si="32"/>
        <v>5.8094167972860032E-3</v>
      </c>
      <c r="Y83" s="5">
        <v>3.3749323524588763E-5</v>
      </c>
    </row>
    <row r="84" spans="1:25" x14ac:dyDescent="0.2">
      <c r="A84" s="5">
        <v>1</v>
      </c>
      <c r="B84" s="5">
        <v>20708</v>
      </c>
      <c r="C84" s="5">
        <f>SUM('Kelley GD Data'!E722:E730)</f>
        <v>20</v>
      </c>
      <c r="D84" s="5">
        <v>3</v>
      </c>
      <c r="E84" s="5">
        <v>72</v>
      </c>
      <c r="F84" s="5">
        <f t="shared" si="20"/>
        <v>17</v>
      </c>
      <c r="G84" s="5">
        <f t="shared" si="21"/>
        <v>69</v>
      </c>
      <c r="H84" s="5">
        <f t="shared" si="19"/>
        <v>0.24637681159420291</v>
      </c>
      <c r="I84" s="7">
        <v>24.637681159420293</v>
      </c>
      <c r="J84" s="5">
        <v>0.5</v>
      </c>
      <c r="K84" s="5">
        <v>9</v>
      </c>
      <c r="L84" s="5">
        <f t="shared" si="22"/>
        <v>5.5555555555555552E-2</v>
      </c>
      <c r="M84" s="5">
        <f>_xlfn.VAR.S('Kelley GD Data'!E722:E730)</f>
        <v>1.6944444444444446</v>
      </c>
      <c r="N84" s="5">
        <v>9</v>
      </c>
      <c r="O84" s="5">
        <f t="shared" si="23"/>
        <v>0.18827160493827164</v>
      </c>
      <c r="P84" s="7">
        <f t="shared" si="24"/>
        <v>0.24382716049382719</v>
      </c>
      <c r="Q84" s="5">
        <f t="shared" si="25"/>
        <v>289</v>
      </c>
      <c r="R84" s="5">
        <f t="shared" si="26"/>
        <v>144.5</v>
      </c>
      <c r="S84" s="5">
        <f t="shared" si="27"/>
        <v>4761</v>
      </c>
      <c r="T84" s="5">
        <f t="shared" si="28"/>
        <v>42849</v>
      </c>
      <c r="U84" s="7">
        <f t="shared" si="29"/>
        <v>3.3723074050736306E-3</v>
      </c>
      <c r="V84" s="5">
        <f t="shared" si="30"/>
        <v>0.24719946789890082</v>
      </c>
      <c r="W84" s="5">
        <f t="shared" si="31"/>
        <v>0.49719158067982289</v>
      </c>
      <c r="X84" s="5">
        <f t="shared" si="32"/>
        <v>7.2056750823162735E-3</v>
      </c>
      <c r="Y84" s="5">
        <v>5.1921753391913633E-5</v>
      </c>
    </row>
    <row r="85" spans="1:25" x14ac:dyDescent="0.2">
      <c r="A85" s="5">
        <v>1</v>
      </c>
      <c r="B85" s="5">
        <v>20802</v>
      </c>
      <c r="C85" s="5">
        <f>SUM('Kelley GD Data'!E731:E739)</f>
        <v>13</v>
      </c>
      <c r="D85" s="5">
        <v>5</v>
      </c>
      <c r="E85" s="5">
        <v>72</v>
      </c>
      <c r="F85" s="5">
        <f t="shared" si="20"/>
        <v>8</v>
      </c>
      <c r="G85" s="5">
        <f t="shared" si="21"/>
        <v>67</v>
      </c>
      <c r="H85" s="5">
        <f t="shared" si="19"/>
        <v>0.11940298507462686</v>
      </c>
      <c r="I85" s="7">
        <v>11.940298507462686</v>
      </c>
      <c r="J85" s="5">
        <v>1.2777777777777777</v>
      </c>
      <c r="K85" s="5">
        <v>9</v>
      </c>
      <c r="L85" s="5">
        <f t="shared" si="22"/>
        <v>0.1419753086419753</v>
      </c>
      <c r="M85" s="5">
        <f>_xlfn.VAR.S('Kelley GD Data'!E731:E739)</f>
        <v>2.0277777777777777</v>
      </c>
      <c r="N85" s="5">
        <v>9</v>
      </c>
      <c r="O85" s="5">
        <f t="shared" si="23"/>
        <v>0.22530864197530864</v>
      </c>
      <c r="P85" s="7">
        <f t="shared" si="24"/>
        <v>0.36728395061728392</v>
      </c>
      <c r="Q85" s="5">
        <f t="shared" si="25"/>
        <v>64</v>
      </c>
      <c r="R85" s="5">
        <f t="shared" si="26"/>
        <v>81.777777777777771</v>
      </c>
      <c r="S85" s="5">
        <f t="shared" si="27"/>
        <v>4489</v>
      </c>
      <c r="T85" s="5">
        <f t="shared" si="28"/>
        <v>40401</v>
      </c>
      <c r="U85" s="7">
        <f t="shared" si="29"/>
        <v>2.0241523174618888E-3</v>
      </c>
      <c r="V85" s="5">
        <f t="shared" si="30"/>
        <v>0.36930810293474581</v>
      </c>
      <c r="W85" s="5">
        <f t="shared" si="31"/>
        <v>0.60770725101379675</v>
      </c>
      <c r="X85" s="5">
        <f t="shared" si="32"/>
        <v>9.0702574778178616E-3</v>
      </c>
      <c r="Y85" s="5">
        <v>8.2269570713910831E-5</v>
      </c>
    </row>
    <row r="86" spans="1:25" x14ac:dyDescent="0.2">
      <c r="A86" s="5">
        <v>1</v>
      </c>
      <c r="B86" s="5">
        <v>20804</v>
      </c>
      <c r="C86" s="5">
        <f>SUM('Kelley GD Data'!E740:E748)</f>
        <v>7</v>
      </c>
      <c r="D86" s="5">
        <f>SUM('Kelley GD Data'!D740:D748)</f>
        <v>10</v>
      </c>
      <c r="E86" s="5">
        <v>72</v>
      </c>
      <c r="F86" s="5">
        <f t="shared" si="20"/>
        <v>-3</v>
      </c>
      <c r="G86" s="5">
        <f t="shared" si="21"/>
        <v>62</v>
      </c>
      <c r="H86" s="5">
        <f t="shared" si="19"/>
        <v>-4.8387096774193547E-2</v>
      </c>
      <c r="I86" s="7">
        <v>-4.838709677419355</v>
      </c>
      <c r="J86" s="5">
        <v>1.3611111111111112</v>
      </c>
      <c r="K86" s="5">
        <v>9</v>
      </c>
      <c r="L86" s="5">
        <f t="shared" si="22"/>
        <v>0.15123456790123457</v>
      </c>
      <c r="M86" s="5">
        <f>_xlfn.VAR.S('Kelley GD Data'!E740:E748)</f>
        <v>0.69444444444444442</v>
      </c>
      <c r="N86" s="5">
        <v>9</v>
      </c>
      <c r="O86" s="5">
        <f t="shared" si="23"/>
        <v>7.716049382716049E-2</v>
      </c>
      <c r="P86" s="7">
        <f t="shared" si="24"/>
        <v>0.22839506172839508</v>
      </c>
      <c r="Q86" s="5">
        <f t="shared" si="25"/>
        <v>9</v>
      </c>
      <c r="R86" s="5">
        <f t="shared" si="26"/>
        <v>12.25</v>
      </c>
      <c r="S86" s="5">
        <f t="shared" si="27"/>
        <v>3844</v>
      </c>
      <c r="T86" s="5">
        <f t="shared" si="28"/>
        <v>34596</v>
      </c>
      <c r="U86" s="7">
        <f t="shared" si="29"/>
        <v>3.5408717770840561E-4</v>
      </c>
      <c r="V86" s="5">
        <f t="shared" si="30"/>
        <v>0.22874914890610348</v>
      </c>
      <c r="W86" s="5">
        <f t="shared" si="31"/>
        <v>0.47827727199408449</v>
      </c>
      <c r="X86" s="5">
        <f t="shared" si="32"/>
        <v>7.7141495482916855E-3</v>
      </c>
      <c r="Y86" s="5">
        <v>5.9508103253408814E-5</v>
      </c>
    </row>
    <row r="87" spans="1:25" x14ac:dyDescent="0.2">
      <c r="A87" s="5">
        <v>1</v>
      </c>
      <c r="B87" s="5">
        <v>20810</v>
      </c>
      <c r="C87" s="5">
        <f>SUM('Kelley GD Data'!E749:E757)</f>
        <v>20</v>
      </c>
      <c r="D87" s="5">
        <v>7</v>
      </c>
      <c r="E87" s="5">
        <v>72</v>
      </c>
      <c r="F87" s="5">
        <f t="shared" si="20"/>
        <v>13</v>
      </c>
      <c r="G87" s="5">
        <f t="shared" si="21"/>
        <v>65</v>
      </c>
      <c r="H87" s="5">
        <f t="shared" si="19"/>
        <v>0.2</v>
      </c>
      <c r="I87" s="7">
        <v>20</v>
      </c>
      <c r="J87" s="5">
        <v>0.44444444444444442</v>
      </c>
      <c r="K87" s="5">
        <v>9</v>
      </c>
      <c r="L87" s="5">
        <f t="shared" si="22"/>
        <v>4.9382716049382713E-2</v>
      </c>
      <c r="M87" s="5">
        <f>_xlfn.VAR.S('Kelley GD Data'!E749:E757)</f>
        <v>0.44444444444444464</v>
      </c>
      <c r="N87" s="5">
        <v>9</v>
      </c>
      <c r="O87" s="5">
        <f t="shared" si="23"/>
        <v>4.9382716049382741E-2</v>
      </c>
      <c r="P87" s="7">
        <f t="shared" si="24"/>
        <v>9.8765432098765454E-2</v>
      </c>
      <c r="Q87" s="5">
        <f t="shared" si="25"/>
        <v>169</v>
      </c>
      <c r="R87" s="5">
        <f t="shared" si="26"/>
        <v>75.1111111111111</v>
      </c>
      <c r="S87" s="5">
        <f t="shared" si="27"/>
        <v>4225</v>
      </c>
      <c r="T87" s="5">
        <f t="shared" si="28"/>
        <v>38025</v>
      </c>
      <c r="U87" s="7">
        <f t="shared" si="29"/>
        <v>1.9753086419753083E-3</v>
      </c>
      <c r="V87" s="5">
        <f t="shared" si="30"/>
        <v>0.10074074074074077</v>
      </c>
      <c r="W87" s="5">
        <f t="shared" si="31"/>
        <v>0.31739681904634892</v>
      </c>
      <c r="X87" s="5">
        <f t="shared" si="32"/>
        <v>4.8830279853284446E-3</v>
      </c>
      <c r="Y87" s="5">
        <v>2.3843962305500769E-5</v>
      </c>
    </row>
    <row r="89" spans="1:25" x14ac:dyDescent="0.2">
      <c r="A89" s="11" t="s">
        <v>87</v>
      </c>
    </row>
    <row r="91" spans="1:25" x14ac:dyDescent="0.2">
      <c r="A91" s="11" t="s">
        <v>176</v>
      </c>
    </row>
    <row r="92" spans="1:25" x14ac:dyDescent="0.2">
      <c r="A92" s="11" t="s">
        <v>113</v>
      </c>
    </row>
    <row r="93" spans="1:25" s="27" customFormat="1" x14ac:dyDescent="0.2">
      <c r="A93" s="28" t="s">
        <v>177</v>
      </c>
    </row>
    <row r="94" spans="1:25" s="27" customFormat="1" x14ac:dyDescent="0.2">
      <c r="A94" s="28" t="s">
        <v>178</v>
      </c>
    </row>
    <row r="95" spans="1:25" s="27" customFormat="1" x14ac:dyDescent="0.2">
      <c r="A95" s="28" t="s">
        <v>179</v>
      </c>
    </row>
    <row r="96" spans="1:25" s="27" customFormat="1" x14ac:dyDescent="0.2">
      <c r="A96" s="28" t="s">
        <v>180</v>
      </c>
    </row>
    <row r="98" spans="4:10" x14ac:dyDescent="0.2">
      <c r="E98" s="5" t="s">
        <v>92</v>
      </c>
      <c r="F98" s="5" t="s">
        <v>93</v>
      </c>
      <c r="H98" s="11" t="s">
        <v>181</v>
      </c>
    </row>
    <row r="99" spans="4:10" x14ac:dyDescent="0.2">
      <c r="D99" s="5" t="s">
        <v>182</v>
      </c>
      <c r="E99" s="40">
        <v>28.902439024390244</v>
      </c>
      <c r="F99" s="5">
        <v>17.573851140328891</v>
      </c>
      <c r="I99" s="5" t="s">
        <v>92</v>
      </c>
      <c r="J99" s="5" t="s">
        <v>93</v>
      </c>
    </row>
    <row r="100" spans="4:10" x14ac:dyDescent="0.2">
      <c r="D100" s="5" t="s">
        <v>155</v>
      </c>
      <c r="E100" s="5">
        <v>7.1627906976744189</v>
      </c>
      <c r="F100" s="5">
        <v>5.9917810078160976</v>
      </c>
      <c r="H100" s="5" t="s">
        <v>183</v>
      </c>
      <c r="I100" s="43">
        <v>0.44</v>
      </c>
      <c r="J100" s="5">
        <v>0.4</v>
      </c>
    </row>
    <row r="101" spans="4:10" x14ac:dyDescent="0.2">
      <c r="H101" s="5" t="s">
        <v>154</v>
      </c>
      <c r="I101" s="5">
        <v>0.29599999999999999</v>
      </c>
      <c r="J101" s="5">
        <v>0.374</v>
      </c>
    </row>
    <row r="103" spans="4:10" x14ac:dyDescent="0.2">
      <c r="E103" s="40"/>
      <c r="H103" s="11" t="s">
        <v>184</v>
      </c>
    </row>
    <row r="104" spans="4:10" x14ac:dyDescent="0.2">
      <c r="I104" s="5" t="s">
        <v>92</v>
      </c>
      <c r="J104" s="5" t="s">
        <v>93</v>
      </c>
    </row>
    <row r="105" spans="4:10" x14ac:dyDescent="0.2">
      <c r="H105" s="5" t="s">
        <v>183</v>
      </c>
      <c r="I105" s="42">
        <v>0.4</v>
      </c>
      <c r="J105" s="5">
        <v>0.42</v>
      </c>
    </row>
    <row r="106" spans="4:10" x14ac:dyDescent="0.2">
      <c r="H106" s="5" t="s">
        <v>154</v>
      </c>
      <c r="I106" s="5">
        <v>0.31</v>
      </c>
      <c r="J106" s="5">
        <v>0.38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5BA6-BECA-D24A-A06E-98243E3B0653}">
  <dimension ref="A1:E757"/>
  <sheetViews>
    <sheetView zoomScale="150" zoomScaleNormal="150" workbookViewId="0"/>
  </sheetViews>
  <sheetFormatPr baseColWidth="10" defaultColWidth="8.83203125" defaultRowHeight="16" x14ac:dyDescent="0.2"/>
  <cols>
    <col min="1" max="1" width="10.1640625" style="5" bestFit="1" customWidth="1"/>
    <col min="2" max="2" width="7.5" style="5" bestFit="1" customWidth="1"/>
    <col min="3" max="5" width="6.83203125" style="5" customWidth="1"/>
    <col min="6" max="16384" width="8.83203125" style="5"/>
  </cols>
  <sheetData>
    <row r="1" spans="1:5" x14ac:dyDescent="0.2">
      <c r="A1" s="4" t="s">
        <v>175</v>
      </c>
      <c r="B1" s="4" t="s">
        <v>185</v>
      </c>
      <c r="C1" s="4" t="s">
        <v>115</v>
      </c>
      <c r="D1" s="4" t="s">
        <v>85</v>
      </c>
      <c r="E1" s="4" t="s">
        <v>86</v>
      </c>
    </row>
    <row r="2" spans="1:5" x14ac:dyDescent="0.2">
      <c r="A2" s="5">
        <v>0</v>
      </c>
      <c r="B2" s="5">
        <v>10106</v>
      </c>
      <c r="C2" s="5">
        <v>1</v>
      </c>
      <c r="D2" s="5">
        <v>0</v>
      </c>
      <c r="E2" s="5">
        <v>0</v>
      </c>
    </row>
    <row r="3" spans="1:5" x14ac:dyDescent="0.2">
      <c r="A3" s="5">
        <v>0</v>
      </c>
      <c r="B3" s="5">
        <v>10106</v>
      </c>
      <c r="C3" s="5">
        <v>2</v>
      </c>
      <c r="D3" s="5">
        <v>0</v>
      </c>
      <c r="E3" s="5">
        <v>0</v>
      </c>
    </row>
    <row r="4" spans="1:5" x14ac:dyDescent="0.2">
      <c r="A4" s="5">
        <v>0</v>
      </c>
      <c r="B4" s="5">
        <v>10106</v>
      </c>
      <c r="C4" s="5">
        <v>3</v>
      </c>
      <c r="D4" s="5">
        <v>0</v>
      </c>
      <c r="E4" s="5">
        <v>2</v>
      </c>
    </row>
    <row r="5" spans="1:5" x14ac:dyDescent="0.2">
      <c r="A5" s="5">
        <v>0</v>
      </c>
      <c r="B5" s="5">
        <v>10106</v>
      </c>
      <c r="C5" s="5">
        <v>4</v>
      </c>
      <c r="D5" s="5">
        <v>0</v>
      </c>
      <c r="E5" s="5">
        <v>0</v>
      </c>
    </row>
    <row r="6" spans="1:5" x14ac:dyDescent="0.2">
      <c r="A6" s="5">
        <v>0</v>
      </c>
      <c r="B6" s="5">
        <v>10106</v>
      </c>
      <c r="C6" s="5">
        <v>5</v>
      </c>
      <c r="D6" s="5">
        <v>0</v>
      </c>
      <c r="E6" s="5">
        <v>0</v>
      </c>
    </row>
    <row r="7" spans="1:5" x14ac:dyDescent="0.2">
      <c r="A7" s="5">
        <v>0</v>
      </c>
      <c r="B7" s="5">
        <v>10106</v>
      </c>
      <c r="C7" s="5">
        <v>6</v>
      </c>
      <c r="D7" s="5">
        <v>0</v>
      </c>
      <c r="E7" s="5">
        <v>1</v>
      </c>
    </row>
    <row r="8" spans="1:5" x14ac:dyDescent="0.2">
      <c r="A8" s="5">
        <v>0</v>
      </c>
      <c r="B8" s="5">
        <v>10106</v>
      </c>
      <c r="C8" s="5">
        <v>7</v>
      </c>
      <c r="D8" s="5">
        <v>0</v>
      </c>
      <c r="E8" s="5">
        <v>1</v>
      </c>
    </row>
    <row r="9" spans="1:5" x14ac:dyDescent="0.2">
      <c r="A9" s="5">
        <v>0</v>
      </c>
      <c r="B9" s="5">
        <v>10106</v>
      </c>
      <c r="C9" s="5">
        <v>8</v>
      </c>
      <c r="D9" s="5">
        <v>0</v>
      </c>
      <c r="E9" s="5">
        <v>0</v>
      </c>
    </row>
    <row r="10" spans="1:5" x14ac:dyDescent="0.2">
      <c r="A10" s="8">
        <v>0</v>
      </c>
      <c r="B10" s="8">
        <v>10106</v>
      </c>
      <c r="C10" s="8">
        <v>9</v>
      </c>
      <c r="D10" s="8">
        <v>0</v>
      </c>
      <c r="E10" s="8">
        <v>0</v>
      </c>
    </row>
    <row r="11" spans="1:5" x14ac:dyDescent="0.2">
      <c r="A11" s="5">
        <v>0</v>
      </c>
      <c r="B11" s="5">
        <v>10107</v>
      </c>
      <c r="C11" s="5">
        <v>1</v>
      </c>
      <c r="D11" s="5">
        <v>0</v>
      </c>
      <c r="E11" s="5">
        <v>0</v>
      </c>
    </row>
    <row r="12" spans="1:5" x14ac:dyDescent="0.2">
      <c r="A12" s="5">
        <v>0</v>
      </c>
      <c r="B12" s="5">
        <v>10107</v>
      </c>
      <c r="C12" s="5">
        <v>2</v>
      </c>
      <c r="D12" s="5">
        <v>0</v>
      </c>
      <c r="E12" s="5">
        <v>0</v>
      </c>
    </row>
    <row r="13" spans="1:5" x14ac:dyDescent="0.2">
      <c r="A13" s="5">
        <v>0</v>
      </c>
      <c r="B13" s="5">
        <v>10107</v>
      </c>
      <c r="C13" s="5">
        <v>3</v>
      </c>
      <c r="D13" s="5">
        <v>0</v>
      </c>
      <c r="E13" s="5">
        <v>0</v>
      </c>
    </row>
    <row r="14" spans="1:5" x14ac:dyDescent="0.2">
      <c r="A14" s="5">
        <v>0</v>
      </c>
      <c r="B14" s="5">
        <v>10107</v>
      </c>
      <c r="C14" s="5">
        <v>4</v>
      </c>
      <c r="D14" s="5">
        <v>0</v>
      </c>
      <c r="E14" s="5">
        <v>2</v>
      </c>
    </row>
    <row r="15" spans="1:5" x14ac:dyDescent="0.2">
      <c r="A15" s="5">
        <v>0</v>
      </c>
      <c r="B15" s="5">
        <v>10107</v>
      </c>
      <c r="C15" s="5">
        <v>5</v>
      </c>
      <c r="D15" s="5">
        <v>0</v>
      </c>
      <c r="E15" s="5">
        <v>0</v>
      </c>
    </row>
    <row r="16" spans="1:5" x14ac:dyDescent="0.2">
      <c r="A16" s="5">
        <v>0</v>
      </c>
      <c r="B16" s="5">
        <v>10107</v>
      </c>
      <c r="C16" s="5">
        <v>6</v>
      </c>
      <c r="D16" s="5">
        <v>0</v>
      </c>
      <c r="E16" s="5">
        <v>0</v>
      </c>
    </row>
    <row r="17" spans="1:5" x14ac:dyDescent="0.2">
      <c r="A17" s="5">
        <v>0</v>
      </c>
      <c r="B17" s="5">
        <v>10107</v>
      </c>
      <c r="C17" s="5">
        <v>7</v>
      </c>
      <c r="D17" s="5">
        <v>1</v>
      </c>
      <c r="E17" s="5">
        <v>1</v>
      </c>
    </row>
    <row r="18" spans="1:5" x14ac:dyDescent="0.2">
      <c r="A18" s="5">
        <v>0</v>
      </c>
      <c r="B18" s="5">
        <v>10107</v>
      </c>
      <c r="C18" s="5">
        <v>8</v>
      </c>
      <c r="D18" s="5">
        <v>0</v>
      </c>
      <c r="E18" s="5">
        <v>0</v>
      </c>
    </row>
    <row r="19" spans="1:5" x14ac:dyDescent="0.2">
      <c r="A19" s="8">
        <v>0</v>
      </c>
      <c r="B19" s="8">
        <v>10107</v>
      </c>
      <c r="C19" s="8">
        <v>9</v>
      </c>
      <c r="D19" s="8">
        <v>0</v>
      </c>
      <c r="E19" s="8">
        <v>0</v>
      </c>
    </row>
    <row r="20" spans="1:5" x14ac:dyDescent="0.2">
      <c r="A20" s="5">
        <v>0</v>
      </c>
      <c r="B20" s="5">
        <v>10108</v>
      </c>
      <c r="C20" s="5">
        <v>1</v>
      </c>
      <c r="D20" s="5">
        <v>0</v>
      </c>
      <c r="E20" s="5">
        <v>8</v>
      </c>
    </row>
    <row r="21" spans="1:5" x14ac:dyDescent="0.2">
      <c r="A21" s="5">
        <v>0</v>
      </c>
      <c r="B21" s="5">
        <v>10108</v>
      </c>
      <c r="C21" s="5">
        <v>2</v>
      </c>
      <c r="D21" s="5">
        <v>0</v>
      </c>
      <c r="E21" s="5">
        <v>4</v>
      </c>
    </row>
    <row r="22" spans="1:5" x14ac:dyDescent="0.2">
      <c r="A22" s="5">
        <v>0</v>
      </c>
      <c r="B22" s="5">
        <v>10108</v>
      </c>
      <c r="C22" s="5">
        <v>3</v>
      </c>
      <c r="D22" s="5">
        <v>0</v>
      </c>
      <c r="E22" s="5">
        <v>3</v>
      </c>
    </row>
    <row r="23" spans="1:5" x14ac:dyDescent="0.2">
      <c r="A23" s="5">
        <v>0</v>
      </c>
      <c r="B23" s="5">
        <v>10108</v>
      </c>
      <c r="C23" s="5">
        <v>4</v>
      </c>
      <c r="D23" s="5">
        <v>0</v>
      </c>
      <c r="E23" s="5">
        <v>2</v>
      </c>
    </row>
    <row r="24" spans="1:5" x14ac:dyDescent="0.2">
      <c r="A24" s="5">
        <v>0</v>
      </c>
      <c r="B24" s="5">
        <v>10108</v>
      </c>
      <c r="C24" s="5">
        <v>5</v>
      </c>
      <c r="D24" s="5">
        <v>0</v>
      </c>
      <c r="E24" s="5">
        <v>0</v>
      </c>
    </row>
    <row r="25" spans="1:5" x14ac:dyDescent="0.2">
      <c r="A25" s="5">
        <v>0</v>
      </c>
      <c r="B25" s="5">
        <v>10108</v>
      </c>
      <c r="C25" s="5">
        <v>6</v>
      </c>
      <c r="D25" s="5">
        <v>0</v>
      </c>
      <c r="E25" s="5">
        <v>2</v>
      </c>
    </row>
    <row r="26" spans="1:5" x14ac:dyDescent="0.2">
      <c r="A26" s="5">
        <v>0</v>
      </c>
      <c r="B26" s="5">
        <v>10108</v>
      </c>
      <c r="C26" s="5">
        <v>7</v>
      </c>
      <c r="D26" s="5">
        <v>1</v>
      </c>
      <c r="E26" s="5">
        <v>0</v>
      </c>
    </row>
    <row r="27" spans="1:5" x14ac:dyDescent="0.2">
      <c r="A27" s="5">
        <v>0</v>
      </c>
      <c r="B27" s="5">
        <v>10108</v>
      </c>
      <c r="C27" s="5">
        <v>8</v>
      </c>
      <c r="D27" s="5">
        <v>0</v>
      </c>
      <c r="E27" s="5">
        <v>1</v>
      </c>
    </row>
    <row r="28" spans="1:5" x14ac:dyDescent="0.2">
      <c r="A28" s="8">
        <v>0</v>
      </c>
      <c r="B28" s="8">
        <v>10108</v>
      </c>
      <c r="C28" s="8">
        <v>9</v>
      </c>
      <c r="D28" s="8">
        <v>0</v>
      </c>
      <c r="E28" s="8">
        <v>0</v>
      </c>
    </row>
    <row r="29" spans="1:5" x14ac:dyDescent="0.2">
      <c r="A29" s="5">
        <v>0</v>
      </c>
      <c r="B29" s="5">
        <v>10109</v>
      </c>
      <c r="C29" s="5">
        <v>1</v>
      </c>
      <c r="D29" s="5">
        <v>1</v>
      </c>
      <c r="E29" s="5">
        <v>0</v>
      </c>
    </row>
    <row r="30" spans="1:5" x14ac:dyDescent="0.2">
      <c r="A30" s="5">
        <v>0</v>
      </c>
      <c r="B30" s="5">
        <v>10109</v>
      </c>
      <c r="C30" s="5">
        <v>2</v>
      </c>
      <c r="D30" s="5">
        <v>0</v>
      </c>
      <c r="E30" s="5">
        <v>2</v>
      </c>
    </row>
    <row r="31" spans="1:5" x14ac:dyDescent="0.2">
      <c r="A31" s="5">
        <v>0</v>
      </c>
      <c r="B31" s="5">
        <v>10109</v>
      </c>
      <c r="C31" s="5">
        <v>3</v>
      </c>
      <c r="D31" s="5">
        <v>1</v>
      </c>
      <c r="E31" s="5">
        <v>2</v>
      </c>
    </row>
    <row r="32" spans="1:5" x14ac:dyDescent="0.2">
      <c r="A32" s="5">
        <v>0</v>
      </c>
      <c r="B32" s="5">
        <v>10109</v>
      </c>
      <c r="C32" s="5">
        <v>4</v>
      </c>
      <c r="D32" s="5">
        <v>1</v>
      </c>
      <c r="E32" s="5">
        <v>0</v>
      </c>
    </row>
    <row r="33" spans="1:5" x14ac:dyDescent="0.2">
      <c r="A33" s="5">
        <v>0</v>
      </c>
      <c r="B33" s="5">
        <v>10109</v>
      </c>
      <c r="C33" s="5">
        <v>5</v>
      </c>
      <c r="D33" s="5">
        <v>1</v>
      </c>
      <c r="E33" s="5">
        <v>0</v>
      </c>
    </row>
    <row r="34" spans="1:5" x14ac:dyDescent="0.2">
      <c r="A34" s="5">
        <v>0</v>
      </c>
      <c r="B34" s="5">
        <v>10109</v>
      </c>
      <c r="C34" s="5">
        <v>6</v>
      </c>
      <c r="D34" s="5">
        <v>0</v>
      </c>
      <c r="E34" s="5">
        <v>0</v>
      </c>
    </row>
    <row r="35" spans="1:5" x14ac:dyDescent="0.2">
      <c r="A35" s="5">
        <v>0</v>
      </c>
      <c r="B35" s="5">
        <v>10109</v>
      </c>
      <c r="C35" s="5">
        <v>7</v>
      </c>
      <c r="D35" s="5">
        <v>2</v>
      </c>
      <c r="E35" s="5">
        <v>1</v>
      </c>
    </row>
    <row r="36" spans="1:5" x14ac:dyDescent="0.2">
      <c r="A36" s="5">
        <v>0</v>
      </c>
      <c r="B36" s="5">
        <v>10109</v>
      </c>
      <c r="C36" s="5">
        <v>8</v>
      </c>
      <c r="D36" s="5">
        <v>1</v>
      </c>
      <c r="E36" s="5">
        <v>1</v>
      </c>
    </row>
    <row r="37" spans="1:5" x14ac:dyDescent="0.2">
      <c r="A37" s="8">
        <v>0</v>
      </c>
      <c r="B37" s="8">
        <v>10109</v>
      </c>
      <c r="C37" s="8">
        <v>9</v>
      </c>
      <c r="D37" s="8">
        <v>4</v>
      </c>
      <c r="E37" s="8">
        <v>5</v>
      </c>
    </row>
    <row r="38" spans="1:5" x14ac:dyDescent="0.2">
      <c r="A38" s="5">
        <v>0</v>
      </c>
      <c r="B38" s="5">
        <v>10307</v>
      </c>
      <c r="C38" s="5">
        <v>1</v>
      </c>
      <c r="D38" s="5">
        <v>0</v>
      </c>
      <c r="E38" s="5">
        <v>2</v>
      </c>
    </row>
    <row r="39" spans="1:5" x14ac:dyDescent="0.2">
      <c r="A39" s="5">
        <v>0</v>
      </c>
      <c r="B39" s="5">
        <v>10307</v>
      </c>
      <c r="C39" s="5">
        <v>2</v>
      </c>
      <c r="D39" s="5">
        <v>0</v>
      </c>
      <c r="E39" s="5">
        <v>0</v>
      </c>
    </row>
    <row r="40" spans="1:5" x14ac:dyDescent="0.2">
      <c r="A40" s="5">
        <v>0</v>
      </c>
      <c r="B40" s="5">
        <v>10307</v>
      </c>
      <c r="C40" s="5">
        <v>3</v>
      </c>
      <c r="D40" s="5">
        <v>0</v>
      </c>
      <c r="E40" s="5">
        <v>4</v>
      </c>
    </row>
    <row r="41" spans="1:5" x14ac:dyDescent="0.2">
      <c r="A41" s="5">
        <v>0</v>
      </c>
      <c r="B41" s="5">
        <v>10307</v>
      </c>
      <c r="C41" s="5">
        <v>4</v>
      </c>
      <c r="D41" s="5">
        <v>2</v>
      </c>
      <c r="E41" s="5">
        <v>6</v>
      </c>
    </row>
    <row r="42" spans="1:5" x14ac:dyDescent="0.2">
      <c r="A42" s="5">
        <v>0</v>
      </c>
      <c r="B42" s="5">
        <v>10307</v>
      </c>
      <c r="C42" s="5">
        <v>5</v>
      </c>
      <c r="D42" s="5">
        <v>0</v>
      </c>
      <c r="E42" s="5">
        <v>4</v>
      </c>
    </row>
    <row r="43" spans="1:5" x14ac:dyDescent="0.2">
      <c r="A43" s="5">
        <v>0</v>
      </c>
      <c r="B43" s="5">
        <v>10307</v>
      </c>
      <c r="C43" s="5">
        <v>6</v>
      </c>
      <c r="D43" s="5">
        <v>0</v>
      </c>
      <c r="E43" s="5">
        <v>0</v>
      </c>
    </row>
    <row r="44" spans="1:5" x14ac:dyDescent="0.2">
      <c r="A44" s="5">
        <v>0</v>
      </c>
      <c r="B44" s="5">
        <v>10307</v>
      </c>
      <c r="C44" s="5">
        <v>7</v>
      </c>
      <c r="D44" s="5">
        <v>0</v>
      </c>
      <c r="E44" s="5">
        <v>0</v>
      </c>
    </row>
    <row r="45" spans="1:5" x14ac:dyDescent="0.2">
      <c r="A45" s="5">
        <v>0</v>
      </c>
      <c r="B45" s="5">
        <v>10307</v>
      </c>
      <c r="C45" s="5">
        <v>8</v>
      </c>
      <c r="D45" s="5">
        <v>1</v>
      </c>
      <c r="E45" s="5">
        <v>0</v>
      </c>
    </row>
    <row r="46" spans="1:5" x14ac:dyDescent="0.2">
      <c r="A46" s="8">
        <v>0</v>
      </c>
      <c r="B46" s="8">
        <v>10307</v>
      </c>
      <c r="C46" s="8">
        <v>9</v>
      </c>
      <c r="D46" s="8">
        <v>0</v>
      </c>
      <c r="E46" s="8">
        <v>1</v>
      </c>
    </row>
    <row r="47" spans="1:5" x14ac:dyDescent="0.2">
      <c r="A47" s="5">
        <v>0</v>
      </c>
      <c r="B47" s="5">
        <v>10321</v>
      </c>
      <c r="C47" s="5">
        <v>1</v>
      </c>
      <c r="D47" s="5">
        <v>0</v>
      </c>
      <c r="E47" s="5">
        <v>4</v>
      </c>
    </row>
    <row r="48" spans="1:5" x14ac:dyDescent="0.2">
      <c r="A48" s="5">
        <v>0</v>
      </c>
      <c r="B48" s="5">
        <v>10321</v>
      </c>
      <c r="C48" s="5">
        <v>2</v>
      </c>
      <c r="D48" s="5">
        <v>0</v>
      </c>
      <c r="E48" s="5">
        <v>5</v>
      </c>
    </row>
    <row r="49" spans="1:5" x14ac:dyDescent="0.2">
      <c r="A49" s="5">
        <v>0</v>
      </c>
      <c r="B49" s="5">
        <v>10321</v>
      </c>
      <c r="C49" s="5">
        <v>3</v>
      </c>
      <c r="D49" s="5">
        <v>0</v>
      </c>
      <c r="E49" s="5">
        <v>6</v>
      </c>
    </row>
    <row r="50" spans="1:5" x14ac:dyDescent="0.2">
      <c r="A50" s="5">
        <v>0</v>
      </c>
      <c r="B50" s="5">
        <v>10321</v>
      </c>
      <c r="C50" s="5">
        <v>4</v>
      </c>
      <c r="D50" s="5">
        <v>0</v>
      </c>
      <c r="E50" s="5">
        <v>6</v>
      </c>
    </row>
    <row r="51" spans="1:5" x14ac:dyDescent="0.2">
      <c r="A51" s="5">
        <v>0</v>
      </c>
      <c r="B51" s="5">
        <v>10321</v>
      </c>
      <c r="C51" s="5">
        <v>5</v>
      </c>
      <c r="D51" s="5">
        <v>0</v>
      </c>
      <c r="E51" s="5">
        <v>4</v>
      </c>
    </row>
    <row r="52" spans="1:5" x14ac:dyDescent="0.2">
      <c r="A52" s="5">
        <v>0</v>
      </c>
      <c r="B52" s="5">
        <v>10321</v>
      </c>
      <c r="C52" s="5">
        <v>6</v>
      </c>
      <c r="D52" s="5">
        <v>0</v>
      </c>
      <c r="E52" s="5">
        <v>2</v>
      </c>
    </row>
    <row r="53" spans="1:5" x14ac:dyDescent="0.2">
      <c r="A53" s="5">
        <v>0</v>
      </c>
      <c r="B53" s="5">
        <v>10321</v>
      </c>
      <c r="C53" s="5">
        <v>7</v>
      </c>
      <c r="D53" s="5">
        <v>1</v>
      </c>
      <c r="E53" s="5">
        <v>1</v>
      </c>
    </row>
    <row r="54" spans="1:5" x14ac:dyDescent="0.2">
      <c r="A54" s="5">
        <v>0</v>
      </c>
      <c r="B54" s="5">
        <v>10321</v>
      </c>
      <c r="C54" s="5">
        <v>8</v>
      </c>
      <c r="D54" s="5">
        <v>0</v>
      </c>
      <c r="E54" s="5">
        <v>1</v>
      </c>
    </row>
    <row r="55" spans="1:5" x14ac:dyDescent="0.2">
      <c r="A55" s="8">
        <v>0</v>
      </c>
      <c r="B55" s="8">
        <v>10321</v>
      </c>
      <c r="C55" s="8">
        <v>9</v>
      </c>
      <c r="D55" s="8">
        <v>0</v>
      </c>
      <c r="E55" s="8">
        <v>0</v>
      </c>
    </row>
    <row r="56" spans="1:5" x14ac:dyDescent="0.2">
      <c r="A56" s="5">
        <v>0</v>
      </c>
      <c r="B56" s="5">
        <v>10325</v>
      </c>
      <c r="C56" s="5">
        <v>1</v>
      </c>
      <c r="D56" s="5">
        <v>0</v>
      </c>
      <c r="E56" s="5">
        <v>1</v>
      </c>
    </row>
    <row r="57" spans="1:5" x14ac:dyDescent="0.2">
      <c r="A57" s="5">
        <v>0</v>
      </c>
      <c r="B57" s="5">
        <v>10325</v>
      </c>
      <c r="C57" s="5">
        <v>2</v>
      </c>
      <c r="D57" s="5">
        <v>0</v>
      </c>
      <c r="E57" s="5">
        <v>2</v>
      </c>
    </row>
    <row r="58" spans="1:5" x14ac:dyDescent="0.2">
      <c r="A58" s="5">
        <v>0</v>
      </c>
      <c r="B58" s="5">
        <v>10325</v>
      </c>
      <c r="C58" s="5">
        <v>3</v>
      </c>
      <c r="D58" s="5">
        <v>0</v>
      </c>
      <c r="E58" s="5">
        <v>5</v>
      </c>
    </row>
    <row r="59" spans="1:5" x14ac:dyDescent="0.2">
      <c r="A59" s="5">
        <v>0</v>
      </c>
      <c r="B59" s="5">
        <v>10325</v>
      </c>
      <c r="C59" s="5">
        <v>4</v>
      </c>
      <c r="D59" s="5">
        <v>0</v>
      </c>
      <c r="E59" s="5">
        <v>3</v>
      </c>
    </row>
    <row r="60" spans="1:5" x14ac:dyDescent="0.2">
      <c r="A60" s="5">
        <v>0</v>
      </c>
      <c r="B60" s="5">
        <v>10325</v>
      </c>
      <c r="C60" s="5">
        <v>5</v>
      </c>
      <c r="D60" s="5">
        <v>0</v>
      </c>
      <c r="E60" s="5">
        <v>2</v>
      </c>
    </row>
    <row r="61" spans="1:5" x14ac:dyDescent="0.2">
      <c r="A61" s="5">
        <v>0</v>
      </c>
      <c r="B61" s="5">
        <v>10325</v>
      </c>
      <c r="C61" s="5">
        <v>6</v>
      </c>
      <c r="D61" s="5">
        <v>0</v>
      </c>
      <c r="E61" s="5">
        <v>2</v>
      </c>
    </row>
    <row r="62" spans="1:5" x14ac:dyDescent="0.2">
      <c r="A62" s="5">
        <v>0</v>
      </c>
      <c r="B62" s="5">
        <v>10325</v>
      </c>
      <c r="C62" s="5">
        <v>7</v>
      </c>
      <c r="D62" s="5">
        <v>2</v>
      </c>
      <c r="E62" s="5">
        <v>1</v>
      </c>
    </row>
    <row r="63" spans="1:5" x14ac:dyDescent="0.2">
      <c r="A63" s="5">
        <v>0</v>
      </c>
      <c r="B63" s="5">
        <v>10325</v>
      </c>
      <c r="C63" s="5">
        <v>8</v>
      </c>
      <c r="D63" s="5">
        <v>1</v>
      </c>
      <c r="E63" s="5">
        <v>0</v>
      </c>
    </row>
    <row r="64" spans="1:5" x14ac:dyDescent="0.2">
      <c r="A64" s="8">
        <v>0</v>
      </c>
      <c r="B64" s="8">
        <v>10325</v>
      </c>
      <c r="C64" s="8">
        <v>9</v>
      </c>
      <c r="D64" s="8">
        <v>0</v>
      </c>
      <c r="E64" s="8">
        <v>2</v>
      </c>
    </row>
    <row r="65" spans="1:5" x14ac:dyDescent="0.2">
      <c r="A65" s="5">
        <v>0</v>
      </c>
      <c r="B65" s="5">
        <v>10504</v>
      </c>
      <c r="C65" s="5">
        <v>1</v>
      </c>
      <c r="D65" s="5">
        <v>0</v>
      </c>
      <c r="E65" s="5">
        <v>8</v>
      </c>
    </row>
    <row r="66" spans="1:5" x14ac:dyDescent="0.2">
      <c r="A66" s="5">
        <v>0</v>
      </c>
      <c r="B66" s="5">
        <v>10504</v>
      </c>
      <c r="C66" s="5">
        <v>2</v>
      </c>
      <c r="D66" s="5">
        <v>0</v>
      </c>
      <c r="E66" s="5">
        <v>6</v>
      </c>
    </row>
    <row r="67" spans="1:5" x14ac:dyDescent="0.2">
      <c r="A67" s="5">
        <v>0</v>
      </c>
      <c r="B67" s="5">
        <v>10504</v>
      </c>
      <c r="C67" s="5">
        <v>3</v>
      </c>
      <c r="D67" s="5">
        <v>1</v>
      </c>
      <c r="E67" s="5">
        <v>8</v>
      </c>
    </row>
    <row r="68" spans="1:5" x14ac:dyDescent="0.2">
      <c r="A68" s="5">
        <v>0</v>
      </c>
      <c r="B68" s="5">
        <v>10504</v>
      </c>
      <c r="C68" s="5">
        <v>4</v>
      </c>
      <c r="D68" s="5">
        <v>1</v>
      </c>
      <c r="E68" s="5">
        <v>8</v>
      </c>
    </row>
    <row r="69" spans="1:5" x14ac:dyDescent="0.2">
      <c r="A69" s="5">
        <v>0</v>
      </c>
      <c r="B69" s="5">
        <v>10504</v>
      </c>
      <c r="C69" s="5">
        <v>5</v>
      </c>
      <c r="D69" s="5">
        <v>2</v>
      </c>
      <c r="E69" s="5">
        <v>4</v>
      </c>
    </row>
    <row r="70" spans="1:5" x14ac:dyDescent="0.2">
      <c r="A70" s="5">
        <v>0</v>
      </c>
      <c r="B70" s="5">
        <v>10504</v>
      </c>
      <c r="C70" s="5">
        <v>6</v>
      </c>
      <c r="D70" s="5">
        <v>0</v>
      </c>
      <c r="E70" s="5">
        <v>8</v>
      </c>
    </row>
    <row r="71" spans="1:5" x14ac:dyDescent="0.2">
      <c r="A71" s="5">
        <v>0</v>
      </c>
      <c r="B71" s="5">
        <v>10504</v>
      </c>
      <c r="C71" s="5">
        <v>7</v>
      </c>
      <c r="D71" s="5">
        <v>1</v>
      </c>
      <c r="E71" s="5">
        <v>8</v>
      </c>
    </row>
    <row r="72" spans="1:5" x14ac:dyDescent="0.2">
      <c r="A72" s="5">
        <v>0</v>
      </c>
      <c r="B72" s="5">
        <v>10504</v>
      </c>
      <c r="C72" s="5">
        <v>8</v>
      </c>
      <c r="D72" s="5">
        <v>0</v>
      </c>
      <c r="E72" s="5">
        <v>6</v>
      </c>
    </row>
    <row r="73" spans="1:5" x14ac:dyDescent="0.2">
      <c r="A73" s="8">
        <v>0</v>
      </c>
      <c r="B73" s="8">
        <v>10504</v>
      </c>
      <c r="C73" s="8">
        <v>9</v>
      </c>
      <c r="D73" s="8">
        <v>1</v>
      </c>
      <c r="E73" s="8">
        <v>0</v>
      </c>
    </row>
    <row r="74" spans="1:5" x14ac:dyDescent="0.2">
      <c r="A74" s="5">
        <v>0</v>
      </c>
      <c r="B74" s="5">
        <v>10505</v>
      </c>
      <c r="C74" s="5">
        <v>1</v>
      </c>
      <c r="D74" s="5">
        <v>0</v>
      </c>
      <c r="E74" s="5">
        <v>8</v>
      </c>
    </row>
    <row r="75" spans="1:5" x14ac:dyDescent="0.2">
      <c r="A75" s="5">
        <v>0</v>
      </c>
      <c r="B75" s="5">
        <v>10505</v>
      </c>
      <c r="C75" s="5">
        <v>2</v>
      </c>
      <c r="D75" s="5">
        <v>0</v>
      </c>
      <c r="E75" s="5">
        <v>8</v>
      </c>
    </row>
    <row r="76" spans="1:5" x14ac:dyDescent="0.2">
      <c r="A76" s="5">
        <v>0</v>
      </c>
      <c r="B76" s="5">
        <v>10505</v>
      </c>
      <c r="C76" s="5">
        <v>3</v>
      </c>
      <c r="D76" s="5">
        <v>0</v>
      </c>
      <c r="E76" s="5">
        <v>8</v>
      </c>
    </row>
    <row r="77" spans="1:5" x14ac:dyDescent="0.2">
      <c r="A77" s="5">
        <v>0</v>
      </c>
      <c r="B77" s="5">
        <v>10505</v>
      </c>
      <c r="C77" s="5">
        <v>4</v>
      </c>
      <c r="D77" s="5">
        <v>2</v>
      </c>
      <c r="E77" s="5">
        <v>8</v>
      </c>
    </row>
    <row r="78" spans="1:5" x14ac:dyDescent="0.2">
      <c r="A78" s="5">
        <v>0</v>
      </c>
      <c r="B78" s="5">
        <v>10505</v>
      </c>
      <c r="C78" s="5">
        <v>5</v>
      </c>
      <c r="D78" s="5">
        <v>4</v>
      </c>
      <c r="E78" s="5">
        <v>6</v>
      </c>
    </row>
    <row r="79" spans="1:5" x14ac:dyDescent="0.2">
      <c r="A79" s="5">
        <v>0</v>
      </c>
      <c r="B79" s="5">
        <v>10505</v>
      </c>
      <c r="C79" s="5">
        <v>6</v>
      </c>
      <c r="D79" s="5">
        <v>0</v>
      </c>
      <c r="E79" s="5">
        <v>8</v>
      </c>
    </row>
    <row r="80" spans="1:5" x14ac:dyDescent="0.2">
      <c r="A80" s="5">
        <v>0</v>
      </c>
      <c r="B80" s="5">
        <v>10505</v>
      </c>
      <c r="C80" s="5">
        <v>7</v>
      </c>
      <c r="D80" s="5">
        <v>3</v>
      </c>
      <c r="E80" s="5">
        <v>6</v>
      </c>
    </row>
    <row r="81" spans="1:5" x14ac:dyDescent="0.2">
      <c r="A81" s="5">
        <v>0</v>
      </c>
      <c r="B81" s="5">
        <v>10505</v>
      </c>
      <c r="C81" s="5">
        <v>8</v>
      </c>
      <c r="D81" s="5">
        <v>0</v>
      </c>
      <c r="E81" s="5">
        <v>7</v>
      </c>
    </row>
    <row r="82" spans="1:5" x14ac:dyDescent="0.2">
      <c r="A82" s="8">
        <v>0</v>
      </c>
      <c r="B82" s="8">
        <v>10505</v>
      </c>
      <c r="C82" s="8">
        <v>9</v>
      </c>
      <c r="D82" s="8">
        <v>1</v>
      </c>
      <c r="E82" s="8">
        <v>2</v>
      </c>
    </row>
    <row r="83" spans="1:5" x14ac:dyDescent="0.2">
      <c r="A83" s="5">
        <v>0</v>
      </c>
      <c r="B83" s="5">
        <v>10601</v>
      </c>
      <c r="C83" s="5">
        <v>1</v>
      </c>
      <c r="D83" s="5">
        <v>1</v>
      </c>
      <c r="E83" s="5">
        <v>2</v>
      </c>
    </row>
    <row r="84" spans="1:5" x14ac:dyDescent="0.2">
      <c r="A84" s="5">
        <v>0</v>
      </c>
      <c r="B84" s="5">
        <v>10601</v>
      </c>
      <c r="C84" s="5">
        <v>2</v>
      </c>
      <c r="D84" s="5">
        <v>0</v>
      </c>
      <c r="E84" s="5">
        <v>4</v>
      </c>
    </row>
    <row r="85" spans="1:5" x14ac:dyDescent="0.2">
      <c r="A85" s="5">
        <v>0</v>
      </c>
      <c r="B85" s="5">
        <v>10601</v>
      </c>
      <c r="C85" s="5">
        <v>3</v>
      </c>
      <c r="D85" s="5">
        <v>0</v>
      </c>
      <c r="E85" s="5">
        <v>0</v>
      </c>
    </row>
    <row r="86" spans="1:5" x14ac:dyDescent="0.2">
      <c r="A86" s="5">
        <v>0</v>
      </c>
      <c r="B86" s="5">
        <v>10601</v>
      </c>
      <c r="C86" s="5">
        <v>4</v>
      </c>
      <c r="D86" s="5">
        <v>2</v>
      </c>
      <c r="E86" s="5">
        <v>6</v>
      </c>
    </row>
    <row r="87" spans="1:5" x14ac:dyDescent="0.2">
      <c r="A87" s="5">
        <v>0</v>
      </c>
      <c r="B87" s="5">
        <v>10601</v>
      </c>
      <c r="C87" s="5">
        <v>5</v>
      </c>
      <c r="D87" s="5">
        <v>0</v>
      </c>
      <c r="E87" s="5">
        <v>4</v>
      </c>
    </row>
    <row r="88" spans="1:5" x14ac:dyDescent="0.2">
      <c r="A88" s="5">
        <v>0</v>
      </c>
      <c r="B88" s="5">
        <v>10601</v>
      </c>
      <c r="C88" s="5">
        <v>6</v>
      </c>
      <c r="D88" s="5">
        <v>0</v>
      </c>
      <c r="E88" s="5">
        <v>6</v>
      </c>
    </row>
    <row r="89" spans="1:5" x14ac:dyDescent="0.2">
      <c r="A89" s="5">
        <v>0</v>
      </c>
      <c r="B89" s="5">
        <v>10601</v>
      </c>
      <c r="C89" s="5">
        <v>7</v>
      </c>
      <c r="D89" s="5">
        <v>2</v>
      </c>
      <c r="E89" s="5">
        <v>2</v>
      </c>
    </row>
    <row r="90" spans="1:5" x14ac:dyDescent="0.2">
      <c r="A90" s="5">
        <v>0</v>
      </c>
      <c r="B90" s="5">
        <v>10601</v>
      </c>
      <c r="C90" s="5">
        <v>8</v>
      </c>
      <c r="D90" s="5">
        <v>0</v>
      </c>
      <c r="E90" s="5">
        <v>2</v>
      </c>
    </row>
    <row r="91" spans="1:5" x14ac:dyDescent="0.2">
      <c r="A91" s="8">
        <v>0</v>
      </c>
      <c r="B91" s="8">
        <v>10601</v>
      </c>
      <c r="C91" s="8">
        <v>9</v>
      </c>
      <c r="D91" s="8">
        <v>0</v>
      </c>
      <c r="E91" s="8">
        <v>1</v>
      </c>
    </row>
    <row r="92" spans="1:5" x14ac:dyDescent="0.2">
      <c r="A92" s="5">
        <v>0</v>
      </c>
      <c r="B92" s="5">
        <v>10604</v>
      </c>
      <c r="C92" s="5">
        <v>1</v>
      </c>
      <c r="D92" s="5">
        <v>0</v>
      </c>
      <c r="E92" s="5">
        <v>6</v>
      </c>
    </row>
    <row r="93" spans="1:5" x14ac:dyDescent="0.2">
      <c r="A93" s="5">
        <v>0</v>
      </c>
      <c r="B93" s="5">
        <v>10604</v>
      </c>
      <c r="C93" s="5">
        <v>2</v>
      </c>
      <c r="D93" s="5">
        <v>0</v>
      </c>
      <c r="E93" s="5">
        <v>0</v>
      </c>
    </row>
    <row r="94" spans="1:5" x14ac:dyDescent="0.2">
      <c r="A94" s="5">
        <v>0</v>
      </c>
      <c r="B94" s="5">
        <v>10604</v>
      </c>
      <c r="C94" s="5">
        <v>3</v>
      </c>
      <c r="D94" s="5">
        <v>0</v>
      </c>
      <c r="E94" s="5">
        <v>0</v>
      </c>
    </row>
    <row r="95" spans="1:5" x14ac:dyDescent="0.2">
      <c r="A95" s="5">
        <v>0</v>
      </c>
      <c r="B95" s="5">
        <v>10604</v>
      </c>
      <c r="C95" s="5">
        <v>4</v>
      </c>
      <c r="D95" s="5">
        <v>1</v>
      </c>
      <c r="E95" s="5">
        <v>2</v>
      </c>
    </row>
    <row r="96" spans="1:5" x14ac:dyDescent="0.2">
      <c r="A96" s="5">
        <v>0</v>
      </c>
      <c r="B96" s="5">
        <v>10604</v>
      </c>
      <c r="C96" s="5">
        <v>5</v>
      </c>
      <c r="D96" s="5">
        <v>0</v>
      </c>
      <c r="E96" s="5">
        <v>0</v>
      </c>
    </row>
    <row r="97" spans="1:5" x14ac:dyDescent="0.2">
      <c r="A97" s="5">
        <v>0</v>
      </c>
      <c r="B97" s="5">
        <v>10604</v>
      </c>
      <c r="C97" s="5">
        <v>6</v>
      </c>
      <c r="D97" s="5">
        <v>0</v>
      </c>
      <c r="E97" s="5">
        <v>4</v>
      </c>
    </row>
    <row r="98" spans="1:5" x14ac:dyDescent="0.2">
      <c r="A98" s="5">
        <v>0</v>
      </c>
      <c r="B98" s="5">
        <v>10604</v>
      </c>
      <c r="C98" s="5">
        <v>7</v>
      </c>
      <c r="D98" s="5">
        <v>0</v>
      </c>
      <c r="E98" s="5">
        <v>6</v>
      </c>
    </row>
    <row r="99" spans="1:5" x14ac:dyDescent="0.2">
      <c r="A99" s="5">
        <v>0</v>
      </c>
      <c r="B99" s="5">
        <v>10604</v>
      </c>
      <c r="C99" s="5">
        <v>8</v>
      </c>
      <c r="D99" s="5">
        <v>0</v>
      </c>
      <c r="E99" s="5">
        <v>4</v>
      </c>
    </row>
    <row r="100" spans="1:5" x14ac:dyDescent="0.2">
      <c r="A100" s="8">
        <v>0</v>
      </c>
      <c r="B100" s="8">
        <v>10604</v>
      </c>
      <c r="C100" s="8">
        <v>9</v>
      </c>
      <c r="D100" s="8">
        <v>1</v>
      </c>
      <c r="E100" s="8">
        <v>8</v>
      </c>
    </row>
    <row r="101" spans="1:5" x14ac:dyDescent="0.2">
      <c r="A101" s="5">
        <v>0</v>
      </c>
      <c r="B101" s="5">
        <v>10607</v>
      </c>
      <c r="C101" s="5">
        <v>1</v>
      </c>
      <c r="D101" s="5">
        <v>0</v>
      </c>
      <c r="E101" s="5">
        <v>4</v>
      </c>
    </row>
    <row r="102" spans="1:5" x14ac:dyDescent="0.2">
      <c r="A102" s="5">
        <v>0</v>
      </c>
      <c r="B102" s="5">
        <v>10607</v>
      </c>
      <c r="C102" s="5">
        <v>2</v>
      </c>
      <c r="D102" s="5">
        <v>0</v>
      </c>
      <c r="E102" s="5">
        <v>4</v>
      </c>
    </row>
    <row r="103" spans="1:5" x14ac:dyDescent="0.2">
      <c r="A103" s="5">
        <v>0</v>
      </c>
      <c r="B103" s="5">
        <v>10607</v>
      </c>
      <c r="C103" s="5">
        <v>3</v>
      </c>
      <c r="D103" s="5">
        <v>0</v>
      </c>
      <c r="E103" s="5">
        <v>0</v>
      </c>
    </row>
    <row r="104" spans="1:5" x14ac:dyDescent="0.2">
      <c r="A104" s="5">
        <v>0</v>
      </c>
      <c r="B104" s="5">
        <v>10607</v>
      </c>
      <c r="C104" s="5">
        <v>4</v>
      </c>
      <c r="D104" s="5">
        <v>2</v>
      </c>
      <c r="E104" s="5">
        <v>3</v>
      </c>
    </row>
    <row r="105" spans="1:5" x14ac:dyDescent="0.2">
      <c r="A105" s="5">
        <v>0</v>
      </c>
      <c r="B105" s="5">
        <v>10607</v>
      </c>
      <c r="C105" s="5">
        <v>5</v>
      </c>
      <c r="D105" s="5">
        <v>0</v>
      </c>
      <c r="E105" s="5">
        <v>0</v>
      </c>
    </row>
    <row r="106" spans="1:5" x14ac:dyDescent="0.2">
      <c r="A106" s="5">
        <v>0</v>
      </c>
      <c r="B106" s="5">
        <v>10607</v>
      </c>
      <c r="C106" s="5">
        <v>6</v>
      </c>
      <c r="D106" s="5">
        <v>0</v>
      </c>
      <c r="E106" s="5">
        <v>2</v>
      </c>
    </row>
    <row r="107" spans="1:5" x14ac:dyDescent="0.2">
      <c r="A107" s="5">
        <v>0</v>
      </c>
      <c r="B107" s="5">
        <v>10607</v>
      </c>
      <c r="C107" s="5">
        <v>7</v>
      </c>
      <c r="D107" s="5">
        <v>0</v>
      </c>
      <c r="E107" s="5">
        <v>0</v>
      </c>
    </row>
    <row r="108" spans="1:5" x14ac:dyDescent="0.2">
      <c r="A108" s="5">
        <v>0</v>
      </c>
      <c r="B108" s="5">
        <v>10607</v>
      </c>
      <c r="C108" s="5">
        <v>8</v>
      </c>
      <c r="D108" s="5">
        <v>0</v>
      </c>
      <c r="E108" s="5">
        <v>1</v>
      </c>
    </row>
    <row r="109" spans="1:5" x14ac:dyDescent="0.2">
      <c r="A109" s="8">
        <v>0</v>
      </c>
      <c r="B109" s="8">
        <v>10607</v>
      </c>
      <c r="C109" s="8">
        <v>9</v>
      </c>
      <c r="D109" s="8">
        <v>1</v>
      </c>
      <c r="E109" s="8">
        <v>1</v>
      </c>
    </row>
    <row r="110" spans="1:5" x14ac:dyDescent="0.2">
      <c r="A110" s="5">
        <v>0</v>
      </c>
      <c r="B110" s="5">
        <v>10701</v>
      </c>
      <c r="C110" s="5">
        <v>1</v>
      </c>
      <c r="D110" s="5">
        <v>0</v>
      </c>
      <c r="E110" s="5">
        <v>4</v>
      </c>
    </row>
    <row r="111" spans="1:5" x14ac:dyDescent="0.2">
      <c r="A111" s="5">
        <v>0</v>
      </c>
      <c r="B111" s="5">
        <v>10701</v>
      </c>
      <c r="C111" s="5">
        <v>2</v>
      </c>
      <c r="D111" s="5">
        <v>2</v>
      </c>
      <c r="E111" s="5">
        <v>2</v>
      </c>
    </row>
    <row r="112" spans="1:5" x14ac:dyDescent="0.2">
      <c r="A112" s="5">
        <v>0</v>
      </c>
      <c r="B112" s="5">
        <v>10701</v>
      </c>
      <c r="C112" s="5">
        <v>3</v>
      </c>
      <c r="D112" s="5">
        <v>0</v>
      </c>
      <c r="E112" s="5">
        <v>1</v>
      </c>
    </row>
    <row r="113" spans="1:5" x14ac:dyDescent="0.2">
      <c r="A113" s="5">
        <v>0</v>
      </c>
      <c r="B113" s="5">
        <v>10701</v>
      </c>
      <c r="C113" s="5">
        <v>4</v>
      </c>
      <c r="D113" s="5">
        <v>1</v>
      </c>
      <c r="E113" s="5">
        <v>2</v>
      </c>
    </row>
    <row r="114" spans="1:5" x14ac:dyDescent="0.2">
      <c r="A114" s="5">
        <v>0</v>
      </c>
      <c r="B114" s="5">
        <v>10701</v>
      </c>
      <c r="C114" s="5">
        <v>5</v>
      </c>
      <c r="D114" s="5">
        <v>0</v>
      </c>
      <c r="E114" s="5">
        <v>3</v>
      </c>
    </row>
    <row r="115" spans="1:5" x14ac:dyDescent="0.2">
      <c r="A115" s="5">
        <v>0</v>
      </c>
      <c r="B115" s="5">
        <v>10701</v>
      </c>
      <c r="C115" s="5">
        <v>6</v>
      </c>
      <c r="D115" s="5">
        <v>0</v>
      </c>
      <c r="E115" s="5">
        <v>0</v>
      </c>
    </row>
    <row r="116" spans="1:5" x14ac:dyDescent="0.2">
      <c r="A116" s="5">
        <v>0</v>
      </c>
      <c r="B116" s="5">
        <v>10701</v>
      </c>
      <c r="C116" s="5">
        <v>7</v>
      </c>
      <c r="D116" s="5">
        <v>1</v>
      </c>
      <c r="E116" s="5">
        <v>6</v>
      </c>
    </row>
    <row r="117" spans="1:5" x14ac:dyDescent="0.2">
      <c r="A117" s="5">
        <v>0</v>
      </c>
      <c r="B117" s="5">
        <v>10701</v>
      </c>
      <c r="C117" s="5">
        <v>8</v>
      </c>
      <c r="D117" s="5">
        <v>0</v>
      </c>
      <c r="E117" s="5">
        <v>2</v>
      </c>
    </row>
    <row r="118" spans="1:5" x14ac:dyDescent="0.2">
      <c r="A118" s="8">
        <v>0</v>
      </c>
      <c r="B118" s="8">
        <v>10701</v>
      </c>
      <c r="C118" s="8">
        <v>9</v>
      </c>
      <c r="D118" s="8">
        <v>2</v>
      </c>
      <c r="E118" s="8">
        <v>5</v>
      </c>
    </row>
    <row r="119" spans="1:5" x14ac:dyDescent="0.2">
      <c r="A119" s="5">
        <v>0</v>
      </c>
      <c r="B119" s="5">
        <v>10702</v>
      </c>
      <c r="C119" s="5">
        <v>1</v>
      </c>
      <c r="D119" s="5">
        <v>0</v>
      </c>
      <c r="E119" s="5">
        <v>6</v>
      </c>
    </row>
    <row r="120" spans="1:5" x14ac:dyDescent="0.2">
      <c r="A120" s="5">
        <v>0</v>
      </c>
      <c r="B120" s="5">
        <v>10702</v>
      </c>
      <c r="C120" s="5">
        <v>2</v>
      </c>
      <c r="D120" s="5">
        <v>0</v>
      </c>
      <c r="E120" s="5">
        <v>7</v>
      </c>
    </row>
    <row r="121" spans="1:5" x14ac:dyDescent="0.2">
      <c r="A121" s="5">
        <v>0</v>
      </c>
      <c r="B121" s="5">
        <v>10702</v>
      </c>
      <c r="C121" s="5">
        <v>3</v>
      </c>
      <c r="D121" s="5">
        <v>1</v>
      </c>
      <c r="E121" s="5">
        <v>4</v>
      </c>
    </row>
    <row r="122" spans="1:5" x14ac:dyDescent="0.2">
      <c r="A122" s="5">
        <v>0</v>
      </c>
      <c r="B122" s="5">
        <v>10702</v>
      </c>
      <c r="C122" s="5">
        <v>4</v>
      </c>
      <c r="D122" s="5">
        <v>3</v>
      </c>
      <c r="E122" s="5">
        <v>6</v>
      </c>
    </row>
    <row r="123" spans="1:5" x14ac:dyDescent="0.2">
      <c r="A123" s="5">
        <v>0</v>
      </c>
      <c r="B123" s="5">
        <v>10702</v>
      </c>
      <c r="C123" s="5">
        <v>5</v>
      </c>
      <c r="D123" s="5">
        <v>0</v>
      </c>
      <c r="E123" s="5">
        <v>4</v>
      </c>
    </row>
    <row r="124" spans="1:5" x14ac:dyDescent="0.2">
      <c r="A124" s="5">
        <v>0</v>
      </c>
      <c r="B124" s="5">
        <v>10702</v>
      </c>
      <c r="C124" s="5">
        <v>6</v>
      </c>
      <c r="D124" s="5">
        <v>0</v>
      </c>
      <c r="E124" s="5">
        <v>6</v>
      </c>
    </row>
    <row r="125" spans="1:5" x14ac:dyDescent="0.2">
      <c r="A125" s="5">
        <v>0</v>
      </c>
      <c r="B125" s="5">
        <v>10702</v>
      </c>
      <c r="C125" s="5">
        <v>7</v>
      </c>
      <c r="D125" s="5">
        <v>0</v>
      </c>
      <c r="E125" s="5">
        <v>4</v>
      </c>
    </row>
    <row r="126" spans="1:5" x14ac:dyDescent="0.2">
      <c r="A126" s="5">
        <v>0</v>
      </c>
      <c r="B126" s="5">
        <v>10702</v>
      </c>
      <c r="C126" s="5">
        <v>8</v>
      </c>
      <c r="D126" s="5">
        <v>0</v>
      </c>
      <c r="E126" s="5">
        <v>6</v>
      </c>
    </row>
    <row r="127" spans="1:5" x14ac:dyDescent="0.2">
      <c r="A127" s="8">
        <v>0</v>
      </c>
      <c r="B127" s="8">
        <v>10702</v>
      </c>
      <c r="C127" s="8">
        <v>9</v>
      </c>
      <c r="D127" s="8">
        <v>2</v>
      </c>
      <c r="E127" s="8">
        <v>6</v>
      </c>
    </row>
    <row r="128" spans="1:5" x14ac:dyDescent="0.2">
      <c r="A128" s="5">
        <v>0</v>
      </c>
      <c r="B128" s="5">
        <v>10704</v>
      </c>
      <c r="C128" s="5">
        <v>1</v>
      </c>
      <c r="D128" s="5">
        <v>0</v>
      </c>
      <c r="E128" s="5">
        <v>3</v>
      </c>
    </row>
    <row r="129" spans="1:5" x14ac:dyDescent="0.2">
      <c r="A129" s="5">
        <v>0</v>
      </c>
      <c r="B129" s="5">
        <v>10704</v>
      </c>
      <c r="C129" s="5">
        <v>2</v>
      </c>
      <c r="D129" s="5">
        <v>0</v>
      </c>
      <c r="E129" s="5">
        <v>0</v>
      </c>
    </row>
    <row r="130" spans="1:5" x14ac:dyDescent="0.2">
      <c r="A130" s="5">
        <v>0</v>
      </c>
      <c r="B130" s="5">
        <v>10704</v>
      </c>
      <c r="C130" s="5">
        <v>3</v>
      </c>
      <c r="D130" s="5">
        <v>0</v>
      </c>
      <c r="E130" s="5">
        <v>0</v>
      </c>
    </row>
    <row r="131" spans="1:5" x14ac:dyDescent="0.2">
      <c r="A131" s="5">
        <v>0</v>
      </c>
      <c r="B131" s="5">
        <v>10704</v>
      </c>
      <c r="C131" s="5">
        <v>4</v>
      </c>
      <c r="D131" s="5">
        <v>1</v>
      </c>
      <c r="E131" s="5">
        <v>2</v>
      </c>
    </row>
    <row r="132" spans="1:5" x14ac:dyDescent="0.2">
      <c r="A132" s="5">
        <v>0</v>
      </c>
      <c r="B132" s="5">
        <v>10704</v>
      </c>
      <c r="C132" s="5">
        <v>5</v>
      </c>
      <c r="D132" s="5">
        <v>0</v>
      </c>
      <c r="E132" s="5">
        <v>0</v>
      </c>
    </row>
    <row r="133" spans="1:5" x14ac:dyDescent="0.2">
      <c r="A133" s="5">
        <v>0</v>
      </c>
      <c r="B133" s="5">
        <v>10704</v>
      </c>
      <c r="C133" s="5">
        <v>6</v>
      </c>
      <c r="D133" s="5">
        <v>0</v>
      </c>
      <c r="E133" s="5">
        <v>0</v>
      </c>
    </row>
    <row r="134" spans="1:5" x14ac:dyDescent="0.2">
      <c r="A134" s="5">
        <v>0</v>
      </c>
      <c r="B134" s="5">
        <v>10704</v>
      </c>
      <c r="C134" s="5">
        <v>7</v>
      </c>
      <c r="D134" s="5">
        <v>0</v>
      </c>
      <c r="E134" s="5">
        <v>0</v>
      </c>
    </row>
    <row r="135" spans="1:5" x14ac:dyDescent="0.2">
      <c r="A135" s="5">
        <v>0</v>
      </c>
      <c r="B135" s="5">
        <v>10704</v>
      </c>
      <c r="C135" s="5">
        <v>8</v>
      </c>
      <c r="D135" s="5">
        <v>0</v>
      </c>
      <c r="E135" s="5">
        <v>0</v>
      </c>
    </row>
    <row r="136" spans="1:5" x14ac:dyDescent="0.2">
      <c r="A136" s="8">
        <v>0</v>
      </c>
      <c r="B136" s="8">
        <v>10704</v>
      </c>
      <c r="C136" s="8">
        <v>9</v>
      </c>
      <c r="D136" s="8">
        <v>0</v>
      </c>
      <c r="E136" s="8">
        <v>0</v>
      </c>
    </row>
    <row r="137" spans="1:5" x14ac:dyDescent="0.2">
      <c r="A137" s="5">
        <v>0</v>
      </c>
      <c r="B137" s="5">
        <v>10710</v>
      </c>
      <c r="C137" s="5">
        <v>1</v>
      </c>
      <c r="D137" s="5">
        <v>0</v>
      </c>
      <c r="E137" s="5">
        <v>2</v>
      </c>
    </row>
    <row r="138" spans="1:5" x14ac:dyDescent="0.2">
      <c r="A138" s="5">
        <v>0</v>
      </c>
      <c r="B138" s="5">
        <v>10710</v>
      </c>
      <c r="C138" s="5">
        <v>2</v>
      </c>
      <c r="D138" s="5">
        <v>0</v>
      </c>
      <c r="E138" s="5">
        <v>4</v>
      </c>
    </row>
    <row r="139" spans="1:5" x14ac:dyDescent="0.2">
      <c r="A139" s="5">
        <v>0</v>
      </c>
      <c r="B139" s="5">
        <v>10710</v>
      </c>
      <c r="C139" s="5">
        <v>3</v>
      </c>
      <c r="D139" s="5">
        <v>0</v>
      </c>
      <c r="E139" s="5">
        <v>2</v>
      </c>
    </row>
    <row r="140" spans="1:5" x14ac:dyDescent="0.2">
      <c r="A140" s="5">
        <v>0</v>
      </c>
      <c r="B140" s="5">
        <v>10710</v>
      </c>
      <c r="C140" s="5">
        <v>4</v>
      </c>
      <c r="D140" s="5">
        <v>1</v>
      </c>
      <c r="E140" s="5">
        <v>2</v>
      </c>
    </row>
    <row r="141" spans="1:5" x14ac:dyDescent="0.2">
      <c r="A141" s="5">
        <v>0</v>
      </c>
      <c r="B141" s="5">
        <v>10710</v>
      </c>
      <c r="C141" s="5">
        <v>5</v>
      </c>
      <c r="D141" s="5">
        <v>2</v>
      </c>
      <c r="E141" s="5">
        <v>0</v>
      </c>
    </row>
    <row r="142" spans="1:5" x14ac:dyDescent="0.2">
      <c r="A142" s="5">
        <v>0</v>
      </c>
      <c r="B142" s="5">
        <v>10710</v>
      </c>
      <c r="C142" s="5">
        <v>6</v>
      </c>
      <c r="D142" s="5">
        <v>0</v>
      </c>
      <c r="E142" s="5">
        <v>2</v>
      </c>
    </row>
    <row r="143" spans="1:5" x14ac:dyDescent="0.2">
      <c r="A143" s="5">
        <v>0</v>
      </c>
      <c r="B143" s="5">
        <v>10710</v>
      </c>
      <c r="C143" s="5">
        <v>7</v>
      </c>
      <c r="D143" s="5">
        <v>0</v>
      </c>
      <c r="E143" s="5">
        <v>6</v>
      </c>
    </row>
    <row r="144" spans="1:5" x14ac:dyDescent="0.2">
      <c r="A144" s="5">
        <v>0</v>
      </c>
      <c r="B144" s="5">
        <v>10710</v>
      </c>
      <c r="C144" s="5">
        <v>8</v>
      </c>
      <c r="D144" s="5">
        <v>0</v>
      </c>
      <c r="E144" s="5">
        <v>2</v>
      </c>
    </row>
    <row r="145" spans="1:5" x14ac:dyDescent="0.2">
      <c r="A145" s="8">
        <v>0</v>
      </c>
      <c r="B145" s="8">
        <v>10710</v>
      </c>
      <c r="C145" s="8">
        <v>9</v>
      </c>
      <c r="D145" s="8">
        <v>0</v>
      </c>
      <c r="E145" s="8">
        <v>3</v>
      </c>
    </row>
    <row r="146" spans="1:5" x14ac:dyDescent="0.2">
      <c r="A146" s="5">
        <v>0</v>
      </c>
      <c r="B146" s="5">
        <v>11507</v>
      </c>
      <c r="C146" s="5">
        <v>1</v>
      </c>
      <c r="D146" s="5">
        <v>0</v>
      </c>
      <c r="E146" s="5">
        <v>8</v>
      </c>
    </row>
    <row r="147" spans="1:5" x14ac:dyDescent="0.2">
      <c r="A147" s="5">
        <v>0</v>
      </c>
      <c r="B147" s="5">
        <v>11507</v>
      </c>
      <c r="C147" s="5">
        <v>2</v>
      </c>
      <c r="D147" s="5">
        <v>0</v>
      </c>
      <c r="E147" s="5">
        <v>6</v>
      </c>
    </row>
    <row r="148" spans="1:5" x14ac:dyDescent="0.2">
      <c r="A148" s="5">
        <v>0</v>
      </c>
      <c r="B148" s="5">
        <v>11507</v>
      </c>
      <c r="C148" s="5">
        <v>3</v>
      </c>
      <c r="D148" s="5">
        <v>0</v>
      </c>
      <c r="E148" s="5">
        <v>6</v>
      </c>
    </row>
    <row r="149" spans="1:5" x14ac:dyDescent="0.2">
      <c r="A149" s="5">
        <v>0</v>
      </c>
      <c r="B149" s="5">
        <v>11507</v>
      </c>
      <c r="C149" s="5">
        <v>4</v>
      </c>
      <c r="D149" s="5">
        <v>0</v>
      </c>
      <c r="E149" s="5">
        <v>6</v>
      </c>
    </row>
    <row r="150" spans="1:5" x14ac:dyDescent="0.2">
      <c r="A150" s="5">
        <v>0</v>
      </c>
      <c r="B150" s="5">
        <v>11507</v>
      </c>
      <c r="C150" s="5">
        <v>5</v>
      </c>
      <c r="D150" s="5">
        <v>0</v>
      </c>
      <c r="E150" s="5">
        <v>3</v>
      </c>
    </row>
    <row r="151" spans="1:5" x14ac:dyDescent="0.2">
      <c r="A151" s="5">
        <v>0</v>
      </c>
      <c r="B151" s="5">
        <v>11507</v>
      </c>
      <c r="C151" s="5">
        <v>6</v>
      </c>
      <c r="D151" s="5">
        <v>0</v>
      </c>
      <c r="E151" s="5">
        <v>6</v>
      </c>
    </row>
    <row r="152" spans="1:5" x14ac:dyDescent="0.2">
      <c r="A152" s="5">
        <v>0</v>
      </c>
      <c r="B152" s="5">
        <v>11507</v>
      </c>
      <c r="C152" s="5">
        <v>7</v>
      </c>
      <c r="D152" s="5">
        <v>0</v>
      </c>
      <c r="E152" s="5">
        <v>6</v>
      </c>
    </row>
    <row r="153" spans="1:5" x14ac:dyDescent="0.2">
      <c r="A153" s="5">
        <v>0</v>
      </c>
      <c r="B153" s="5">
        <v>11507</v>
      </c>
      <c r="C153" s="5">
        <v>8</v>
      </c>
      <c r="D153" s="5">
        <v>0</v>
      </c>
      <c r="E153" s="5">
        <v>2</v>
      </c>
    </row>
    <row r="154" spans="1:5" x14ac:dyDescent="0.2">
      <c r="A154" s="8">
        <v>0</v>
      </c>
      <c r="B154" s="8">
        <v>11507</v>
      </c>
      <c r="C154" s="8">
        <v>9</v>
      </c>
      <c r="D154" s="8">
        <v>1</v>
      </c>
      <c r="E154" s="8">
        <v>3</v>
      </c>
    </row>
    <row r="155" spans="1:5" x14ac:dyDescent="0.2">
      <c r="A155" s="5">
        <v>0</v>
      </c>
      <c r="B155" s="5">
        <v>11510</v>
      </c>
      <c r="C155" s="5">
        <v>1</v>
      </c>
      <c r="D155" s="5">
        <v>0</v>
      </c>
      <c r="E155" s="5">
        <v>4</v>
      </c>
    </row>
    <row r="156" spans="1:5" x14ac:dyDescent="0.2">
      <c r="A156" s="5">
        <v>0</v>
      </c>
      <c r="B156" s="5">
        <v>11510</v>
      </c>
      <c r="C156" s="5">
        <v>2</v>
      </c>
      <c r="D156" s="5">
        <v>0</v>
      </c>
      <c r="E156" s="5">
        <v>0</v>
      </c>
    </row>
    <row r="157" spans="1:5" x14ac:dyDescent="0.2">
      <c r="A157" s="5">
        <v>0</v>
      </c>
      <c r="B157" s="5">
        <v>11510</v>
      </c>
      <c r="C157" s="5">
        <v>3</v>
      </c>
      <c r="D157" s="5">
        <v>0</v>
      </c>
      <c r="E157" s="5">
        <v>0</v>
      </c>
    </row>
    <row r="158" spans="1:5" x14ac:dyDescent="0.2">
      <c r="A158" s="5">
        <v>0</v>
      </c>
      <c r="B158" s="5">
        <v>11510</v>
      </c>
      <c r="C158" s="5">
        <v>4</v>
      </c>
      <c r="D158" s="5">
        <v>1</v>
      </c>
      <c r="E158" s="5">
        <v>0</v>
      </c>
    </row>
    <row r="159" spans="1:5" x14ac:dyDescent="0.2">
      <c r="A159" s="5">
        <v>0</v>
      </c>
      <c r="B159" s="5">
        <v>11510</v>
      </c>
      <c r="C159" s="5">
        <v>5</v>
      </c>
      <c r="D159" s="5">
        <v>0</v>
      </c>
      <c r="E159" s="5">
        <v>0</v>
      </c>
    </row>
    <row r="160" spans="1:5" x14ac:dyDescent="0.2">
      <c r="A160" s="5">
        <v>0</v>
      </c>
      <c r="B160" s="5">
        <v>11510</v>
      </c>
      <c r="C160" s="5">
        <v>6</v>
      </c>
      <c r="D160" s="5">
        <v>0</v>
      </c>
      <c r="E160" s="5">
        <v>0</v>
      </c>
    </row>
    <row r="161" spans="1:5" x14ac:dyDescent="0.2">
      <c r="A161" s="5">
        <v>0</v>
      </c>
      <c r="B161" s="5">
        <v>11510</v>
      </c>
      <c r="C161" s="5">
        <v>7</v>
      </c>
      <c r="D161" s="5">
        <v>0</v>
      </c>
      <c r="E161" s="5">
        <v>1</v>
      </c>
    </row>
    <row r="162" spans="1:5" x14ac:dyDescent="0.2">
      <c r="A162" s="5">
        <v>0</v>
      </c>
      <c r="B162" s="5">
        <v>11510</v>
      </c>
      <c r="C162" s="5">
        <v>8</v>
      </c>
      <c r="D162" s="5">
        <v>0</v>
      </c>
      <c r="E162" s="5">
        <v>1</v>
      </c>
    </row>
    <row r="163" spans="1:5" x14ac:dyDescent="0.2">
      <c r="A163" s="8">
        <v>0</v>
      </c>
      <c r="B163" s="8">
        <v>11510</v>
      </c>
      <c r="C163" s="8">
        <v>9</v>
      </c>
      <c r="D163" s="8">
        <v>0</v>
      </c>
      <c r="E163" s="8">
        <v>0</v>
      </c>
    </row>
    <row r="164" spans="1:5" x14ac:dyDescent="0.2">
      <c r="A164" s="5">
        <v>0</v>
      </c>
      <c r="B164" s="5">
        <v>11511</v>
      </c>
      <c r="C164" s="5">
        <v>1</v>
      </c>
      <c r="D164" s="5">
        <v>0</v>
      </c>
      <c r="E164" s="5">
        <v>0</v>
      </c>
    </row>
    <row r="165" spans="1:5" x14ac:dyDescent="0.2">
      <c r="A165" s="5">
        <v>0</v>
      </c>
      <c r="B165" s="5">
        <v>11511</v>
      </c>
      <c r="C165" s="5">
        <v>2</v>
      </c>
      <c r="D165" s="5">
        <v>0</v>
      </c>
      <c r="E165" s="5">
        <v>0</v>
      </c>
    </row>
    <row r="166" spans="1:5" x14ac:dyDescent="0.2">
      <c r="A166" s="5">
        <v>0</v>
      </c>
      <c r="B166" s="5">
        <v>11511</v>
      </c>
      <c r="C166" s="5">
        <v>3</v>
      </c>
      <c r="D166" s="5">
        <v>0</v>
      </c>
      <c r="E166" s="5">
        <v>1</v>
      </c>
    </row>
    <row r="167" spans="1:5" x14ac:dyDescent="0.2">
      <c r="A167" s="5">
        <v>0</v>
      </c>
      <c r="B167" s="5">
        <v>11511</v>
      </c>
      <c r="C167" s="5">
        <v>4</v>
      </c>
      <c r="D167" s="5">
        <v>0</v>
      </c>
      <c r="E167" s="5">
        <v>4</v>
      </c>
    </row>
    <row r="168" spans="1:5" x14ac:dyDescent="0.2">
      <c r="A168" s="5">
        <v>0</v>
      </c>
      <c r="B168" s="5">
        <v>11511</v>
      </c>
      <c r="C168" s="5">
        <v>5</v>
      </c>
      <c r="D168" s="5">
        <v>0</v>
      </c>
      <c r="E168" s="5">
        <v>2</v>
      </c>
    </row>
    <row r="169" spans="1:5" x14ac:dyDescent="0.2">
      <c r="A169" s="5">
        <v>0</v>
      </c>
      <c r="B169" s="5">
        <v>11511</v>
      </c>
      <c r="C169" s="5">
        <v>6</v>
      </c>
      <c r="D169" s="5">
        <v>0</v>
      </c>
      <c r="E169" s="5">
        <v>1</v>
      </c>
    </row>
    <row r="170" spans="1:5" x14ac:dyDescent="0.2">
      <c r="A170" s="5">
        <v>0</v>
      </c>
      <c r="B170" s="5">
        <v>11511</v>
      </c>
      <c r="C170" s="5">
        <v>7</v>
      </c>
      <c r="D170" s="5">
        <v>0</v>
      </c>
      <c r="E170" s="5">
        <v>1</v>
      </c>
    </row>
    <row r="171" spans="1:5" x14ac:dyDescent="0.2">
      <c r="A171" s="5">
        <v>0</v>
      </c>
      <c r="B171" s="5">
        <v>11511</v>
      </c>
      <c r="C171" s="5">
        <v>8</v>
      </c>
      <c r="D171" s="5">
        <v>0</v>
      </c>
      <c r="E171" s="5">
        <v>0</v>
      </c>
    </row>
    <row r="172" spans="1:5" x14ac:dyDescent="0.2">
      <c r="A172" s="8">
        <v>0</v>
      </c>
      <c r="B172" s="8">
        <v>11511</v>
      </c>
      <c r="C172" s="8">
        <v>9</v>
      </c>
      <c r="D172" s="8">
        <v>0</v>
      </c>
      <c r="E172" s="8">
        <v>0</v>
      </c>
    </row>
    <row r="173" spans="1:5" x14ac:dyDescent="0.2">
      <c r="A173" s="5">
        <v>0</v>
      </c>
      <c r="B173" s="5">
        <v>11513</v>
      </c>
      <c r="C173" s="5">
        <v>1</v>
      </c>
      <c r="D173" s="5">
        <v>0</v>
      </c>
      <c r="E173" s="5">
        <v>8</v>
      </c>
    </row>
    <row r="174" spans="1:5" x14ac:dyDescent="0.2">
      <c r="A174" s="5">
        <v>0</v>
      </c>
      <c r="B174" s="5">
        <v>11513</v>
      </c>
      <c r="C174" s="5">
        <v>2</v>
      </c>
      <c r="D174" s="5">
        <v>0</v>
      </c>
      <c r="E174" s="5">
        <v>4</v>
      </c>
    </row>
    <row r="175" spans="1:5" x14ac:dyDescent="0.2">
      <c r="A175" s="5">
        <v>0</v>
      </c>
      <c r="B175" s="5">
        <v>11513</v>
      </c>
      <c r="C175" s="5">
        <v>3</v>
      </c>
      <c r="D175" s="5">
        <v>2</v>
      </c>
      <c r="E175" s="5">
        <v>3</v>
      </c>
    </row>
    <row r="176" spans="1:5" x14ac:dyDescent="0.2">
      <c r="A176" s="5">
        <v>0</v>
      </c>
      <c r="B176" s="5">
        <v>11513</v>
      </c>
      <c r="C176" s="5">
        <v>4</v>
      </c>
      <c r="D176" s="5">
        <v>0</v>
      </c>
      <c r="E176" s="5">
        <v>0</v>
      </c>
    </row>
    <row r="177" spans="1:5" x14ac:dyDescent="0.2">
      <c r="A177" s="5">
        <v>0</v>
      </c>
      <c r="B177" s="5">
        <v>11513</v>
      </c>
      <c r="C177" s="5">
        <v>5</v>
      </c>
      <c r="D177" s="5">
        <v>0</v>
      </c>
      <c r="E177" s="5">
        <v>2</v>
      </c>
    </row>
    <row r="178" spans="1:5" x14ac:dyDescent="0.2">
      <c r="A178" s="5">
        <v>0</v>
      </c>
      <c r="B178" s="5">
        <v>11513</v>
      </c>
      <c r="C178" s="5">
        <v>6</v>
      </c>
      <c r="D178" s="5">
        <v>0</v>
      </c>
      <c r="E178" s="5">
        <v>2</v>
      </c>
    </row>
    <row r="179" spans="1:5" x14ac:dyDescent="0.2">
      <c r="A179" s="5">
        <v>0</v>
      </c>
      <c r="B179" s="5">
        <v>11513</v>
      </c>
      <c r="C179" s="5">
        <v>7</v>
      </c>
      <c r="D179" s="5">
        <v>0</v>
      </c>
      <c r="E179" s="5">
        <v>1</v>
      </c>
    </row>
    <row r="180" spans="1:5" x14ac:dyDescent="0.2">
      <c r="A180" s="5">
        <v>0</v>
      </c>
      <c r="B180" s="5">
        <v>11513</v>
      </c>
      <c r="C180" s="5">
        <v>8</v>
      </c>
      <c r="D180" s="5">
        <v>0</v>
      </c>
      <c r="E180" s="5">
        <v>0</v>
      </c>
    </row>
    <row r="181" spans="1:5" x14ac:dyDescent="0.2">
      <c r="A181" s="8">
        <v>0</v>
      </c>
      <c r="B181" s="8">
        <v>11513</v>
      </c>
      <c r="C181" s="8">
        <v>9</v>
      </c>
      <c r="D181" s="8">
        <v>0</v>
      </c>
      <c r="E181" s="8">
        <v>0</v>
      </c>
    </row>
    <row r="182" spans="1:5" x14ac:dyDescent="0.2">
      <c r="A182" s="5">
        <v>0</v>
      </c>
      <c r="B182" s="5">
        <v>11602</v>
      </c>
      <c r="C182" s="5">
        <v>1</v>
      </c>
      <c r="D182" s="5">
        <v>0</v>
      </c>
      <c r="E182" s="5">
        <v>4</v>
      </c>
    </row>
    <row r="183" spans="1:5" x14ac:dyDescent="0.2">
      <c r="A183" s="5">
        <v>0</v>
      </c>
      <c r="B183" s="5">
        <v>11602</v>
      </c>
      <c r="C183" s="5">
        <v>2</v>
      </c>
      <c r="D183" s="5">
        <v>0</v>
      </c>
      <c r="E183" s="5">
        <v>6</v>
      </c>
    </row>
    <row r="184" spans="1:5" x14ac:dyDescent="0.2">
      <c r="A184" s="5">
        <v>0</v>
      </c>
      <c r="B184" s="5">
        <v>11602</v>
      </c>
      <c r="C184" s="5">
        <v>3</v>
      </c>
      <c r="D184" s="5">
        <v>0</v>
      </c>
      <c r="E184" s="5">
        <v>3</v>
      </c>
    </row>
    <row r="185" spans="1:5" x14ac:dyDescent="0.2">
      <c r="A185" s="5">
        <v>0</v>
      </c>
      <c r="B185" s="5">
        <v>11602</v>
      </c>
      <c r="C185" s="5">
        <v>4</v>
      </c>
      <c r="D185" s="5">
        <v>1</v>
      </c>
      <c r="E185" s="5">
        <v>3</v>
      </c>
    </row>
    <row r="186" spans="1:5" x14ac:dyDescent="0.2">
      <c r="A186" s="5">
        <v>0</v>
      </c>
      <c r="B186" s="5">
        <v>11602</v>
      </c>
      <c r="C186" s="5">
        <v>5</v>
      </c>
      <c r="D186" s="5">
        <v>1</v>
      </c>
      <c r="E186" s="5">
        <v>2</v>
      </c>
    </row>
    <row r="187" spans="1:5" x14ac:dyDescent="0.2">
      <c r="A187" s="5">
        <v>0</v>
      </c>
      <c r="B187" s="5">
        <v>11602</v>
      </c>
      <c r="C187" s="5">
        <v>6</v>
      </c>
      <c r="D187" s="5">
        <v>0</v>
      </c>
      <c r="E187" s="5">
        <v>4</v>
      </c>
    </row>
    <row r="188" spans="1:5" x14ac:dyDescent="0.2">
      <c r="A188" s="5">
        <v>0</v>
      </c>
      <c r="B188" s="5">
        <v>11602</v>
      </c>
      <c r="C188" s="5">
        <v>7</v>
      </c>
      <c r="D188" s="5">
        <v>0</v>
      </c>
      <c r="E188" s="5">
        <v>4</v>
      </c>
    </row>
    <row r="189" spans="1:5" x14ac:dyDescent="0.2">
      <c r="A189" s="5">
        <v>0</v>
      </c>
      <c r="B189" s="5">
        <v>11602</v>
      </c>
      <c r="C189" s="5">
        <v>8</v>
      </c>
      <c r="D189" s="5">
        <v>0</v>
      </c>
      <c r="E189" s="5">
        <v>1</v>
      </c>
    </row>
    <row r="190" spans="1:5" x14ac:dyDescent="0.2">
      <c r="A190" s="8">
        <v>0</v>
      </c>
      <c r="B190" s="8">
        <v>11602</v>
      </c>
      <c r="C190" s="8">
        <v>9</v>
      </c>
      <c r="D190" s="8">
        <v>0</v>
      </c>
      <c r="E190" s="8">
        <v>7</v>
      </c>
    </row>
    <row r="191" spans="1:5" x14ac:dyDescent="0.2">
      <c r="A191" s="5">
        <v>0</v>
      </c>
      <c r="B191" s="5">
        <v>11603</v>
      </c>
      <c r="C191" s="5">
        <v>1</v>
      </c>
      <c r="D191" s="5">
        <v>0</v>
      </c>
      <c r="E191" s="5">
        <v>5</v>
      </c>
    </row>
    <row r="192" spans="1:5" x14ac:dyDescent="0.2">
      <c r="A192" s="5">
        <v>0</v>
      </c>
      <c r="B192" s="5">
        <v>11603</v>
      </c>
      <c r="C192" s="5">
        <v>2</v>
      </c>
      <c r="D192" s="5">
        <v>0</v>
      </c>
      <c r="E192" s="5">
        <v>0</v>
      </c>
    </row>
    <row r="193" spans="1:5" x14ac:dyDescent="0.2">
      <c r="A193" s="5">
        <v>0</v>
      </c>
      <c r="B193" s="5">
        <v>11603</v>
      </c>
      <c r="C193" s="5">
        <v>3</v>
      </c>
      <c r="D193" s="5">
        <v>0</v>
      </c>
      <c r="E193" s="5">
        <v>5</v>
      </c>
    </row>
    <row r="194" spans="1:5" x14ac:dyDescent="0.2">
      <c r="A194" s="5">
        <v>0</v>
      </c>
      <c r="B194" s="5">
        <v>11603</v>
      </c>
      <c r="C194" s="5">
        <v>4</v>
      </c>
      <c r="D194" s="5">
        <v>0</v>
      </c>
    </row>
    <row r="195" spans="1:5" x14ac:dyDescent="0.2">
      <c r="A195" s="5">
        <v>0</v>
      </c>
      <c r="B195" s="5">
        <v>11603</v>
      </c>
      <c r="C195" s="5">
        <v>5</v>
      </c>
      <c r="D195" s="5">
        <v>0</v>
      </c>
    </row>
    <row r="196" spans="1:5" x14ac:dyDescent="0.2">
      <c r="A196" s="5">
        <v>0</v>
      </c>
      <c r="B196" s="5">
        <v>11603</v>
      </c>
      <c r="C196" s="5">
        <v>6</v>
      </c>
      <c r="D196" s="5">
        <v>0</v>
      </c>
    </row>
    <row r="197" spans="1:5" x14ac:dyDescent="0.2">
      <c r="A197" s="5">
        <v>0</v>
      </c>
      <c r="B197" s="5">
        <v>11603</v>
      </c>
      <c r="C197" s="5">
        <v>7</v>
      </c>
      <c r="D197" s="5">
        <v>0</v>
      </c>
    </row>
    <row r="198" spans="1:5" x14ac:dyDescent="0.2">
      <c r="A198" s="5">
        <v>0</v>
      </c>
      <c r="B198" s="5">
        <v>11603</v>
      </c>
      <c r="C198" s="5">
        <v>8</v>
      </c>
      <c r="D198" s="5">
        <v>0</v>
      </c>
    </row>
    <row r="199" spans="1:5" x14ac:dyDescent="0.2">
      <c r="A199" s="8">
        <v>0</v>
      </c>
      <c r="B199" s="8">
        <v>11603</v>
      </c>
      <c r="C199" s="8">
        <v>9</v>
      </c>
      <c r="D199" s="8">
        <v>0</v>
      </c>
      <c r="E199" s="8"/>
    </row>
    <row r="200" spans="1:5" x14ac:dyDescent="0.2">
      <c r="A200" s="5">
        <v>0</v>
      </c>
      <c r="B200" s="5">
        <v>11604</v>
      </c>
      <c r="C200" s="5">
        <v>1</v>
      </c>
      <c r="D200" s="5">
        <v>0</v>
      </c>
      <c r="E200" s="5">
        <v>6</v>
      </c>
    </row>
    <row r="201" spans="1:5" x14ac:dyDescent="0.2">
      <c r="A201" s="5">
        <v>0</v>
      </c>
      <c r="B201" s="5">
        <v>11604</v>
      </c>
      <c r="C201" s="5">
        <v>2</v>
      </c>
      <c r="D201" s="5">
        <v>0</v>
      </c>
      <c r="E201" s="5">
        <v>6</v>
      </c>
    </row>
    <row r="202" spans="1:5" x14ac:dyDescent="0.2">
      <c r="A202" s="5">
        <v>0</v>
      </c>
      <c r="B202" s="5">
        <v>11604</v>
      </c>
      <c r="C202" s="5">
        <v>3</v>
      </c>
      <c r="D202" s="5">
        <v>0</v>
      </c>
      <c r="E202" s="5">
        <v>4</v>
      </c>
    </row>
    <row r="203" spans="1:5" x14ac:dyDescent="0.2">
      <c r="A203" s="5">
        <v>0</v>
      </c>
      <c r="B203" s="5">
        <v>11604</v>
      </c>
      <c r="C203" s="5">
        <v>4</v>
      </c>
      <c r="D203" s="5">
        <v>0</v>
      </c>
      <c r="E203" s="5">
        <v>4</v>
      </c>
    </row>
    <row r="204" spans="1:5" x14ac:dyDescent="0.2">
      <c r="A204" s="5">
        <v>0</v>
      </c>
      <c r="B204" s="5">
        <v>11604</v>
      </c>
      <c r="C204" s="5">
        <v>5</v>
      </c>
      <c r="D204" s="5">
        <v>0</v>
      </c>
      <c r="E204" s="5">
        <v>6</v>
      </c>
    </row>
    <row r="205" spans="1:5" x14ac:dyDescent="0.2">
      <c r="A205" s="5">
        <v>0</v>
      </c>
      <c r="B205" s="5">
        <v>11604</v>
      </c>
      <c r="C205" s="5">
        <v>6</v>
      </c>
      <c r="D205" s="5">
        <v>0</v>
      </c>
      <c r="E205" s="5">
        <v>6</v>
      </c>
    </row>
    <row r="206" spans="1:5" x14ac:dyDescent="0.2">
      <c r="A206" s="5">
        <v>0</v>
      </c>
      <c r="B206" s="5">
        <v>11604</v>
      </c>
      <c r="C206" s="5">
        <v>7</v>
      </c>
      <c r="D206" s="5">
        <v>0</v>
      </c>
      <c r="E206" s="5">
        <v>8</v>
      </c>
    </row>
    <row r="207" spans="1:5" x14ac:dyDescent="0.2">
      <c r="A207" s="5">
        <v>0</v>
      </c>
      <c r="B207" s="5">
        <v>11604</v>
      </c>
      <c r="C207" s="5">
        <v>8</v>
      </c>
      <c r="D207" s="5">
        <v>0</v>
      </c>
      <c r="E207" s="5">
        <v>4</v>
      </c>
    </row>
    <row r="208" spans="1:5" x14ac:dyDescent="0.2">
      <c r="A208" s="8">
        <v>0</v>
      </c>
      <c r="B208" s="8">
        <v>11604</v>
      </c>
      <c r="C208" s="8">
        <v>9</v>
      </c>
      <c r="D208" s="8">
        <v>0</v>
      </c>
      <c r="E208" s="8">
        <v>6</v>
      </c>
    </row>
    <row r="209" spans="1:5" x14ac:dyDescent="0.2">
      <c r="A209" s="5">
        <v>0</v>
      </c>
      <c r="B209" s="5">
        <v>11701</v>
      </c>
      <c r="C209" s="5">
        <v>1</v>
      </c>
      <c r="D209" s="5">
        <v>0</v>
      </c>
      <c r="E209" s="5">
        <v>8</v>
      </c>
    </row>
    <row r="210" spans="1:5" x14ac:dyDescent="0.2">
      <c r="A210" s="5">
        <v>0</v>
      </c>
      <c r="B210" s="5">
        <v>11701</v>
      </c>
      <c r="C210" s="5">
        <v>2</v>
      </c>
      <c r="D210" s="5">
        <v>2</v>
      </c>
      <c r="E210" s="5">
        <v>7</v>
      </c>
    </row>
    <row r="211" spans="1:5" x14ac:dyDescent="0.2">
      <c r="A211" s="5">
        <v>0</v>
      </c>
      <c r="B211" s="5">
        <v>11701</v>
      </c>
      <c r="C211" s="5">
        <v>3</v>
      </c>
      <c r="D211" s="5">
        <v>0</v>
      </c>
      <c r="E211" s="5">
        <v>8</v>
      </c>
    </row>
    <row r="212" spans="1:5" x14ac:dyDescent="0.2">
      <c r="A212" s="5">
        <v>0</v>
      </c>
      <c r="B212" s="5">
        <v>11701</v>
      </c>
      <c r="C212" s="5">
        <v>4</v>
      </c>
      <c r="D212" s="5">
        <v>0</v>
      </c>
      <c r="E212" s="5">
        <v>4</v>
      </c>
    </row>
    <row r="213" spans="1:5" x14ac:dyDescent="0.2">
      <c r="A213" s="5">
        <v>0</v>
      </c>
      <c r="B213" s="5">
        <v>11701</v>
      </c>
      <c r="C213" s="5">
        <v>5</v>
      </c>
      <c r="D213" s="5">
        <v>0</v>
      </c>
      <c r="E213" s="5">
        <v>4</v>
      </c>
    </row>
    <row r="214" spans="1:5" x14ac:dyDescent="0.2">
      <c r="A214" s="5">
        <v>0</v>
      </c>
      <c r="B214" s="5">
        <v>11701</v>
      </c>
      <c r="C214" s="5">
        <v>6</v>
      </c>
      <c r="D214" s="5">
        <v>0</v>
      </c>
      <c r="E214" s="5">
        <v>6</v>
      </c>
    </row>
    <row r="215" spans="1:5" x14ac:dyDescent="0.2">
      <c r="A215" s="5">
        <v>0</v>
      </c>
      <c r="B215" s="5">
        <v>11701</v>
      </c>
      <c r="C215" s="5">
        <v>7</v>
      </c>
      <c r="D215" s="5">
        <v>0</v>
      </c>
      <c r="E215" s="5">
        <v>0</v>
      </c>
    </row>
    <row r="216" spans="1:5" x14ac:dyDescent="0.2">
      <c r="A216" s="5">
        <v>0</v>
      </c>
      <c r="B216" s="5">
        <v>11701</v>
      </c>
      <c r="C216" s="5">
        <v>8</v>
      </c>
      <c r="D216" s="5">
        <v>0</v>
      </c>
      <c r="E216" s="5">
        <v>0</v>
      </c>
    </row>
    <row r="217" spans="1:5" x14ac:dyDescent="0.2">
      <c r="A217" s="8">
        <v>0</v>
      </c>
      <c r="B217" s="8">
        <v>11701</v>
      </c>
      <c r="C217" s="8">
        <v>9</v>
      </c>
      <c r="D217" s="8">
        <v>0</v>
      </c>
      <c r="E217" s="8">
        <v>8</v>
      </c>
    </row>
    <row r="218" spans="1:5" x14ac:dyDescent="0.2">
      <c r="A218" s="5">
        <v>0</v>
      </c>
      <c r="B218" s="5">
        <v>11703</v>
      </c>
      <c r="C218" s="5">
        <v>1</v>
      </c>
      <c r="D218" s="5">
        <v>0</v>
      </c>
      <c r="E218" s="5">
        <v>5</v>
      </c>
    </row>
    <row r="219" spans="1:5" x14ac:dyDescent="0.2">
      <c r="A219" s="5">
        <v>0</v>
      </c>
      <c r="B219" s="5">
        <v>11703</v>
      </c>
      <c r="C219" s="5">
        <v>2</v>
      </c>
      <c r="D219" s="5">
        <v>0</v>
      </c>
      <c r="E219" s="5">
        <v>3</v>
      </c>
    </row>
    <row r="220" spans="1:5" x14ac:dyDescent="0.2">
      <c r="A220" s="5">
        <v>0</v>
      </c>
      <c r="B220" s="5">
        <v>11703</v>
      </c>
      <c r="C220" s="5">
        <v>3</v>
      </c>
      <c r="D220" s="5">
        <v>0</v>
      </c>
      <c r="E220" s="5">
        <v>6</v>
      </c>
    </row>
    <row r="221" spans="1:5" x14ac:dyDescent="0.2">
      <c r="A221" s="5">
        <v>0</v>
      </c>
      <c r="B221" s="5">
        <v>11703</v>
      </c>
      <c r="C221" s="5">
        <v>4</v>
      </c>
      <c r="D221" s="5">
        <v>2</v>
      </c>
      <c r="E221" s="5">
        <v>5</v>
      </c>
    </row>
    <row r="222" spans="1:5" x14ac:dyDescent="0.2">
      <c r="A222" s="5">
        <v>0</v>
      </c>
      <c r="B222" s="5">
        <v>11703</v>
      </c>
      <c r="C222" s="5">
        <v>5</v>
      </c>
      <c r="D222" s="5">
        <v>0</v>
      </c>
      <c r="E222" s="5">
        <v>2</v>
      </c>
    </row>
    <row r="223" spans="1:5" x14ac:dyDescent="0.2">
      <c r="A223" s="5">
        <v>0</v>
      </c>
      <c r="B223" s="5">
        <v>11703</v>
      </c>
      <c r="C223" s="5">
        <v>6</v>
      </c>
      <c r="D223" s="5">
        <v>0</v>
      </c>
      <c r="E223" s="5">
        <v>0</v>
      </c>
    </row>
    <row r="224" spans="1:5" x14ac:dyDescent="0.2">
      <c r="A224" s="5">
        <v>0</v>
      </c>
      <c r="B224" s="5">
        <v>11703</v>
      </c>
      <c r="C224" s="5">
        <v>7</v>
      </c>
      <c r="D224" s="5">
        <v>0</v>
      </c>
    </row>
    <row r="225" spans="1:5" x14ac:dyDescent="0.2">
      <c r="A225" s="5">
        <v>0</v>
      </c>
      <c r="B225" s="5">
        <v>11703</v>
      </c>
      <c r="C225" s="5">
        <v>8</v>
      </c>
      <c r="D225" s="5">
        <v>0</v>
      </c>
    </row>
    <row r="226" spans="1:5" x14ac:dyDescent="0.2">
      <c r="A226" s="8">
        <v>0</v>
      </c>
      <c r="B226" s="8">
        <v>11703</v>
      </c>
      <c r="C226" s="8">
        <v>9</v>
      </c>
      <c r="D226" s="8">
        <v>0</v>
      </c>
      <c r="E226" s="8"/>
    </row>
    <row r="227" spans="1:5" x14ac:dyDescent="0.2">
      <c r="A227" s="5">
        <v>0</v>
      </c>
      <c r="B227" s="5">
        <v>11705</v>
      </c>
      <c r="C227" s="5">
        <v>1</v>
      </c>
      <c r="D227" s="5">
        <v>0</v>
      </c>
      <c r="E227" s="5">
        <v>6</v>
      </c>
    </row>
    <row r="228" spans="1:5" x14ac:dyDescent="0.2">
      <c r="A228" s="5">
        <v>0</v>
      </c>
      <c r="B228" s="5">
        <v>11705</v>
      </c>
      <c r="C228" s="5">
        <v>2</v>
      </c>
      <c r="D228" s="5">
        <v>0</v>
      </c>
      <c r="E228" s="5">
        <v>7</v>
      </c>
    </row>
    <row r="229" spans="1:5" x14ac:dyDescent="0.2">
      <c r="A229" s="5">
        <v>0</v>
      </c>
      <c r="B229" s="5">
        <v>11705</v>
      </c>
      <c r="C229" s="5">
        <v>3</v>
      </c>
      <c r="D229" s="5">
        <v>1</v>
      </c>
      <c r="E229" s="5">
        <v>5</v>
      </c>
    </row>
    <row r="230" spans="1:5" x14ac:dyDescent="0.2">
      <c r="A230" s="5">
        <v>0</v>
      </c>
      <c r="B230" s="5">
        <v>11705</v>
      </c>
      <c r="C230" s="5">
        <v>4</v>
      </c>
      <c r="D230" s="5">
        <v>0</v>
      </c>
      <c r="E230" s="5">
        <v>4</v>
      </c>
    </row>
    <row r="231" spans="1:5" x14ac:dyDescent="0.2">
      <c r="A231" s="5">
        <v>0</v>
      </c>
      <c r="B231" s="5">
        <v>11705</v>
      </c>
      <c r="C231" s="5">
        <v>5</v>
      </c>
      <c r="D231" s="5">
        <v>2</v>
      </c>
      <c r="E231" s="5">
        <v>4</v>
      </c>
    </row>
    <row r="232" spans="1:5" x14ac:dyDescent="0.2">
      <c r="A232" s="5">
        <v>0</v>
      </c>
      <c r="B232" s="5">
        <v>11705</v>
      </c>
      <c r="C232" s="5">
        <v>6</v>
      </c>
      <c r="D232" s="5">
        <v>0</v>
      </c>
      <c r="E232" s="5">
        <v>8</v>
      </c>
    </row>
    <row r="233" spans="1:5" x14ac:dyDescent="0.2">
      <c r="A233" s="5">
        <v>0</v>
      </c>
      <c r="B233" s="5">
        <v>11705</v>
      </c>
      <c r="C233" s="5">
        <v>7</v>
      </c>
      <c r="D233" s="5">
        <v>0</v>
      </c>
      <c r="E233" s="5">
        <v>0</v>
      </c>
    </row>
    <row r="234" spans="1:5" x14ac:dyDescent="0.2">
      <c r="A234" s="5">
        <v>0</v>
      </c>
      <c r="B234" s="5">
        <v>11705</v>
      </c>
      <c r="C234" s="5">
        <v>8</v>
      </c>
      <c r="D234" s="5">
        <v>0</v>
      </c>
      <c r="E234" s="5">
        <v>1</v>
      </c>
    </row>
    <row r="235" spans="1:5" x14ac:dyDescent="0.2">
      <c r="A235" s="8">
        <v>0</v>
      </c>
      <c r="B235" s="8">
        <v>11705</v>
      </c>
      <c r="C235" s="8">
        <v>9</v>
      </c>
      <c r="D235" s="8">
        <v>0</v>
      </c>
      <c r="E235" s="8">
        <v>3</v>
      </c>
    </row>
    <row r="236" spans="1:5" x14ac:dyDescent="0.2">
      <c r="A236" s="5">
        <v>0</v>
      </c>
      <c r="B236" s="5">
        <v>11711</v>
      </c>
      <c r="C236" s="5">
        <v>1</v>
      </c>
      <c r="D236" s="5">
        <v>0</v>
      </c>
      <c r="E236" s="5">
        <v>6</v>
      </c>
    </row>
    <row r="237" spans="1:5" x14ac:dyDescent="0.2">
      <c r="A237" s="5">
        <v>0</v>
      </c>
      <c r="B237" s="5">
        <v>11711</v>
      </c>
      <c r="C237" s="5">
        <v>2</v>
      </c>
      <c r="D237" s="5">
        <v>0</v>
      </c>
      <c r="E237" s="5">
        <v>5</v>
      </c>
    </row>
    <row r="238" spans="1:5" x14ac:dyDescent="0.2">
      <c r="A238" s="5">
        <v>0</v>
      </c>
      <c r="B238" s="5">
        <v>11711</v>
      </c>
      <c r="C238" s="5">
        <v>3</v>
      </c>
      <c r="D238" s="5">
        <v>0</v>
      </c>
      <c r="E238" s="5">
        <v>8</v>
      </c>
    </row>
    <row r="239" spans="1:5" x14ac:dyDescent="0.2">
      <c r="A239" s="5">
        <v>0</v>
      </c>
      <c r="B239" s="5">
        <v>11711</v>
      </c>
      <c r="C239" s="5">
        <v>4</v>
      </c>
      <c r="D239" s="5">
        <v>1</v>
      </c>
      <c r="E239" s="5">
        <v>6</v>
      </c>
    </row>
    <row r="240" spans="1:5" x14ac:dyDescent="0.2">
      <c r="A240" s="5">
        <v>0</v>
      </c>
      <c r="B240" s="5">
        <v>11711</v>
      </c>
      <c r="C240" s="5">
        <v>5</v>
      </c>
      <c r="D240" s="5">
        <v>0</v>
      </c>
      <c r="E240" s="5">
        <v>6</v>
      </c>
    </row>
    <row r="241" spans="1:5" x14ac:dyDescent="0.2">
      <c r="A241" s="5">
        <v>0</v>
      </c>
      <c r="B241" s="5">
        <v>11711</v>
      </c>
      <c r="C241" s="5">
        <v>6</v>
      </c>
      <c r="D241" s="5">
        <v>0</v>
      </c>
      <c r="E241" s="5">
        <v>1</v>
      </c>
    </row>
    <row r="242" spans="1:5" x14ac:dyDescent="0.2">
      <c r="A242" s="5">
        <v>0</v>
      </c>
      <c r="B242" s="5">
        <v>11711</v>
      </c>
      <c r="C242" s="5">
        <v>7</v>
      </c>
      <c r="D242" s="5">
        <v>0</v>
      </c>
      <c r="E242" s="5">
        <v>3</v>
      </c>
    </row>
    <row r="243" spans="1:5" x14ac:dyDescent="0.2">
      <c r="A243" s="5">
        <v>0</v>
      </c>
      <c r="B243" s="5">
        <v>11711</v>
      </c>
      <c r="C243" s="5">
        <v>8</v>
      </c>
      <c r="D243" s="5">
        <v>0</v>
      </c>
      <c r="E243" s="5">
        <v>1</v>
      </c>
    </row>
    <row r="244" spans="1:5" x14ac:dyDescent="0.2">
      <c r="A244" s="8">
        <v>0</v>
      </c>
      <c r="B244" s="8">
        <v>11711</v>
      </c>
      <c r="C244" s="8">
        <v>9</v>
      </c>
      <c r="D244" s="8">
        <v>0</v>
      </c>
      <c r="E244" s="8">
        <v>4</v>
      </c>
    </row>
    <row r="245" spans="1:5" x14ac:dyDescent="0.2">
      <c r="A245" s="5">
        <v>0</v>
      </c>
      <c r="B245" s="5">
        <v>20505</v>
      </c>
      <c r="C245" s="5">
        <v>1</v>
      </c>
      <c r="D245" s="9"/>
      <c r="E245" s="5">
        <v>4</v>
      </c>
    </row>
    <row r="246" spans="1:5" x14ac:dyDescent="0.2">
      <c r="A246" s="5">
        <v>0</v>
      </c>
      <c r="B246" s="5">
        <v>20505</v>
      </c>
      <c r="C246" s="5">
        <v>2</v>
      </c>
      <c r="D246" s="9"/>
      <c r="E246" s="5">
        <v>4</v>
      </c>
    </row>
    <row r="247" spans="1:5" x14ac:dyDescent="0.2">
      <c r="A247" s="5">
        <v>0</v>
      </c>
      <c r="B247" s="5">
        <v>20505</v>
      </c>
      <c r="C247" s="5">
        <v>3</v>
      </c>
      <c r="D247" s="9"/>
      <c r="E247" s="5">
        <v>8</v>
      </c>
    </row>
    <row r="248" spans="1:5" x14ac:dyDescent="0.2">
      <c r="A248" s="5">
        <v>0</v>
      </c>
      <c r="B248" s="5">
        <v>20505</v>
      </c>
      <c r="C248" s="5">
        <v>4</v>
      </c>
      <c r="D248" s="9"/>
      <c r="E248" s="5">
        <v>4</v>
      </c>
    </row>
    <row r="249" spans="1:5" x14ac:dyDescent="0.2">
      <c r="A249" s="5">
        <v>0</v>
      </c>
      <c r="B249" s="5">
        <v>20505</v>
      </c>
      <c r="C249" s="5">
        <v>5</v>
      </c>
      <c r="D249" s="9"/>
      <c r="E249" s="5">
        <v>0</v>
      </c>
    </row>
    <row r="250" spans="1:5" x14ac:dyDescent="0.2">
      <c r="A250" s="5">
        <v>0</v>
      </c>
      <c r="B250" s="5">
        <v>20505</v>
      </c>
      <c r="C250" s="5">
        <v>6</v>
      </c>
      <c r="D250" s="9"/>
      <c r="E250" s="5">
        <v>3</v>
      </c>
    </row>
    <row r="251" spans="1:5" x14ac:dyDescent="0.2">
      <c r="A251" s="5">
        <v>0</v>
      </c>
      <c r="B251" s="5">
        <v>20505</v>
      </c>
      <c r="C251" s="5">
        <v>7</v>
      </c>
      <c r="D251" s="9"/>
      <c r="E251" s="5">
        <v>2</v>
      </c>
    </row>
    <row r="252" spans="1:5" x14ac:dyDescent="0.2">
      <c r="A252" s="5">
        <v>0</v>
      </c>
      <c r="B252" s="5">
        <v>20505</v>
      </c>
      <c r="C252" s="5">
        <v>8</v>
      </c>
      <c r="D252" s="9"/>
      <c r="E252" s="5">
        <v>5</v>
      </c>
    </row>
    <row r="253" spans="1:5" x14ac:dyDescent="0.2">
      <c r="A253" s="8">
        <v>0</v>
      </c>
      <c r="B253" s="8">
        <v>20505</v>
      </c>
      <c r="C253" s="8">
        <v>9</v>
      </c>
      <c r="D253" s="10"/>
      <c r="E253" s="8">
        <v>3</v>
      </c>
    </row>
    <row r="254" spans="1:5" x14ac:dyDescent="0.2">
      <c r="A254" s="5">
        <v>0</v>
      </c>
      <c r="B254" s="5">
        <v>20506</v>
      </c>
      <c r="C254" s="5">
        <v>1</v>
      </c>
      <c r="D254" s="5">
        <v>0</v>
      </c>
      <c r="E254" s="5">
        <v>8</v>
      </c>
    </row>
    <row r="255" spans="1:5" x14ac:dyDescent="0.2">
      <c r="A255" s="5">
        <v>0</v>
      </c>
      <c r="B255" s="5">
        <v>20506</v>
      </c>
      <c r="C255" s="5">
        <v>2</v>
      </c>
      <c r="D255" s="5">
        <v>0</v>
      </c>
      <c r="E255" s="5">
        <v>8</v>
      </c>
    </row>
    <row r="256" spans="1:5" x14ac:dyDescent="0.2">
      <c r="A256" s="5">
        <v>0</v>
      </c>
      <c r="B256" s="5">
        <v>20506</v>
      </c>
      <c r="C256" s="5">
        <v>3</v>
      </c>
      <c r="D256" s="5">
        <v>0</v>
      </c>
      <c r="E256" s="5">
        <v>8</v>
      </c>
    </row>
    <row r="257" spans="1:5" x14ac:dyDescent="0.2">
      <c r="A257" s="5">
        <v>0</v>
      </c>
      <c r="B257" s="5">
        <v>20506</v>
      </c>
      <c r="C257" s="5">
        <v>4</v>
      </c>
      <c r="D257" s="5">
        <v>3</v>
      </c>
      <c r="E257" s="5">
        <v>6</v>
      </c>
    </row>
    <row r="258" spans="1:5" x14ac:dyDescent="0.2">
      <c r="A258" s="5">
        <v>0</v>
      </c>
      <c r="B258" s="5">
        <v>20506</v>
      </c>
      <c r="C258" s="5">
        <v>5</v>
      </c>
      <c r="D258" s="5">
        <v>2</v>
      </c>
      <c r="E258" s="5">
        <v>6</v>
      </c>
    </row>
    <row r="259" spans="1:5" x14ac:dyDescent="0.2">
      <c r="A259" s="5">
        <v>0</v>
      </c>
      <c r="B259" s="5">
        <v>20506</v>
      </c>
      <c r="C259" s="5">
        <v>6</v>
      </c>
      <c r="D259" s="5">
        <v>1</v>
      </c>
      <c r="E259" s="5">
        <v>6</v>
      </c>
    </row>
    <row r="260" spans="1:5" x14ac:dyDescent="0.2">
      <c r="A260" s="5">
        <v>0</v>
      </c>
      <c r="B260" s="5">
        <v>20506</v>
      </c>
      <c r="C260" s="5">
        <v>7</v>
      </c>
      <c r="D260" s="5">
        <v>0</v>
      </c>
      <c r="E260" s="5">
        <v>6</v>
      </c>
    </row>
    <row r="261" spans="1:5" x14ac:dyDescent="0.2">
      <c r="A261" s="5">
        <v>0</v>
      </c>
      <c r="B261" s="5">
        <v>20506</v>
      </c>
      <c r="C261" s="5">
        <v>8</v>
      </c>
      <c r="D261" s="5">
        <v>0</v>
      </c>
      <c r="E261" s="5">
        <v>3</v>
      </c>
    </row>
    <row r="262" spans="1:5" x14ac:dyDescent="0.2">
      <c r="A262" s="8">
        <v>0</v>
      </c>
      <c r="B262" s="8">
        <v>20506</v>
      </c>
      <c r="C262" s="8">
        <v>9</v>
      </c>
      <c r="D262" s="8">
        <v>0</v>
      </c>
      <c r="E262" s="8">
        <v>8</v>
      </c>
    </row>
    <row r="263" spans="1:5" x14ac:dyDescent="0.2">
      <c r="A263" s="5">
        <v>0</v>
      </c>
      <c r="B263" s="5">
        <v>20510</v>
      </c>
      <c r="C263" s="5">
        <v>1</v>
      </c>
      <c r="D263" s="5">
        <v>2</v>
      </c>
      <c r="E263" s="5">
        <v>8</v>
      </c>
    </row>
    <row r="264" spans="1:5" x14ac:dyDescent="0.2">
      <c r="A264" s="5">
        <v>0</v>
      </c>
      <c r="B264" s="5">
        <v>20510</v>
      </c>
      <c r="C264" s="5">
        <v>2</v>
      </c>
      <c r="D264" s="5">
        <v>1</v>
      </c>
      <c r="E264" s="5">
        <v>7</v>
      </c>
    </row>
    <row r="265" spans="1:5" x14ac:dyDescent="0.2">
      <c r="A265" s="5">
        <v>0</v>
      </c>
      <c r="B265" s="5">
        <v>20510</v>
      </c>
      <c r="C265" s="5">
        <v>3</v>
      </c>
      <c r="D265" s="5">
        <v>4</v>
      </c>
      <c r="E265" s="5">
        <v>8</v>
      </c>
    </row>
    <row r="266" spans="1:5" x14ac:dyDescent="0.2">
      <c r="A266" s="5">
        <v>0</v>
      </c>
      <c r="B266" s="5">
        <v>20510</v>
      </c>
      <c r="C266" s="5">
        <v>4</v>
      </c>
      <c r="D266" s="5">
        <v>2</v>
      </c>
      <c r="E266" s="5">
        <v>8</v>
      </c>
    </row>
    <row r="267" spans="1:5" x14ac:dyDescent="0.2">
      <c r="A267" s="5">
        <v>0</v>
      </c>
      <c r="B267" s="5">
        <v>20510</v>
      </c>
      <c r="C267" s="5">
        <v>5</v>
      </c>
      <c r="D267" s="5">
        <v>2</v>
      </c>
      <c r="E267" s="5">
        <v>6</v>
      </c>
    </row>
    <row r="268" spans="1:5" x14ac:dyDescent="0.2">
      <c r="A268" s="5">
        <v>0</v>
      </c>
      <c r="B268" s="5">
        <v>20510</v>
      </c>
      <c r="C268" s="5">
        <v>6</v>
      </c>
      <c r="D268" s="5">
        <v>3</v>
      </c>
      <c r="E268" s="5">
        <v>7</v>
      </c>
    </row>
    <row r="269" spans="1:5" x14ac:dyDescent="0.2">
      <c r="A269" s="5">
        <v>0</v>
      </c>
      <c r="B269" s="5">
        <v>20510</v>
      </c>
      <c r="C269" s="5">
        <v>7</v>
      </c>
      <c r="D269" s="5">
        <v>1</v>
      </c>
      <c r="E269" s="5">
        <v>6</v>
      </c>
    </row>
    <row r="270" spans="1:5" x14ac:dyDescent="0.2">
      <c r="A270" s="5">
        <v>0</v>
      </c>
      <c r="B270" s="5">
        <v>20510</v>
      </c>
      <c r="C270" s="5">
        <v>8</v>
      </c>
      <c r="D270" s="5">
        <v>0</v>
      </c>
      <c r="E270" s="5">
        <v>6</v>
      </c>
    </row>
    <row r="271" spans="1:5" x14ac:dyDescent="0.2">
      <c r="A271" s="8">
        <v>0</v>
      </c>
      <c r="B271" s="8">
        <v>20510</v>
      </c>
      <c r="C271" s="8">
        <v>9</v>
      </c>
      <c r="D271" s="8">
        <v>2</v>
      </c>
      <c r="E271" s="8">
        <v>8</v>
      </c>
    </row>
    <row r="272" spans="1:5" x14ac:dyDescent="0.2">
      <c r="A272" s="5">
        <v>0</v>
      </c>
      <c r="B272" s="5">
        <v>20601</v>
      </c>
      <c r="C272" s="5">
        <v>1</v>
      </c>
      <c r="D272" s="5">
        <v>2</v>
      </c>
      <c r="E272" s="5">
        <v>7</v>
      </c>
    </row>
    <row r="273" spans="1:5" x14ac:dyDescent="0.2">
      <c r="A273" s="5">
        <v>0</v>
      </c>
      <c r="B273" s="5">
        <v>20601</v>
      </c>
      <c r="C273" s="5">
        <v>2</v>
      </c>
      <c r="D273" s="5">
        <v>0</v>
      </c>
      <c r="E273" s="5">
        <v>4</v>
      </c>
    </row>
    <row r="274" spans="1:5" x14ac:dyDescent="0.2">
      <c r="A274" s="5">
        <v>0</v>
      </c>
      <c r="B274" s="5">
        <v>20601</v>
      </c>
      <c r="C274" s="5">
        <v>3</v>
      </c>
      <c r="D274" s="5">
        <v>1</v>
      </c>
      <c r="E274" s="5">
        <v>1</v>
      </c>
    </row>
    <row r="275" spans="1:5" x14ac:dyDescent="0.2">
      <c r="A275" s="5">
        <v>0</v>
      </c>
      <c r="B275" s="5">
        <v>20601</v>
      </c>
      <c r="C275" s="5">
        <v>4</v>
      </c>
      <c r="D275" s="5">
        <v>1</v>
      </c>
      <c r="E275" s="5">
        <v>6</v>
      </c>
    </row>
    <row r="276" spans="1:5" x14ac:dyDescent="0.2">
      <c r="A276" s="5">
        <v>0</v>
      </c>
      <c r="B276" s="5">
        <v>20601</v>
      </c>
      <c r="C276" s="5">
        <v>5</v>
      </c>
      <c r="D276" s="5">
        <v>1</v>
      </c>
      <c r="E276" s="5">
        <v>6</v>
      </c>
    </row>
    <row r="277" spans="1:5" x14ac:dyDescent="0.2">
      <c r="A277" s="5">
        <v>0</v>
      </c>
      <c r="B277" s="5">
        <v>20601</v>
      </c>
      <c r="C277" s="5">
        <v>6</v>
      </c>
      <c r="D277" s="5">
        <v>0</v>
      </c>
      <c r="E277" s="5">
        <v>7</v>
      </c>
    </row>
    <row r="278" spans="1:5" x14ac:dyDescent="0.2">
      <c r="A278" s="5">
        <v>0</v>
      </c>
      <c r="B278" s="5">
        <v>20601</v>
      </c>
      <c r="C278" s="5">
        <v>7</v>
      </c>
      <c r="D278" s="5">
        <v>2</v>
      </c>
      <c r="E278" s="5">
        <v>3</v>
      </c>
    </row>
    <row r="279" spans="1:5" x14ac:dyDescent="0.2">
      <c r="A279" s="5">
        <v>0</v>
      </c>
      <c r="B279" s="5">
        <v>20601</v>
      </c>
      <c r="C279" s="5">
        <v>8</v>
      </c>
      <c r="D279" s="5">
        <v>0</v>
      </c>
      <c r="E279" s="5">
        <v>6</v>
      </c>
    </row>
    <row r="280" spans="1:5" x14ac:dyDescent="0.2">
      <c r="A280" s="8">
        <v>0</v>
      </c>
      <c r="B280" s="8">
        <v>20601</v>
      </c>
      <c r="C280" s="8">
        <v>9</v>
      </c>
      <c r="D280" s="8">
        <v>2</v>
      </c>
      <c r="E280" s="8">
        <v>2</v>
      </c>
    </row>
    <row r="281" spans="1:5" x14ac:dyDescent="0.2">
      <c r="A281" s="5">
        <v>0</v>
      </c>
      <c r="B281" s="5">
        <v>20602</v>
      </c>
      <c r="C281" s="5">
        <v>1</v>
      </c>
      <c r="D281" s="5">
        <v>0</v>
      </c>
      <c r="E281" s="5">
        <v>4</v>
      </c>
    </row>
    <row r="282" spans="1:5" x14ac:dyDescent="0.2">
      <c r="A282" s="5">
        <v>0</v>
      </c>
      <c r="B282" s="5">
        <v>20602</v>
      </c>
      <c r="C282" s="5">
        <v>2</v>
      </c>
      <c r="D282" s="5">
        <v>0</v>
      </c>
      <c r="E282" s="5">
        <v>2</v>
      </c>
    </row>
    <row r="283" spans="1:5" x14ac:dyDescent="0.2">
      <c r="A283" s="5">
        <v>0</v>
      </c>
      <c r="B283" s="5">
        <v>20602</v>
      </c>
      <c r="C283" s="5">
        <v>3</v>
      </c>
      <c r="D283" s="5">
        <v>0</v>
      </c>
      <c r="E283" s="5">
        <v>0</v>
      </c>
    </row>
    <row r="284" spans="1:5" x14ac:dyDescent="0.2">
      <c r="A284" s="5">
        <v>0</v>
      </c>
      <c r="B284" s="5">
        <v>20602</v>
      </c>
      <c r="C284" s="5">
        <v>4</v>
      </c>
      <c r="D284" s="5">
        <v>1</v>
      </c>
      <c r="E284" s="5">
        <v>1</v>
      </c>
    </row>
    <row r="285" spans="1:5" x14ac:dyDescent="0.2">
      <c r="A285" s="5">
        <v>0</v>
      </c>
      <c r="B285" s="5">
        <v>20602</v>
      </c>
      <c r="C285" s="5">
        <v>5</v>
      </c>
      <c r="D285" s="5">
        <v>2</v>
      </c>
      <c r="E285" s="5">
        <v>0</v>
      </c>
    </row>
    <row r="286" spans="1:5" x14ac:dyDescent="0.2">
      <c r="A286" s="5">
        <v>0</v>
      </c>
      <c r="B286" s="5">
        <v>20602</v>
      </c>
      <c r="C286" s="5">
        <v>6</v>
      </c>
      <c r="D286" s="5">
        <v>0</v>
      </c>
      <c r="E286" s="5">
        <v>0</v>
      </c>
    </row>
    <row r="287" spans="1:5" x14ac:dyDescent="0.2">
      <c r="A287" s="5">
        <v>0</v>
      </c>
      <c r="B287" s="5">
        <v>20602</v>
      </c>
      <c r="C287" s="5">
        <v>7</v>
      </c>
      <c r="D287" s="5">
        <v>0</v>
      </c>
      <c r="E287" s="5">
        <v>0</v>
      </c>
    </row>
    <row r="288" spans="1:5" x14ac:dyDescent="0.2">
      <c r="A288" s="5">
        <v>0</v>
      </c>
      <c r="B288" s="5">
        <v>20602</v>
      </c>
      <c r="C288" s="5">
        <v>8</v>
      </c>
      <c r="D288" s="5">
        <v>0</v>
      </c>
      <c r="E288" s="5">
        <v>0</v>
      </c>
    </row>
    <row r="289" spans="1:5" x14ac:dyDescent="0.2">
      <c r="A289" s="8">
        <v>0</v>
      </c>
      <c r="B289" s="8">
        <v>20602</v>
      </c>
      <c r="C289" s="8">
        <v>9</v>
      </c>
      <c r="D289" s="8">
        <v>1</v>
      </c>
      <c r="E289" s="8">
        <v>1</v>
      </c>
    </row>
    <row r="290" spans="1:5" x14ac:dyDescent="0.2">
      <c r="A290" s="5">
        <v>0</v>
      </c>
      <c r="B290" s="5">
        <v>20605</v>
      </c>
      <c r="C290" s="5">
        <v>1</v>
      </c>
      <c r="D290" s="5">
        <v>0</v>
      </c>
      <c r="E290" s="5">
        <v>2</v>
      </c>
    </row>
    <row r="291" spans="1:5" x14ac:dyDescent="0.2">
      <c r="A291" s="5">
        <v>0</v>
      </c>
      <c r="B291" s="5">
        <v>20605</v>
      </c>
      <c r="C291" s="5">
        <v>2</v>
      </c>
      <c r="D291" s="5">
        <v>0</v>
      </c>
      <c r="E291" s="5">
        <v>2</v>
      </c>
    </row>
    <row r="292" spans="1:5" x14ac:dyDescent="0.2">
      <c r="A292" s="5">
        <v>0</v>
      </c>
      <c r="B292" s="5">
        <v>20605</v>
      </c>
      <c r="C292" s="5">
        <v>3</v>
      </c>
      <c r="D292" s="5">
        <v>0</v>
      </c>
      <c r="E292" s="5">
        <v>4</v>
      </c>
    </row>
    <row r="293" spans="1:5" x14ac:dyDescent="0.2">
      <c r="A293" s="5">
        <v>0</v>
      </c>
      <c r="B293" s="5">
        <v>20605</v>
      </c>
      <c r="C293" s="5">
        <v>4</v>
      </c>
      <c r="D293" s="5">
        <v>0</v>
      </c>
      <c r="E293" s="5">
        <v>4</v>
      </c>
    </row>
    <row r="294" spans="1:5" x14ac:dyDescent="0.2">
      <c r="A294" s="5">
        <v>0</v>
      </c>
      <c r="B294" s="5">
        <v>20605</v>
      </c>
      <c r="C294" s="5">
        <v>5</v>
      </c>
      <c r="D294" s="5">
        <v>0</v>
      </c>
      <c r="E294" s="5">
        <v>4</v>
      </c>
    </row>
    <row r="295" spans="1:5" x14ac:dyDescent="0.2">
      <c r="A295" s="5">
        <v>0</v>
      </c>
      <c r="B295" s="5">
        <v>20605</v>
      </c>
      <c r="C295" s="5">
        <v>6</v>
      </c>
      <c r="D295" s="5">
        <v>0</v>
      </c>
      <c r="E295" s="5">
        <v>2</v>
      </c>
    </row>
    <row r="296" spans="1:5" x14ac:dyDescent="0.2">
      <c r="A296" s="5">
        <v>0</v>
      </c>
      <c r="B296" s="5">
        <v>20605</v>
      </c>
      <c r="C296" s="5">
        <v>7</v>
      </c>
      <c r="D296" s="5">
        <v>0</v>
      </c>
      <c r="E296" s="5">
        <v>6</v>
      </c>
    </row>
    <row r="297" spans="1:5" x14ac:dyDescent="0.2">
      <c r="A297" s="5">
        <v>0</v>
      </c>
      <c r="B297" s="5">
        <v>20605</v>
      </c>
      <c r="C297" s="5">
        <v>8</v>
      </c>
      <c r="D297" s="5">
        <v>0</v>
      </c>
      <c r="E297" s="5">
        <v>5</v>
      </c>
    </row>
    <row r="298" spans="1:5" x14ac:dyDescent="0.2">
      <c r="A298" s="8">
        <v>0</v>
      </c>
      <c r="B298" s="8">
        <v>20605</v>
      </c>
      <c r="C298" s="8">
        <v>9</v>
      </c>
      <c r="D298" s="8">
        <v>0</v>
      </c>
      <c r="E298" s="8">
        <v>4</v>
      </c>
    </row>
    <row r="299" spans="1:5" x14ac:dyDescent="0.2">
      <c r="A299" s="5">
        <v>0</v>
      </c>
      <c r="B299" s="5">
        <v>20609</v>
      </c>
      <c r="C299" s="5">
        <v>1</v>
      </c>
      <c r="D299" s="5">
        <v>2</v>
      </c>
      <c r="E299" s="5">
        <v>2</v>
      </c>
    </row>
    <row r="300" spans="1:5" x14ac:dyDescent="0.2">
      <c r="A300" s="5">
        <v>0</v>
      </c>
      <c r="B300" s="5">
        <v>20609</v>
      </c>
      <c r="C300" s="5">
        <v>2</v>
      </c>
      <c r="D300" s="5">
        <v>2</v>
      </c>
      <c r="E300" s="5">
        <v>0</v>
      </c>
    </row>
    <row r="301" spans="1:5" x14ac:dyDescent="0.2">
      <c r="A301" s="5">
        <v>0</v>
      </c>
      <c r="B301" s="5">
        <v>20609</v>
      </c>
      <c r="C301" s="5">
        <v>3</v>
      </c>
      <c r="D301" s="5">
        <v>0</v>
      </c>
      <c r="E301" s="5">
        <v>0</v>
      </c>
    </row>
    <row r="302" spans="1:5" x14ac:dyDescent="0.2">
      <c r="A302" s="5">
        <v>0</v>
      </c>
      <c r="B302" s="5">
        <v>20609</v>
      </c>
      <c r="C302" s="5">
        <v>4</v>
      </c>
      <c r="D302" s="5">
        <v>0</v>
      </c>
      <c r="E302" s="5">
        <v>0</v>
      </c>
    </row>
    <row r="303" spans="1:5" x14ac:dyDescent="0.2">
      <c r="A303" s="5">
        <v>0</v>
      </c>
      <c r="B303" s="5">
        <v>20609</v>
      </c>
      <c r="C303" s="5">
        <v>5</v>
      </c>
      <c r="D303" s="5">
        <v>0</v>
      </c>
      <c r="E303" s="5">
        <v>2</v>
      </c>
    </row>
    <row r="304" spans="1:5" x14ac:dyDescent="0.2">
      <c r="A304" s="5">
        <v>0</v>
      </c>
      <c r="B304" s="5">
        <v>20609</v>
      </c>
      <c r="C304" s="5">
        <v>6</v>
      </c>
      <c r="D304" s="5">
        <v>0</v>
      </c>
      <c r="E304" s="5">
        <v>0</v>
      </c>
    </row>
    <row r="305" spans="1:5" x14ac:dyDescent="0.2">
      <c r="A305" s="5">
        <v>0</v>
      </c>
      <c r="B305" s="5">
        <v>20609</v>
      </c>
      <c r="C305" s="5">
        <v>7</v>
      </c>
      <c r="D305" s="5">
        <v>0</v>
      </c>
      <c r="E305" s="5">
        <v>1</v>
      </c>
    </row>
    <row r="306" spans="1:5" x14ac:dyDescent="0.2">
      <c r="A306" s="5">
        <v>0</v>
      </c>
      <c r="B306" s="5">
        <v>20609</v>
      </c>
      <c r="C306" s="5">
        <v>8</v>
      </c>
      <c r="D306" s="5">
        <v>0</v>
      </c>
      <c r="E306" s="5">
        <v>0</v>
      </c>
    </row>
    <row r="307" spans="1:5" x14ac:dyDescent="0.2">
      <c r="A307" s="8">
        <v>0</v>
      </c>
      <c r="B307" s="8">
        <v>20609</v>
      </c>
      <c r="C307" s="8">
        <v>9</v>
      </c>
      <c r="D307" s="8">
        <v>0</v>
      </c>
      <c r="E307" s="8">
        <v>1</v>
      </c>
    </row>
    <row r="308" spans="1:5" x14ac:dyDescent="0.2">
      <c r="A308" s="5">
        <v>0</v>
      </c>
      <c r="B308" s="5">
        <v>20901</v>
      </c>
      <c r="C308" s="5">
        <v>1</v>
      </c>
      <c r="D308" s="5">
        <v>0</v>
      </c>
      <c r="E308" s="5">
        <v>0</v>
      </c>
    </row>
    <row r="309" spans="1:5" x14ac:dyDescent="0.2">
      <c r="A309" s="5">
        <v>0</v>
      </c>
      <c r="B309" s="5">
        <v>20901</v>
      </c>
      <c r="C309" s="5">
        <v>2</v>
      </c>
      <c r="D309" s="5">
        <v>0</v>
      </c>
      <c r="E309" s="5">
        <v>3</v>
      </c>
    </row>
    <row r="310" spans="1:5" x14ac:dyDescent="0.2">
      <c r="A310" s="5">
        <v>0</v>
      </c>
      <c r="B310" s="5">
        <v>20901</v>
      </c>
      <c r="C310" s="5">
        <v>3</v>
      </c>
      <c r="D310" s="5">
        <v>0</v>
      </c>
      <c r="E310" s="5">
        <v>0</v>
      </c>
    </row>
    <row r="311" spans="1:5" x14ac:dyDescent="0.2">
      <c r="A311" s="5">
        <v>0</v>
      </c>
      <c r="B311" s="5">
        <v>20901</v>
      </c>
      <c r="C311" s="5">
        <v>4</v>
      </c>
      <c r="D311" s="5">
        <v>2</v>
      </c>
      <c r="E311" s="5">
        <v>0</v>
      </c>
    </row>
    <row r="312" spans="1:5" x14ac:dyDescent="0.2">
      <c r="A312" s="5">
        <v>0</v>
      </c>
      <c r="B312" s="5">
        <v>20901</v>
      </c>
      <c r="C312" s="5">
        <v>5</v>
      </c>
      <c r="D312" s="5">
        <v>0</v>
      </c>
      <c r="E312" s="5">
        <v>2</v>
      </c>
    </row>
    <row r="313" spans="1:5" x14ac:dyDescent="0.2">
      <c r="A313" s="5">
        <v>0</v>
      </c>
      <c r="B313" s="5">
        <v>20901</v>
      </c>
      <c r="C313" s="5">
        <v>6</v>
      </c>
      <c r="D313" s="5">
        <v>0</v>
      </c>
      <c r="E313" s="5">
        <v>0</v>
      </c>
    </row>
    <row r="314" spans="1:5" x14ac:dyDescent="0.2">
      <c r="A314" s="5">
        <v>0</v>
      </c>
      <c r="B314" s="5">
        <v>20901</v>
      </c>
      <c r="C314" s="5">
        <v>7</v>
      </c>
      <c r="D314" s="5">
        <v>0</v>
      </c>
      <c r="E314" s="5">
        <v>0</v>
      </c>
    </row>
    <row r="315" spans="1:5" x14ac:dyDescent="0.2">
      <c r="A315" s="5">
        <v>0</v>
      </c>
      <c r="B315" s="5">
        <v>20901</v>
      </c>
      <c r="C315" s="5">
        <v>8</v>
      </c>
      <c r="D315" s="5">
        <v>0</v>
      </c>
      <c r="E315" s="5">
        <v>0</v>
      </c>
    </row>
    <row r="316" spans="1:5" x14ac:dyDescent="0.2">
      <c r="A316" s="8">
        <v>0</v>
      </c>
      <c r="B316" s="8">
        <v>20901</v>
      </c>
      <c r="C316" s="8">
        <v>9</v>
      </c>
      <c r="D316" s="8">
        <v>1</v>
      </c>
      <c r="E316" s="8">
        <v>0</v>
      </c>
    </row>
    <row r="317" spans="1:5" x14ac:dyDescent="0.2">
      <c r="A317" s="5">
        <v>0</v>
      </c>
      <c r="B317" s="5">
        <v>20902</v>
      </c>
      <c r="C317" s="5">
        <v>1</v>
      </c>
      <c r="D317" s="5">
        <v>2</v>
      </c>
      <c r="E317" s="5">
        <v>6</v>
      </c>
    </row>
    <row r="318" spans="1:5" x14ac:dyDescent="0.2">
      <c r="A318" s="5">
        <v>0</v>
      </c>
      <c r="B318" s="5">
        <v>20902</v>
      </c>
      <c r="C318" s="5">
        <v>2</v>
      </c>
      <c r="D318" s="5">
        <v>2</v>
      </c>
      <c r="E318" s="5">
        <v>5</v>
      </c>
    </row>
    <row r="319" spans="1:5" x14ac:dyDescent="0.2">
      <c r="A319" s="5">
        <v>0</v>
      </c>
      <c r="B319" s="5">
        <v>20902</v>
      </c>
      <c r="C319" s="5">
        <v>3</v>
      </c>
      <c r="D319" s="5">
        <v>2</v>
      </c>
      <c r="E319" s="5">
        <v>6</v>
      </c>
    </row>
    <row r="320" spans="1:5" x14ac:dyDescent="0.2">
      <c r="A320" s="5">
        <v>0</v>
      </c>
      <c r="B320" s="5">
        <v>20902</v>
      </c>
      <c r="C320" s="5">
        <v>4</v>
      </c>
      <c r="D320" s="5">
        <v>1</v>
      </c>
      <c r="E320" s="5">
        <v>5</v>
      </c>
    </row>
    <row r="321" spans="1:5" x14ac:dyDescent="0.2">
      <c r="A321" s="5">
        <v>0</v>
      </c>
      <c r="B321" s="5">
        <v>20902</v>
      </c>
      <c r="C321" s="5">
        <v>5</v>
      </c>
      <c r="D321" s="5">
        <v>0</v>
      </c>
      <c r="E321" s="5">
        <v>6</v>
      </c>
    </row>
    <row r="322" spans="1:5" x14ac:dyDescent="0.2">
      <c r="A322" s="5">
        <v>0</v>
      </c>
      <c r="B322" s="5">
        <v>20902</v>
      </c>
      <c r="C322" s="5">
        <v>6</v>
      </c>
      <c r="D322" s="5">
        <v>3</v>
      </c>
      <c r="E322" s="5">
        <v>4</v>
      </c>
    </row>
    <row r="323" spans="1:5" x14ac:dyDescent="0.2">
      <c r="A323" s="5">
        <v>0</v>
      </c>
      <c r="B323" s="5">
        <v>20902</v>
      </c>
      <c r="C323" s="5">
        <v>7</v>
      </c>
      <c r="D323" s="5">
        <v>1</v>
      </c>
      <c r="E323" s="5">
        <v>4</v>
      </c>
    </row>
    <row r="324" spans="1:5" x14ac:dyDescent="0.2">
      <c r="A324" s="5">
        <v>0</v>
      </c>
      <c r="B324" s="5">
        <v>20902</v>
      </c>
      <c r="C324" s="5">
        <v>8</v>
      </c>
      <c r="D324" s="5">
        <v>0</v>
      </c>
      <c r="E324" s="5">
        <v>4</v>
      </c>
    </row>
    <row r="325" spans="1:5" x14ac:dyDescent="0.2">
      <c r="A325" s="8">
        <v>0</v>
      </c>
      <c r="B325" s="8">
        <v>20902</v>
      </c>
      <c r="C325" s="8">
        <v>9</v>
      </c>
      <c r="D325" s="8">
        <v>0</v>
      </c>
      <c r="E325" s="8">
        <v>2</v>
      </c>
    </row>
    <row r="326" spans="1:5" x14ac:dyDescent="0.2">
      <c r="A326" s="5">
        <v>0</v>
      </c>
      <c r="B326" s="5">
        <v>20904</v>
      </c>
      <c r="C326" s="5">
        <v>1</v>
      </c>
      <c r="D326" s="5">
        <v>0</v>
      </c>
      <c r="E326" s="5">
        <v>3</v>
      </c>
    </row>
    <row r="327" spans="1:5" x14ac:dyDescent="0.2">
      <c r="A327" s="5">
        <v>0</v>
      </c>
      <c r="B327" s="5">
        <v>20904</v>
      </c>
      <c r="C327" s="5">
        <v>2</v>
      </c>
      <c r="D327" s="5">
        <v>0</v>
      </c>
      <c r="E327" s="5">
        <v>1</v>
      </c>
    </row>
    <row r="328" spans="1:5" x14ac:dyDescent="0.2">
      <c r="A328" s="5">
        <v>0</v>
      </c>
      <c r="B328" s="5">
        <v>20904</v>
      </c>
      <c r="C328" s="5">
        <v>3</v>
      </c>
      <c r="D328" s="5">
        <v>1</v>
      </c>
      <c r="E328" s="5">
        <v>3</v>
      </c>
    </row>
    <row r="329" spans="1:5" x14ac:dyDescent="0.2">
      <c r="A329" s="5">
        <v>0</v>
      </c>
      <c r="B329" s="5">
        <v>20904</v>
      </c>
      <c r="C329" s="5">
        <v>4</v>
      </c>
      <c r="D329" s="5">
        <v>2</v>
      </c>
      <c r="E329" s="5">
        <v>8</v>
      </c>
    </row>
    <row r="330" spans="1:5" x14ac:dyDescent="0.2">
      <c r="A330" s="5">
        <v>0</v>
      </c>
      <c r="B330" s="5">
        <v>20904</v>
      </c>
      <c r="C330" s="5">
        <v>5</v>
      </c>
      <c r="D330" s="5">
        <v>0</v>
      </c>
      <c r="E330" s="5">
        <v>2</v>
      </c>
    </row>
    <row r="331" spans="1:5" x14ac:dyDescent="0.2">
      <c r="A331" s="5">
        <v>0</v>
      </c>
      <c r="B331" s="5">
        <v>20904</v>
      </c>
      <c r="C331" s="5">
        <v>6</v>
      </c>
      <c r="D331" s="5">
        <v>0</v>
      </c>
      <c r="E331" s="5">
        <v>0</v>
      </c>
    </row>
    <row r="332" spans="1:5" x14ac:dyDescent="0.2">
      <c r="A332" s="5">
        <v>0</v>
      </c>
      <c r="B332" s="5">
        <v>20904</v>
      </c>
      <c r="C332" s="5">
        <v>7</v>
      </c>
      <c r="D332" s="5">
        <v>0</v>
      </c>
      <c r="E332" s="5">
        <v>3</v>
      </c>
    </row>
    <row r="333" spans="1:5" x14ac:dyDescent="0.2">
      <c r="A333" s="5">
        <v>0</v>
      </c>
      <c r="B333" s="5">
        <v>20904</v>
      </c>
      <c r="C333" s="5">
        <v>8</v>
      </c>
      <c r="D333" s="5">
        <v>2</v>
      </c>
      <c r="E333" s="5">
        <v>1</v>
      </c>
    </row>
    <row r="334" spans="1:5" x14ac:dyDescent="0.2">
      <c r="A334" s="8">
        <v>0</v>
      </c>
      <c r="B334" s="8">
        <v>20904</v>
      </c>
      <c r="C334" s="8">
        <v>9</v>
      </c>
      <c r="D334" s="8">
        <v>0</v>
      </c>
      <c r="E334" s="8">
        <v>1</v>
      </c>
    </row>
    <row r="335" spans="1:5" x14ac:dyDescent="0.2">
      <c r="A335" s="5">
        <v>0</v>
      </c>
      <c r="B335" s="5">
        <v>20908</v>
      </c>
      <c r="C335" s="5">
        <v>1</v>
      </c>
      <c r="D335" s="5">
        <v>0</v>
      </c>
      <c r="E335" s="5">
        <v>6</v>
      </c>
    </row>
    <row r="336" spans="1:5" x14ac:dyDescent="0.2">
      <c r="A336" s="5">
        <v>0</v>
      </c>
      <c r="B336" s="5">
        <v>20908</v>
      </c>
      <c r="C336" s="5">
        <v>2</v>
      </c>
      <c r="D336" s="5">
        <v>0</v>
      </c>
      <c r="E336" s="5">
        <v>6</v>
      </c>
    </row>
    <row r="337" spans="1:5" x14ac:dyDescent="0.2">
      <c r="A337" s="5">
        <v>0</v>
      </c>
      <c r="B337" s="5">
        <v>20908</v>
      </c>
      <c r="C337" s="5">
        <v>3</v>
      </c>
      <c r="D337" s="5">
        <v>0</v>
      </c>
      <c r="E337" s="5">
        <v>2</v>
      </c>
    </row>
    <row r="338" spans="1:5" x14ac:dyDescent="0.2">
      <c r="A338" s="5">
        <v>0</v>
      </c>
      <c r="B338" s="5">
        <v>20908</v>
      </c>
      <c r="C338" s="5">
        <v>4</v>
      </c>
      <c r="D338" s="5">
        <v>0</v>
      </c>
      <c r="E338" s="5">
        <v>5</v>
      </c>
    </row>
    <row r="339" spans="1:5" x14ac:dyDescent="0.2">
      <c r="A339" s="5">
        <v>0</v>
      </c>
      <c r="B339" s="5">
        <v>20908</v>
      </c>
      <c r="C339" s="5">
        <v>5</v>
      </c>
      <c r="D339" s="5">
        <v>0</v>
      </c>
      <c r="E339" s="5">
        <v>4</v>
      </c>
    </row>
    <row r="340" spans="1:5" x14ac:dyDescent="0.2">
      <c r="A340" s="5">
        <v>0</v>
      </c>
      <c r="B340" s="5">
        <v>20908</v>
      </c>
      <c r="C340" s="5">
        <v>6</v>
      </c>
      <c r="D340" s="9"/>
      <c r="E340" s="5">
        <v>3</v>
      </c>
    </row>
    <row r="341" spans="1:5" x14ac:dyDescent="0.2">
      <c r="A341" s="5">
        <v>0</v>
      </c>
      <c r="B341" s="5">
        <v>20908</v>
      </c>
      <c r="C341" s="5">
        <v>7</v>
      </c>
      <c r="D341" s="9"/>
      <c r="E341" s="5">
        <v>0</v>
      </c>
    </row>
    <row r="342" spans="1:5" x14ac:dyDescent="0.2">
      <c r="A342" s="5">
        <v>0</v>
      </c>
      <c r="B342" s="5">
        <v>20908</v>
      </c>
      <c r="C342" s="5">
        <v>8</v>
      </c>
      <c r="D342" s="9"/>
      <c r="E342" s="5">
        <v>0</v>
      </c>
    </row>
    <row r="343" spans="1:5" x14ac:dyDescent="0.2">
      <c r="A343" s="8">
        <v>0</v>
      </c>
      <c r="B343" s="8">
        <v>20908</v>
      </c>
      <c r="C343" s="8">
        <v>9</v>
      </c>
      <c r="D343" s="10"/>
      <c r="E343" s="8">
        <v>2</v>
      </c>
    </row>
    <row r="344" spans="1:5" x14ac:dyDescent="0.2">
      <c r="A344" s="5">
        <v>0</v>
      </c>
      <c r="B344" s="5">
        <v>21004</v>
      </c>
      <c r="C344" s="5">
        <v>1</v>
      </c>
      <c r="D344" s="9"/>
      <c r="E344" s="5">
        <v>7</v>
      </c>
    </row>
    <row r="345" spans="1:5" x14ac:dyDescent="0.2">
      <c r="A345" s="5">
        <v>0</v>
      </c>
      <c r="B345" s="5">
        <v>21004</v>
      </c>
      <c r="C345" s="5">
        <v>2</v>
      </c>
      <c r="D345" s="9"/>
      <c r="E345" s="5">
        <v>4</v>
      </c>
    </row>
    <row r="346" spans="1:5" x14ac:dyDescent="0.2">
      <c r="A346" s="5">
        <v>0</v>
      </c>
      <c r="B346" s="5">
        <v>21004</v>
      </c>
      <c r="C346" s="5">
        <v>3</v>
      </c>
      <c r="D346" s="9"/>
      <c r="E346" s="5">
        <v>4</v>
      </c>
    </row>
    <row r="347" spans="1:5" x14ac:dyDescent="0.2">
      <c r="A347" s="5">
        <v>0</v>
      </c>
      <c r="B347" s="5">
        <v>21004</v>
      </c>
      <c r="C347" s="5">
        <v>4</v>
      </c>
      <c r="D347" s="9"/>
      <c r="E347" s="5">
        <v>6</v>
      </c>
    </row>
    <row r="348" spans="1:5" x14ac:dyDescent="0.2">
      <c r="A348" s="5">
        <v>0</v>
      </c>
      <c r="B348" s="5">
        <v>21004</v>
      </c>
      <c r="C348" s="5">
        <v>5</v>
      </c>
      <c r="D348" s="9"/>
      <c r="E348" s="5">
        <v>6</v>
      </c>
    </row>
    <row r="349" spans="1:5" x14ac:dyDescent="0.2">
      <c r="A349" s="5">
        <v>0</v>
      </c>
      <c r="B349" s="5">
        <v>21004</v>
      </c>
      <c r="C349" s="5">
        <v>6</v>
      </c>
      <c r="D349" s="9"/>
      <c r="E349" s="5">
        <v>5</v>
      </c>
    </row>
    <row r="350" spans="1:5" x14ac:dyDescent="0.2">
      <c r="A350" s="5">
        <v>0</v>
      </c>
      <c r="B350" s="5">
        <v>21004</v>
      </c>
      <c r="C350" s="5">
        <v>7</v>
      </c>
      <c r="D350" s="9"/>
      <c r="E350" s="5">
        <v>4</v>
      </c>
    </row>
    <row r="351" spans="1:5" x14ac:dyDescent="0.2">
      <c r="A351" s="5">
        <v>0</v>
      </c>
      <c r="B351" s="5">
        <v>21004</v>
      </c>
      <c r="C351" s="5">
        <v>8</v>
      </c>
      <c r="D351" s="9"/>
      <c r="E351" s="5">
        <v>3</v>
      </c>
    </row>
    <row r="352" spans="1:5" x14ac:dyDescent="0.2">
      <c r="A352" s="8">
        <v>0</v>
      </c>
      <c r="B352" s="8">
        <v>21004</v>
      </c>
      <c r="C352" s="8">
        <v>9</v>
      </c>
      <c r="D352" s="10"/>
      <c r="E352" s="8">
        <v>3</v>
      </c>
    </row>
    <row r="353" spans="1:5" x14ac:dyDescent="0.2">
      <c r="A353" s="5">
        <v>0</v>
      </c>
      <c r="B353" s="5">
        <v>21007</v>
      </c>
      <c r="C353" s="5">
        <v>1</v>
      </c>
      <c r="D353" s="5">
        <v>0</v>
      </c>
      <c r="E353" s="5">
        <v>4</v>
      </c>
    </row>
    <row r="354" spans="1:5" x14ac:dyDescent="0.2">
      <c r="A354" s="5">
        <v>0</v>
      </c>
      <c r="B354" s="5">
        <v>21007</v>
      </c>
      <c r="C354" s="5">
        <v>2</v>
      </c>
      <c r="D354" s="5">
        <v>1</v>
      </c>
      <c r="E354" s="5">
        <v>3</v>
      </c>
    </row>
    <row r="355" spans="1:5" x14ac:dyDescent="0.2">
      <c r="A355" s="5">
        <v>0</v>
      </c>
      <c r="B355" s="5">
        <v>21007</v>
      </c>
      <c r="C355" s="5">
        <v>3</v>
      </c>
      <c r="D355" s="5">
        <v>1</v>
      </c>
      <c r="E355" s="5">
        <v>7</v>
      </c>
    </row>
    <row r="356" spans="1:5" x14ac:dyDescent="0.2">
      <c r="A356" s="5">
        <v>0</v>
      </c>
      <c r="B356" s="5">
        <v>21007</v>
      </c>
      <c r="C356" s="5">
        <v>4</v>
      </c>
      <c r="D356" s="5">
        <v>1</v>
      </c>
      <c r="E356" s="5">
        <v>6</v>
      </c>
    </row>
    <row r="357" spans="1:5" x14ac:dyDescent="0.2">
      <c r="A357" s="5">
        <v>0</v>
      </c>
      <c r="B357" s="5">
        <v>21007</v>
      </c>
      <c r="C357" s="5">
        <v>5</v>
      </c>
      <c r="D357" s="5">
        <v>0</v>
      </c>
      <c r="E357" s="5">
        <v>6</v>
      </c>
    </row>
    <row r="358" spans="1:5" x14ac:dyDescent="0.2">
      <c r="A358" s="5">
        <v>0</v>
      </c>
      <c r="B358" s="5">
        <v>21007</v>
      </c>
      <c r="C358" s="5">
        <v>6</v>
      </c>
      <c r="D358" s="5">
        <v>0</v>
      </c>
      <c r="E358" s="5">
        <v>7</v>
      </c>
    </row>
    <row r="359" spans="1:5" x14ac:dyDescent="0.2">
      <c r="A359" s="5">
        <v>0</v>
      </c>
      <c r="B359" s="5">
        <v>21007</v>
      </c>
      <c r="C359" s="5">
        <v>7</v>
      </c>
      <c r="D359" s="5">
        <v>0</v>
      </c>
      <c r="E359" s="5">
        <v>3</v>
      </c>
    </row>
    <row r="360" spans="1:5" x14ac:dyDescent="0.2">
      <c r="A360" s="5">
        <v>0</v>
      </c>
      <c r="B360" s="5">
        <v>21007</v>
      </c>
      <c r="C360" s="5">
        <v>8</v>
      </c>
      <c r="D360" s="5">
        <v>0</v>
      </c>
      <c r="E360" s="5">
        <v>5</v>
      </c>
    </row>
    <row r="361" spans="1:5" x14ac:dyDescent="0.2">
      <c r="A361" s="8">
        <v>0</v>
      </c>
      <c r="B361" s="8">
        <v>21007</v>
      </c>
      <c r="C361" s="8">
        <v>9</v>
      </c>
      <c r="D361" s="8">
        <v>0</v>
      </c>
      <c r="E361" s="8">
        <v>6</v>
      </c>
    </row>
    <row r="362" spans="1:5" x14ac:dyDescent="0.2">
      <c r="A362" s="5">
        <v>0</v>
      </c>
      <c r="B362" s="5">
        <v>21015</v>
      </c>
      <c r="C362" s="5">
        <v>1</v>
      </c>
      <c r="D362" s="9"/>
      <c r="E362" s="5">
        <v>2</v>
      </c>
    </row>
    <row r="363" spans="1:5" x14ac:dyDescent="0.2">
      <c r="A363" s="5">
        <v>0</v>
      </c>
      <c r="B363" s="5">
        <v>21015</v>
      </c>
      <c r="C363" s="5">
        <v>2</v>
      </c>
      <c r="D363" s="9"/>
      <c r="E363" s="5">
        <v>6</v>
      </c>
    </row>
    <row r="364" spans="1:5" x14ac:dyDescent="0.2">
      <c r="A364" s="5">
        <v>0</v>
      </c>
      <c r="B364" s="5">
        <v>21015</v>
      </c>
      <c r="C364" s="5">
        <v>3</v>
      </c>
      <c r="D364" s="9"/>
      <c r="E364" s="5">
        <v>8</v>
      </c>
    </row>
    <row r="365" spans="1:5" x14ac:dyDescent="0.2">
      <c r="A365" s="5">
        <v>0</v>
      </c>
      <c r="B365" s="5">
        <v>21015</v>
      </c>
      <c r="C365" s="5">
        <v>4</v>
      </c>
      <c r="D365" s="9"/>
      <c r="E365" s="5">
        <v>3</v>
      </c>
    </row>
    <row r="366" spans="1:5" x14ac:dyDescent="0.2">
      <c r="A366" s="5">
        <v>0</v>
      </c>
      <c r="B366" s="5">
        <v>21015</v>
      </c>
      <c r="C366" s="5">
        <v>5</v>
      </c>
      <c r="D366" s="9"/>
      <c r="E366" s="5">
        <v>6</v>
      </c>
    </row>
    <row r="367" spans="1:5" x14ac:dyDescent="0.2">
      <c r="A367" s="5">
        <v>0</v>
      </c>
      <c r="B367" s="5">
        <v>21015</v>
      </c>
      <c r="C367" s="5">
        <v>6</v>
      </c>
      <c r="D367" s="9"/>
      <c r="E367" s="5">
        <v>6</v>
      </c>
    </row>
    <row r="368" spans="1:5" x14ac:dyDescent="0.2">
      <c r="A368" s="5">
        <v>0</v>
      </c>
      <c r="B368" s="5">
        <v>21015</v>
      </c>
      <c r="C368" s="5">
        <v>7</v>
      </c>
      <c r="D368" s="9"/>
      <c r="E368" s="5">
        <v>3</v>
      </c>
    </row>
    <row r="369" spans="1:5" x14ac:dyDescent="0.2">
      <c r="A369" s="5">
        <v>0</v>
      </c>
      <c r="B369" s="5">
        <v>21015</v>
      </c>
      <c r="C369" s="5">
        <v>8</v>
      </c>
      <c r="D369" s="9"/>
      <c r="E369" s="5">
        <v>3</v>
      </c>
    </row>
    <row r="370" spans="1:5" x14ac:dyDescent="0.2">
      <c r="A370" s="8">
        <v>0</v>
      </c>
      <c r="B370" s="8">
        <v>21015</v>
      </c>
      <c r="C370" s="8">
        <v>9</v>
      </c>
      <c r="D370" s="10"/>
      <c r="E370" s="8">
        <v>5</v>
      </c>
    </row>
    <row r="371" spans="1:5" x14ac:dyDescent="0.2">
      <c r="A371" s="5">
        <v>1</v>
      </c>
      <c r="B371" s="5">
        <v>10203</v>
      </c>
      <c r="C371" s="5">
        <v>1</v>
      </c>
      <c r="D371" s="5">
        <v>0</v>
      </c>
      <c r="E371" s="5">
        <v>0</v>
      </c>
    </row>
    <row r="372" spans="1:5" x14ac:dyDescent="0.2">
      <c r="A372" s="5">
        <v>1</v>
      </c>
      <c r="B372" s="5">
        <v>10203</v>
      </c>
      <c r="C372" s="5">
        <v>2</v>
      </c>
      <c r="D372" s="5">
        <v>0</v>
      </c>
      <c r="E372" s="5">
        <v>0</v>
      </c>
    </row>
    <row r="373" spans="1:5" x14ac:dyDescent="0.2">
      <c r="A373" s="5">
        <v>1</v>
      </c>
      <c r="B373" s="5">
        <v>10203</v>
      </c>
      <c r="C373" s="5">
        <v>3</v>
      </c>
      <c r="D373" s="5">
        <v>0</v>
      </c>
      <c r="E373" s="5">
        <v>0</v>
      </c>
    </row>
    <row r="374" spans="1:5" x14ac:dyDescent="0.2">
      <c r="A374" s="5">
        <v>1</v>
      </c>
      <c r="B374" s="5">
        <v>10203</v>
      </c>
      <c r="C374" s="5">
        <v>4</v>
      </c>
      <c r="D374" s="5">
        <v>0</v>
      </c>
      <c r="E374" s="5">
        <v>0</v>
      </c>
    </row>
    <row r="375" spans="1:5" x14ac:dyDescent="0.2">
      <c r="A375" s="5">
        <v>1</v>
      </c>
      <c r="B375" s="5">
        <v>10203</v>
      </c>
      <c r="C375" s="5">
        <v>5</v>
      </c>
      <c r="D375" s="5">
        <v>0</v>
      </c>
      <c r="E375" s="5">
        <v>0</v>
      </c>
    </row>
    <row r="376" spans="1:5" x14ac:dyDescent="0.2">
      <c r="A376" s="5">
        <v>1</v>
      </c>
      <c r="B376" s="5">
        <v>10203</v>
      </c>
      <c r="C376" s="5">
        <v>6</v>
      </c>
      <c r="D376" s="5">
        <v>0</v>
      </c>
      <c r="E376" s="5">
        <v>0</v>
      </c>
    </row>
    <row r="377" spans="1:5" x14ac:dyDescent="0.2">
      <c r="A377" s="5">
        <v>1</v>
      </c>
      <c r="B377" s="5">
        <v>10203</v>
      </c>
      <c r="C377" s="5">
        <v>7</v>
      </c>
      <c r="D377" s="5">
        <v>0</v>
      </c>
      <c r="E377" s="5">
        <v>0</v>
      </c>
    </row>
    <row r="378" spans="1:5" x14ac:dyDescent="0.2">
      <c r="A378" s="5">
        <v>1</v>
      </c>
      <c r="B378" s="5">
        <v>10203</v>
      </c>
      <c r="C378" s="5">
        <v>8</v>
      </c>
      <c r="D378" s="5">
        <v>0</v>
      </c>
      <c r="E378" s="5">
        <v>0</v>
      </c>
    </row>
    <row r="379" spans="1:5" x14ac:dyDescent="0.2">
      <c r="A379" s="8">
        <v>1</v>
      </c>
      <c r="B379" s="8">
        <v>10203</v>
      </c>
      <c r="C379" s="8">
        <v>9</v>
      </c>
      <c r="D379" s="8">
        <v>4</v>
      </c>
      <c r="E379" s="8">
        <v>0</v>
      </c>
    </row>
    <row r="380" spans="1:5" x14ac:dyDescent="0.2">
      <c r="A380" s="5">
        <v>1</v>
      </c>
      <c r="B380" s="5">
        <v>10204</v>
      </c>
      <c r="C380" s="5">
        <v>1</v>
      </c>
      <c r="D380" s="5">
        <v>0</v>
      </c>
      <c r="E380" s="5">
        <v>0</v>
      </c>
    </row>
    <row r="381" spans="1:5" x14ac:dyDescent="0.2">
      <c r="A381" s="5">
        <v>1</v>
      </c>
      <c r="B381" s="5">
        <v>10204</v>
      </c>
      <c r="C381" s="5">
        <v>2</v>
      </c>
      <c r="D381" s="5">
        <v>0</v>
      </c>
      <c r="E381" s="5">
        <v>2</v>
      </c>
    </row>
    <row r="382" spans="1:5" x14ac:dyDescent="0.2">
      <c r="A382" s="5">
        <v>1</v>
      </c>
      <c r="B382" s="5">
        <v>10204</v>
      </c>
      <c r="C382" s="5">
        <v>3</v>
      </c>
      <c r="D382" s="5">
        <v>0</v>
      </c>
      <c r="E382" s="5">
        <v>0</v>
      </c>
    </row>
    <row r="383" spans="1:5" x14ac:dyDescent="0.2">
      <c r="A383" s="5">
        <v>1</v>
      </c>
      <c r="B383" s="5">
        <v>10204</v>
      </c>
      <c r="C383" s="5">
        <v>4</v>
      </c>
      <c r="D383" s="5">
        <v>0</v>
      </c>
      <c r="E383" s="5">
        <v>1</v>
      </c>
    </row>
    <row r="384" spans="1:5" x14ac:dyDescent="0.2">
      <c r="A384" s="5">
        <v>1</v>
      </c>
      <c r="B384" s="5">
        <v>10204</v>
      </c>
      <c r="C384" s="5">
        <v>5</v>
      </c>
      <c r="D384" s="5">
        <v>0</v>
      </c>
      <c r="E384" s="5">
        <v>0</v>
      </c>
    </row>
    <row r="385" spans="1:5" x14ac:dyDescent="0.2">
      <c r="A385" s="5">
        <v>1</v>
      </c>
      <c r="B385" s="5">
        <v>10204</v>
      </c>
      <c r="C385" s="5">
        <v>6</v>
      </c>
      <c r="D385" s="5">
        <v>0</v>
      </c>
      <c r="E385" s="5">
        <v>0</v>
      </c>
    </row>
    <row r="386" spans="1:5" x14ac:dyDescent="0.2">
      <c r="A386" s="5">
        <v>1</v>
      </c>
      <c r="B386" s="5">
        <v>10204</v>
      </c>
      <c r="C386" s="5">
        <v>7</v>
      </c>
      <c r="D386" s="5">
        <v>0</v>
      </c>
      <c r="E386" s="5">
        <v>0</v>
      </c>
    </row>
    <row r="387" spans="1:5" x14ac:dyDescent="0.2">
      <c r="A387" s="5">
        <v>1</v>
      </c>
      <c r="B387" s="5">
        <v>10204</v>
      </c>
      <c r="C387" s="5">
        <v>8</v>
      </c>
      <c r="D387" s="5">
        <v>0</v>
      </c>
      <c r="E387" s="5">
        <v>0</v>
      </c>
    </row>
    <row r="388" spans="1:5" x14ac:dyDescent="0.2">
      <c r="A388" s="8">
        <v>1</v>
      </c>
      <c r="B388" s="8">
        <v>10204</v>
      </c>
      <c r="C388" s="8">
        <v>9</v>
      </c>
      <c r="D388" s="8">
        <v>0</v>
      </c>
      <c r="E388" s="8">
        <v>0</v>
      </c>
    </row>
    <row r="389" spans="1:5" x14ac:dyDescent="0.2">
      <c r="A389" s="5">
        <v>1</v>
      </c>
      <c r="B389" s="5">
        <v>10205</v>
      </c>
      <c r="C389" s="5">
        <v>1</v>
      </c>
      <c r="D389" s="5">
        <v>0</v>
      </c>
      <c r="E389" s="5">
        <v>0</v>
      </c>
    </row>
    <row r="390" spans="1:5" x14ac:dyDescent="0.2">
      <c r="A390" s="5">
        <v>1</v>
      </c>
      <c r="B390" s="5">
        <v>10205</v>
      </c>
      <c r="C390" s="5">
        <v>2</v>
      </c>
      <c r="D390" s="5">
        <v>0</v>
      </c>
      <c r="E390" s="5">
        <v>0</v>
      </c>
    </row>
    <row r="391" spans="1:5" x14ac:dyDescent="0.2">
      <c r="A391" s="5">
        <v>1</v>
      </c>
      <c r="B391" s="5">
        <v>10205</v>
      </c>
      <c r="C391" s="5">
        <v>3</v>
      </c>
      <c r="D391" s="5">
        <v>0</v>
      </c>
      <c r="E391" s="5">
        <v>2</v>
      </c>
    </row>
    <row r="392" spans="1:5" x14ac:dyDescent="0.2">
      <c r="A392" s="5">
        <v>1</v>
      </c>
      <c r="B392" s="5">
        <v>10205</v>
      </c>
      <c r="C392" s="5">
        <v>4</v>
      </c>
      <c r="D392" s="5">
        <v>0</v>
      </c>
      <c r="E392" s="5">
        <v>2</v>
      </c>
    </row>
    <row r="393" spans="1:5" x14ac:dyDescent="0.2">
      <c r="A393" s="5">
        <v>1</v>
      </c>
      <c r="B393" s="5">
        <v>10205</v>
      </c>
      <c r="C393" s="5">
        <v>5</v>
      </c>
      <c r="D393" s="5">
        <v>0</v>
      </c>
      <c r="E393" s="5">
        <v>2</v>
      </c>
    </row>
    <row r="394" spans="1:5" x14ac:dyDescent="0.2">
      <c r="A394" s="5">
        <v>1</v>
      </c>
      <c r="B394" s="5">
        <v>10205</v>
      </c>
      <c r="C394" s="5">
        <v>6</v>
      </c>
      <c r="D394" s="5">
        <v>0</v>
      </c>
      <c r="E394" s="5">
        <v>0</v>
      </c>
    </row>
    <row r="395" spans="1:5" x14ac:dyDescent="0.2">
      <c r="A395" s="5">
        <v>1</v>
      </c>
      <c r="B395" s="5">
        <v>10205</v>
      </c>
      <c r="C395" s="5">
        <v>7</v>
      </c>
      <c r="D395" s="5">
        <v>0</v>
      </c>
      <c r="E395" s="5">
        <v>1</v>
      </c>
    </row>
    <row r="396" spans="1:5" x14ac:dyDescent="0.2">
      <c r="A396" s="5">
        <v>1</v>
      </c>
      <c r="B396" s="5">
        <v>10205</v>
      </c>
      <c r="C396" s="5">
        <v>8</v>
      </c>
      <c r="D396" s="5">
        <v>0</v>
      </c>
      <c r="E396" s="5">
        <v>1</v>
      </c>
    </row>
    <row r="397" spans="1:5" x14ac:dyDescent="0.2">
      <c r="A397" s="8">
        <v>1</v>
      </c>
      <c r="B397" s="8">
        <v>10205</v>
      </c>
      <c r="C397" s="8">
        <v>9</v>
      </c>
      <c r="D397" s="8">
        <v>0</v>
      </c>
      <c r="E397" s="8">
        <v>0</v>
      </c>
    </row>
    <row r="398" spans="1:5" x14ac:dyDescent="0.2">
      <c r="A398" s="5">
        <v>1</v>
      </c>
      <c r="B398" s="5">
        <v>10401</v>
      </c>
      <c r="C398" s="5">
        <v>1</v>
      </c>
      <c r="D398" s="5">
        <v>0</v>
      </c>
      <c r="E398" s="5">
        <v>0</v>
      </c>
    </row>
    <row r="399" spans="1:5" x14ac:dyDescent="0.2">
      <c r="A399" s="5">
        <v>1</v>
      </c>
      <c r="B399" s="5">
        <v>10401</v>
      </c>
      <c r="C399" s="5">
        <v>2</v>
      </c>
      <c r="D399" s="5">
        <v>0</v>
      </c>
      <c r="E399" s="5">
        <v>0</v>
      </c>
    </row>
    <row r="400" spans="1:5" x14ac:dyDescent="0.2">
      <c r="A400" s="5">
        <v>1</v>
      </c>
      <c r="B400" s="5">
        <v>10401</v>
      </c>
      <c r="C400" s="5">
        <v>3</v>
      </c>
      <c r="D400" s="5">
        <v>0</v>
      </c>
      <c r="E400" s="5">
        <v>0</v>
      </c>
    </row>
    <row r="401" spans="1:5" x14ac:dyDescent="0.2">
      <c r="A401" s="5">
        <v>1</v>
      </c>
      <c r="B401" s="5">
        <v>10401</v>
      </c>
      <c r="C401" s="5">
        <v>4</v>
      </c>
      <c r="D401" s="5">
        <v>0</v>
      </c>
      <c r="E401" s="5">
        <v>0</v>
      </c>
    </row>
    <row r="402" spans="1:5" x14ac:dyDescent="0.2">
      <c r="A402" s="5">
        <v>1</v>
      </c>
      <c r="B402" s="5">
        <v>10401</v>
      </c>
      <c r="C402" s="5">
        <v>5</v>
      </c>
      <c r="D402" s="5">
        <v>0</v>
      </c>
      <c r="E402" s="5">
        <v>0</v>
      </c>
    </row>
    <row r="403" spans="1:5" x14ac:dyDescent="0.2">
      <c r="A403" s="5">
        <v>1</v>
      </c>
      <c r="B403" s="5">
        <v>10401</v>
      </c>
      <c r="C403" s="5">
        <v>6</v>
      </c>
      <c r="D403" s="5">
        <v>0</v>
      </c>
      <c r="E403" s="5">
        <v>0</v>
      </c>
    </row>
    <row r="404" spans="1:5" x14ac:dyDescent="0.2">
      <c r="A404" s="5">
        <v>1</v>
      </c>
      <c r="B404" s="5">
        <v>10401</v>
      </c>
      <c r="C404" s="5">
        <v>7</v>
      </c>
      <c r="D404" s="5">
        <v>0</v>
      </c>
      <c r="E404" s="5">
        <v>0</v>
      </c>
    </row>
    <row r="405" spans="1:5" x14ac:dyDescent="0.2">
      <c r="A405" s="5">
        <v>1</v>
      </c>
      <c r="B405" s="5">
        <v>10401</v>
      </c>
      <c r="C405" s="5">
        <v>8</v>
      </c>
      <c r="D405" s="5">
        <v>0</v>
      </c>
      <c r="E405" s="5">
        <v>0</v>
      </c>
    </row>
    <row r="406" spans="1:5" x14ac:dyDescent="0.2">
      <c r="A406" s="8">
        <v>1</v>
      </c>
      <c r="B406" s="8">
        <v>10401</v>
      </c>
      <c r="C406" s="8">
        <v>9</v>
      </c>
      <c r="D406" s="8">
        <v>0</v>
      </c>
      <c r="E406" s="8">
        <v>2</v>
      </c>
    </row>
    <row r="407" spans="1:5" x14ac:dyDescent="0.2">
      <c r="A407" s="5">
        <v>1</v>
      </c>
      <c r="B407" s="5">
        <v>10402</v>
      </c>
      <c r="C407" s="5">
        <v>1</v>
      </c>
      <c r="D407" s="5">
        <v>0</v>
      </c>
      <c r="E407" s="5">
        <v>1</v>
      </c>
    </row>
    <row r="408" spans="1:5" x14ac:dyDescent="0.2">
      <c r="A408" s="5">
        <v>1</v>
      </c>
      <c r="B408" s="5">
        <v>10402</v>
      </c>
      <c r="C408" s="5">
        <v>2</v>
      </c>
      <c r="D408" s="5">
        <v>0</v>
      </c>
      <c r="E408" s="5">
        <v>0</v>
      </c>
    </row>
    <row r="409" spans="1:5" x14ac:dyDescent="0.2">
      <c r="A409" s="5">
        <v>1</v>
      </c>
      <c r="B409" s="5">
        <v>10402</v>
      </c>
      <c r="C409" s="5">
        <v>3</v>
      </c>
      <c r="D409" s="5">
        <v>3</v>
      </c>
      <c r="E409" s="5">
        <v>3</v>
      </c>
    </row>
    <row r="410" spans="1:5" x14ac:dyDescent="0.2">
      <c r="A410" s="5">
        <v>1</v>
      </c>
      <c r="B410" s="5">
        <v>10402</v>
      </c>
      <c r="C410" s="5">
        <v>4</v>
      </c>
      <c r="D410" s="5">
        <v>2</v>
      </c>
      <c r="E410" s="5">
        <v>2</v>
      </c>
    </row>
    <row r="411" spans="1:5" x14ac:dyDescent="0.2">
      <c r="A411" s="5">
        <v>1</v>
      </c>
      <c r="B411" s="5">
        <v>10402</v>
      </c>
      <c r="C411" s="5">
        <v>5</v>
      </c>
      <c r="D411" s="5">
        <v>0</v>
      </c>
      <c r="E411" s="5">
        <v>0</v>
      </c>
    </row>
    <row r="412" spans="1:5" x14ac:dyDescent="0.2">
      <c r="A412" s="5">
        <v>1</v>
      </c>
      <c r="B412" s="5">
        <v>10402</v>
      </c>
      <c r="C412" s="5">
        <v>6</v>
      </c>
      <c r="D412" s="5">
        <v>0</v>
      </c>
      <c r="E412" s="5">
        <v>0</v>
      </c>
    </row>
    <row r="413" spans="1:5" x14ac:dyDescent="0.2">
      <c r="A413" s="5">
        <v>1</v>
      </c>
      <c r="B413" s="5">
        <v>10402</v>
      </c>
      <c r="C413" s="5">
        <v>7</v>
      </c>
      <c r="D413" s="5">
        <v>0</v>
      </c>
      <c r="E413" s="5">
        <v>3</v>
      </c>
    </row>
    <row r="414" spans="1:5" x14ac:dyDescent="0.2">
      <c r="A414" s="5">
        <v>1</v>
      </c>
      <c r="B414" s="5">
        <v>10402</v>
      </c>
      <c r="C414" s="5">
        <v>8</v>
      </c>
      <c r="D414" s="5">
        <v>0</v>
      </c>
      <c r="E414" s="5">
        <v>0</v>
      </c>
    </row>
    <row r="415" spans="1:5" x14ac:dyDescent="0.2">
      <c r="A415" s="8">
        <v>1</v>
      </c>
      <c r="B415" s="8">
        <v>10402</v>
      </c>
      <c r="C415" s="8">
        <v>9</v>
      </c>
      <c r="D415" s="8">
        <v>0</v>
      </c>
      <c r="E415" s="8">
        <v>1</v>
      </c>
    </row>
    <row r="416" spans="1:5" x14ac:dyDescent="0.2">
      <c r="A416" s="5">
        <v>1</v>
      </c>
      <c r="B416" s="5">
        <v>10406</v>
      </c>
      <c r="C416" s="5">
        <v>1</v>
      </c>
      <c r="D416" s="5">
        <v>0</v>
      </c>
      <c r="E416" s="5">
        <v>0</v>
      </c>
    </row>
    <row r="417" spans="1:5" x14ac:dyDescent="0.2">
      <c r="A417" s="5">
        <v>1</v>
      </c>
      <c r="B417" s="5">
        <v>10406</v>
      </c>
      <c r="C417" s="5">
        <v>2</v>
      </c>
      <c r="D417" s="5">
        <v>0</v>
      </c>
      <c r="E417" s="5">
        <v>2</v>
      </c>
    </row>
    <row r="418" spans="1:5" x14ac:dyDescent="0.2">
      <c r="A418" s="5">
        <v>1</v>
      </c>
      <c r="B418" s="5">
        <v>10406</v>
      </c>
      <c r="C418" s="5">
        <v>3</v>
      </c>
      <c r="D418" s="5">
        <v>3</v>
      </c>
      <c r="E418" s="5">
        <v>3</v>
      </c>
    </row>
    <row r="419" spans="1:5" x14ac:dyDescent="0.2">
      <c r="A419" s="5">
        <v>1</v>
      </c>
      <c r="B419" s="5">
        <v>10406</v>
      </c>
      <c r="C419" s="5">
        <v>4</v>
      </c>
      <c r="D419" s="5">
        <v>1</v>
      </c>
      <c r="E419" s="5">
        <v>1</v>
      </c>
    </row>
    <row r="420" spans="1:5" x14ac:dyDescent="0.2">
      <c r="A420" s="5">
        <v>1</v>
      </c>
      <c r="B420" s="5">
        <v>10406</v>
      </c>
      <c r="C420" s="5">
        <v>5</v>
      </c>
      <c r="D420" s="5">
        <v>2</v>
      </c>
      <c r="E420" s="5">
        <v>0</v>
      </c>
    </row>
    <row r="421" spans="1:5" x14ac:dyDescent="0.2">
      <c r="A421" s="5">
        <v>1</v>
      </c>
      <c r="B421" s="5">
        <v>10406</v>
      </c>
      <c r="C421" s="5">
        <v>6</v>
      </c>
      <c r="D421" s="5">
        <v>0</v>
      </c>
      <c r="E421" s="5">
        <v>1</v>
      </c>
    </row>
    <row r="422" spans="1:5" x14ac:dyDescent="0.2">
      <c r="A422" s="5">
        <v>1</v>
      </c>
      <c r="B422" s="5">
        <v>10406</v>
      </c>
      <c r="C422" s="5">
        <v>7</v>
      </c>
      <c r="D422" s="5">
        <v>0</v>
      </c>
      <c r="E422" s="5">
        <v>1</v>
      </c>
    </row>
    <row r="423" spans="1:5" x14ac:dyDescent="0.2">
      <c r="A423" s="5">
        <v>1</v>
      </c>
      <c r="B423" s="5">
        <v>10406</v>
      </c>
      <c r="C423" s="5">
        <v>8</v>
      </c>
      <c r="D423" s="5">
        <v>0</v>
      </c>
      <c r="E423" s="5">
        <v>0</v>
      </c>
    </row>
    <row r="424" spans="1:5" x14ac:dyDescent="0.2">
      <c r="A424" s="8">
        <v>1</v>
      </c>
      <c r="B424" s="8">
        <v>10406</v>
      </c>
      <c r="C424" s="8">
        <v>9</v>
      </c>
      <c r="D424" s="8">
        <v>0</v>
      </c>
      <c r="E424" s="8">
        <v>1</v>
      </c>
    </row>
    <row r="425" spans="1:5" x14ac:dyDescent="0.2">
      <c r="A425" s="5">
        <v>1</v>
      </c>
      <c r="B425" s="5">
        <v>10408</v>
      </c>
      <c r="C425" s="5">
        <v>1</v>
      </c>
      <c r="D425" s="5">
        <v>0</v>
      </c>
      <c r="E425" s="5">
        <v>2</v>
      </c>
    </row>
    <row r="426" spans="1:5" x14ac:dyDescent="0.2">
      <c r="A426" s="5">
        <v>1</v>
      </c>
      <c r="B426" s="5">
        <v>10408</v>
      </c>
      <c r="C426" s="5">
        <v>2</v>
      </c>
      <c r="D426" s="5">
        <v>0</v>
      </c>
      <c r="E426" s="5">
        <v>4</v>
      </c>
    </row>
    <row r="427" spans="1:5" x14ac:dyDescent="0.2">
      <c r="A427" s="5">
        <v>1</v>
      </c>
      <c r="B427" s="5">
        <v>10408</v>
      </c>
      <c r="C427" s="5">
        <v>3</v>
      </c>
      <c r="D427" s="5">
        <v>0</v>
      </c>
      <c r="E427" s="5">
        <v>2</v>
      </c>
    </row>
    <row r="428" spans="1:5" x14ac:dyDescent="0.2">
      <c r="A428" s="5">
        <v>1</v>
      </c>
      <c r="B428" s="5">
        <v>10408</v>
      </c>
      <c r="C428" s="5">
        <v>4</v>
      </c>
      <c r="D428" s="5">
        <v>0</v>
      </c>
      <c r="E428" s="5">
        <v>1</v>
      </c>
    </row>
    <row r="429" spans="1:5" x14ac:dyDescent="0.2">
      <c r="A429" s="5">
        <v>1</v>
      </c>
      <c r="B429" s="5">
        <v>10408</v>
      </c>
      <c r="C429" s="5">
        <v>5</v>
      </c>
      <c r="D429" s="5">
        <v>0</v>
      </c>
      <c r="E429" s="5">
        <v>0</v>
      </c>
    </row>
    <row r="430" spans="1:5" x14ac:dyDescent="0.2">
      <c r="A430" s="5">
        <v>1</v>
      </c>
      <c r="B430" s="5">
        <v>10408</v>
      </c>
      <c r="C430" s="5">
        <v>6</v>
      </c>
      <c r="D430" s="5">
        <v>0</v>
      </c>
      <c r="E430" s="5">
        <v>1</v>
      </c>
    </row>
    <row r="431" spans="1:5" x14ac:dyDescent="0.2">
      <c r="A431" s="5">
        <v>1</v>
      </c>
      <c r="B431" s="5">
        <v>10408</v>
      </c>
      <c r="C431" s="5">
        <v>7</v>
      </c>
      <c r="D431" s="5">
        <v>0</v>
      </c>
      <c r="E431" s="5">
        <v>2</v>
      </c>
    </row>
    <row r="432" spans="1:5" x14ac:dyDescent="0.2">
      <c r="A432" s="5">
        <v>1</v>
      </c>
      <c r="B432" s="5">
        <v>10408</v>
      </c>
      <c r="C432" s="5">
        <v>8</v>
      </c>
      <c r="D432" s="5">
        <v>0</v>
      </c>
      <c r="E432" s="5">
        <v>0</v>
      </c>
    </row>
    <row r="433" spans="1:5" x14ac:dyDescent="0.2">
      <c r="A433" s="8">
        <v>1</v>
      </c>
      <c r="B433" s="8">
        <v>10408</v>
      </c>
      <c r="C433" s="8">
        <v>9</v>
      </c>
      <c r="D433" s="8">
        <v>0</v>
      </c>
      <c r="E433" s="8">
        <v>2</v>
      </c>
    </row>
    <row r="434" spans="1:5" x14ac:dyDescent="0.2">
      <c r="A434" s="5">
        <v>1</v>
      </c>
      <c r="B434" s="5">
        <v>10804</v>
      </c>
      <c r="C434" s="5">
        <v>1</v>
      </c>
      <c r="D434" s="5">
        <v>0</v>
      </c>
      <c r="E434" s="5">
        <v>4</v>
      </c>
    </row>
    <row r="435" spans="1:5" x14ac:dyDescent="0.2">
      <c r="A435" s="5">
        <v>1</v>
      </c>
      <c r="B435" s="5">
        <v>10804</v>
      </c>
      <c r="C435" s="5">
        <v>2</v>
      </c>
      <c r="D435" s="5">
        <v>0</v>
      </c>
      <c r="E435" s="5">
        <v>2</v>
      </c>
    </row>
    <row r="436" spans="1:5" x14ac:dyDescent="0.2">
      <c r="A436" s="5">
        <v>1</v>
      </c>
      <c r="B436" s="5">
        <v>10804</v>
      </c>
      <c r="C436" s="5">
        <v>3</v>
      </c>
      <c r="D436" s="5">
        <v>0</v>
      </c>
      <c r="E436" s="5">
        <v>2</v>
      </c>
    </row>
    <row r="437" spans="1:5" x14ac:dyDescent="0.2">
      <c r="A437" s="5">
        <v>1</v>
      </c>
      <c r="B437" s="5">
        <v>10804</v>
      </c>
      <c r="C437" s="5">
        <v>4</v>
      </c>
      <c r="D437" s="5">
        <v>0</v>
      </c>
      <c r="E437" s="5">
        <v>0</v>
      </c>
    </row>
    <row r="438" spans="1:5" x14ac:dyDescent="0.2">
      <c r="A438" s="5">
        <v>1</v>
      </c>
      <c r="B438" s="5">
        <v>10804</v>
      </c>
      <c r="C438" s="5">
        <v>5</v>
      </c>
      <c r="D438" s="5">
        <v>0</v>
      </c>
      <c r="E438" s="5">
        <v>0</v>
      </c>
    </row>
    <row r="439" spans="1:5" x14ac:dyDescent="0.2">
      <c r="A439" s="5">
        <v>1</v>
      </c>
      <c r="B439" s="5">
        <v>10804</v>
      </c>
      <c r="C439" s="5">
        <v>6</v>
      </c>
      <c r="D439" s="5">
        <v>0</v>
      </c>
      <c r="E439" s="5">
        <v>0</v>
      </c>
    </row>
    <row r="440" spans="1:5" x14ac:dyDescent="0.2">
      <c r="A440" s="5">
        <v>1</v>
      </c>
      <c r="B440" s="5">
        <v>10804</v>
      </c>
      <c r="C440" s="5">
        <v>7</v>
      </c>
    </row>
    <row r="441" spans="1:5" x14ac:dyDescent="0.2">
      <c r="A441" s="5">
        <v>1</v>
      </c>
      <c r="B441" s="5">
        <v>10804</v>
      </c>
      <c r="C441" s="5">
        <v>8</v>
      </c>
    </row>
    <row r="442" spans="1:5" x14ac:dyDescent="0.2">
      <c r="A442" s="8">
        <v>1</v>
      </c>
      <c r="B442" s="8">
        <v>10804</v>
      </c>
      <c r="C442" s="8">
        <v>9</v>
      </c>
      <c r="D442" s="8"/>
      <c r="E442" s="8"/>
    </row>
    <row r="443" spans="1:5" x14ac:dyDescent="0.2">
      <c r="A443" s="5">
        <v>1</v>
      </c>
      <c r="B443" s="5">
        <v>10806</v>
      </c>
      <c r="C443" s="5">
        <v>1</v>
      </c>
      <c r="D443" s="5">
        <v>0</v>
      </c>
      <c r="E443" s="5">
        <v>0</v>
      </c>
    </row>
    <row r="444" spans="1:5" x14ac:dyDescent="0.2">
      <c r="A444" s="5">
        <v>1</v>
      </c>
      <c r="B444" s="5">
        <v>10806</v>
      </c>
      <c r="C444" s="5">
        <v>2</v>
      </c>
      <c r="D444" s="5">
        <v>0</v>
      </c>
      <c r="E444" s="5">
        <v>0</v>
      </c>
    </row>
    <row r="445" spans="1:5" x14ac:dyDescent="0.2">
      <c r="A445" s="5">
        <v>1</v>
      </c>
      <c r="B445" s="5">
        <v>10806</v>
      </c>
      <c r="C445" s="5">
        <v>3</v>
      </c>
      <c r="D445" s="5">
        <v>0</v>
      </c>
      <c r="E445" s="5">
        <v>2</v>
      </c>
    </row>
    <row r="446" spans="1:5" x14ac:dyDescent="0.2">
      <c r="A446" s="5">
        <v>1</v>
      </c>
      <c r="B446" s="5">
        <v>10806</v>
      </c>
      <c r="C446" s="5">
        <v>4</v>
      </c>
    </row>
    <row r="447" spans="1:5" x14ac:dyDescent="0.2">
      <c r="A447" s="5">
        <v>1</v>
      </c>
      <c r="B447" s="5">
        <v>10806</v>
      </c>
      <c r="C447" s="5">
        <v>5</v>
      </c>
    </row>
    <row r="448" spans="1:5" x14ac:dyDescent="0.2">
      <c r="A448" s="5">
        <v>1</v>
      </c>
      <c r="B448" s="5">
        <v>10806</v>
      </c>
      <c r="C448" s="5">
        <v>6</v>
      </c>
    </row>
    <row r="449" spans="1:5" x14ac:dyDescent="0.2">
      <c r="A449" s="5">
        <v>1</v>
      </c>
      <c r="B449" s="5">
        <v>10806</v>
      </c>
      <c r="C449" s="5">
        <v>7</v>
      </c>
    </row>
    <row r="450" spans="1:5" x14ac:dyDescent="0.2">
      <c r="A450" s="5">
        <v>1</v>
      </c>
      <c r="B450" s="5">
        <v>10806</v>
      </c>
      <c r="C450" s="5">
        <v>8</v>
      </c>
    </row>
    <row r="451" spans="1:5" x14ac:dyDescent="0.2">
      <c r="A451" s="8">
        <v>1</v>
      </c>
      <c r="B451" s="8">
        <v>10806</v>
      </c>
      <c r="C451" s="8">
        <v>9</v>
      </c>
      <c r="D451" s="8"/>
      <c r="E451" s="8"/>
    </row>
    <row r="452" spans="1:5" x14ac:dyDescent="0.2">
      <c r="A452" s="5">
        <v>1</v>
      </c>
      <c r="B452" s="5">
        <v>10810</v>
      </c>
      <c r="C452" s="5">
        <v>1</v>
      </c>
      <c r="D452" s="5">
        <v>0</v>
      </c>
      <c r="E452" s="5">
        <v>0</v>
      </c>
    </row>
    <row r="453" spans="1:5" x14ac:dyDescent="0.2">
      <c r="A453" s="5">
        <v>1</v>
      </c>
      <c r="B453" s="5">
        <v>10810</v>
      </c>
      <c r="C453" s="5">
        <v>2</v>
      </c>
      <c r="D453" s="5">
        <v>0</v>
      </c>
      <c r="E453" s="5">
        <v>0</v>
      </c>
    </row>
    <row r="454" spans="1:5" x14ac:dyDescent="0.2">
      <c r="A454" s="5">
        <v>1</v>
      </c>
      <c r="B454" s="5">
        <v>10810</v>
      </c>
      <c r="C454" s="5">
        <v>3</v>
      </c>
      <c r="D454" s="5">
        <v>0</v>
      </c>
      <c r="E454" s="5">
        <v>1</v>
      </c>
    </row>
    <row r="455" spans="1:5" x14ac:dyDescent="0.2">
      <c r="A455" s="5">
        <v>1</v>
      </c>
      <c r="B455" s="5">
        <v>10810</v>
      </c>
      <c r="C455" s="5">
        <v>4</v>
      </c>
      <c r="D455" s="5">
        <v>2</v>
      </c>
      <c r="E455" s="5">
        <v>2</v>
      </c>
    </row>
    <row r="456" spans="1:5" x14ac:dyDescent="0.2">
      <c r="A456" s="5">
        <v>1</v>
      </c>
      <c r="B456" s="5">
        <v>10810</v>
      </c>
      <c r="C456" s="5">
        <v>5</v>
      </c>
      <c r="D456" s="5">
        <v>0</v>
      </c>
      <c r="E456" s="5">
        <v>4</v>
      </c>
    </row>
    <row r="457" spans="1:5" x14ac:dyDescent="0.2">
      <c r="A457" s="5">
        <v>1</v>
      </c>
      <c r="B457" s="5">
        <v>10810</v>
      </c>
      <c r="C457" s="5">
        <v>6</v>
      </c>
      <c r="D457" s="5">
        <v>0</v>
      </c>
      <c r="E457" s="5">
        <v>0</v>
      </c>
    </row>
    <row r="458" spans="1:5" x14ac:dyDescent="0.2">
      <c r="A458" s="5">
        <v>1</v>
      </c>
      <c r="B458" s="5">
        <v>10810</v>
      </c>
      <c r="C458" s="5">
        <v>7</v>
      </c>
    </row>
    <row r="459" spans="1:5" x14ac:dyDescent="0.2">
      <c r="A459" s="5">
        <v>1</v>
      </c>
      <c r="B459" s="5">
        <v>10810</v>
      </c>
      <c r="C459" s="5">
        <v>8</v>
      </c>
    </row>
    <row r="460" spans="1:5" x14ac:dyDescent="0.2">
      <c r="A460" s="8">
        <v>1</v>
      </c>
      <c r="B460" s="8">
        <v>10810</v>
      </c>
      <c r="C460" s="8">
        <v>9</v>
      </c>
      <c r="D460" s="8"/>
      <c r="E460" s="8"/>
    </row>
    <row r="461" spans="1:5" x14ac:dyDescent="0.2">
      <c r="A461" s="5">
        <v>1</v>
      </c>
      <c r="B461" s="5">
        <v>10816</v>
      </c>
      <c r="C461" s="5">
        <v>1</v>
      </c>
      <c r="D461" s="5">
        <v>1</v>
      </c>
      <c r="E461" s="5">
        <v>0</v>
      </c>
    </row>
    <row r="462" spans="1:5" x14ac:dyDescent="0.2">
      <c r="A462" s="5">
        <v>1</v>
      </c>
      <c r="B462" s="5">
        <v>10816</v>
      </c>
      <c r="C462" s="5">
        <v>2</v>
      </c>
      <c r="D462" s="5">
        <v>0</v>
      </c>
      <c r="E462" s="5">
        <v>0</v>
      </c>
    </row>
    <row r="463" spans="1:5" x14ac:dyDescent="0.2">
      <c r="A463" s="5">
        <v>1</v>
      </c>
      <c r="B463" s="5">
        <v>10816</v>
      </c>
      <c r="C463" s="5">
        <v>3</v>
      </c>
      <c r="D463" s="5">
        <v>0</v>
      </c>
      <c r="E463" s="5">
        <v>0</v>
      </c>
    </row>
    <row r="464" spans="1:5" x14ac:dyDescent="0.2">
      <c r="A464" s="5">
        <v>1</v>
      </c>
      <c r="B464" s="5">
        <v>10816</v>
      </c>
      <c r="C464" s="5">
        <v>4</v>
      </c>
      <c r="D464" s="5">
        <v>1</v>
      </c>
      <c r="E464" s="5">
        <v>2</v>
      </c>
    </row>
    <row r="465" spans="1:5" x14ac:dyDescent="0.2">
      <c r="A465" s="5">
        <v>1</v>
      </c>
      <c r="B465" s="5">
        <v>10816</v>
      </c>
      <c r="C465" s="5">
        <v>5</v>
      </c>
      <c r="D465" s="5">
        <v>0</v>
      </c>
      <c r="E465" s="5">
        <v>0</v>
      </c>
    </row>
    <row r="466" spans="1:5" x14ac:dyDescent="0.2">
      <c r="A466" s="5">
        <v>1</v>
      </c>
      <c r="B466" s="5">
        <v>10816</v>
      </c>
      <c r="C466" s="5">
        <v>6</v>
      </c>
      <c r="D466" s="5">
        <v>0</v>
      </c>
      <c r="E466" s="5">
        <v>0</v>
      </c>
    </row>
    <row r="467" spans="1:5" x14ac:dyDescent="0.2">
      <c r="A467" s="5">
        <v>1</v>
      </c>
      <c r="B467" s="5">
        <v>10816</v>
      </c>
      <c r="C467" s="5">
        <v>7</v>
      </c>
    </row>
    <row r="468" spans="1:5" x14ac:dyDescent="0.2">
      <c r="A468" s="5">
        <v>1</v>
      </c>
      <c r="B468" s="5">
        <v>10816</v>
      </c>
      <c r="C468" s="5">
        <v>8</v>
      </c>
    </row>
    <row r="469" spans="1:5" x14ac:dyDescent="0.2">
      <c r="A469" s="8">
        <v>1</v>
      </c>
      <c r="B469" s="8">
        <v>10816</v>
      </c>
      <c r="C469" s="8">
        <v>9</v>
      </c>
      <c r="D469" s="8"/>
      <c r="E469" s="8"/>
    </row>
    <row r="470" spans="1:5" x14ac:dyDescent="0.2">
      <c r="A470" s="5">
        <v>1</v>
      </c>
      <c r="B470" s="5">
        <v>10903</v>
      </c>
      <c r="C470" s="5">
        <v>1</v>
      </c>
      <c r="D470" s="5">
        <v>2</v>
      </c>
      <c r="E470" s="5">
        <v>0</v>
      </c>
    </row>
    <row r="471" spans="1:5" x14ac:dyDescent="0.2">
      <c r="A471" s="5">
        <v>1</v>
      </c>
      <c r="B471" s="5">
        <v>10903</v>
      </c>
      <c r="C471" s="5">
        <v>2</v>
      </c>
      <c r="D471" s="5">
        <v>0</v>
      </c>
      <c r="E471" s="5">
        <v>0</v>
      </c>
    </row>
    <row r="472" spans="1:5" x14ac:dyDescent="0.2">
      <c r="A472" s="5">
        <v>1</v>
      </c>
      <c r="B472" s="5">
        <v>10903</v>
      </c>
      <c r="C472" s="5">
        <v>3</v>
      </c>
      <c r="D472" s="5">
        <v>0</v>
      </c>
      <c r="E472" s="5">
        <v>2</v>
      </c>
    </row>
    <row r="473" spans="1:5" x14ac:dyDescent="0.2">
      <c r="A473" s="5">
        <v>1</v>
      </c>
      <c r="B473" s="5">
        <v>10903</v>
      </c>
      <c r="C473" s="5">
        <v>4</v>
      </c>
    </row>
    <row r="474" spans="1:5" x14ac:dyDescent="0.2">
      <c r="A474" s="5">
        <v>1</v>
      </c>
      <c r="B474" s="5">
        <v>10903</v>
      </c>
      <c r="C474" s="5">
        <v>5</v>
      </c>
    </row>
    <row r="475" spans="1:5" x14ac:dyDescent="0.2">
      <c r="A475" s="5">
        <v>1</v>
      </c>
      <c r="B475" s="5">
        <v>10903</v>
      </c>
      <c r="C475" s="5">
        <v>6</v>
      </c>
    </row>
    <row r="476" spans="1:5" x14ac:dyDescent="0.2">
      <c r="A476" s="5">
        <v>1</v>
      </c>
      <c r="B476" s="5">
        <v>10903</v>
      </c>
      <c r="C476" s="5">
        <v>7</v>
      </c>
    </row>
    <row r="477" spans="1:5" x14ac:dyDescent="0.2">
      <c r="A477" s="5">
        <v>1</v>
      </c>
      <c r="B477" s="5">
        <v>10903</v>
      </c>
      <c r="C477" s="5">
        <v>8</v>
      </c>
    </row>
    <row r="478" spans="1:5" x14ac:dyDescent="0.2">
      <c r="A478" s="8">
        <v>1</v>
      </c>
      <c r="B478" s="8">
        <v>10903</v>
      </c>
      <c r="C478" s="8">
        <v>9</v>
      </c>
      <c r="D478" s="8"/>
      <c r="E478" s="8"/>
    </row>
    <row r="479" spans="1:5" x14ac:dyDescent="0.2">
      <c r="A479" s="5">
        <v>1</v>
      </c>
      <c r="B479" s="5">
        <v>10906</v>
      </c>
      <c r="C479" s="5">
        <v>1</v>
      </c>
      <c r="D479" s="5">
        <v>0</v>
      </c>
      <c r="E479" s="5">
        <v>2</v>
      </c>
    </row>
    <row r="480" spans="1:5" x14ac:dyDescent="0.2">
      <c r="A480" s="5">
        <v>1</v>
      </c>
      <c r="B480" s="5">
        <v>10906</v>
      </c>
      <c r="C480" s="5">
        <v>2</v>
      </c>
      <c r="D480" s="5">
        <v>0</v>
      </c>
      <c r="E480" s="5">
        <v>0</v>
      </c>
    </row>
    <row r="481" spans="1:5" x14ac:dyDescent="0.2">
      <c r="A481" s="5">
        <v>1</v>
      </c>
      <c r="B481" s="5">
        <v>10906</v>
      </c>
      <c r="C481" s="5">
        <v>3</v>
      </c>
      <c r="D481" s="5">
        <v>0</v>
      </c>
      <c r="E481" s="5">
        <v>0</v>
      </c>
    </row>
    <row r="482" spans="1:5" x14ac:dyDescent="0.2">
      <c r="A482" s="5">
        <v>1</v>
      </c>
      <c r="B482" s="5">
        <v>10906</v>
      </c>
      <c r="C482" s="5">
        <v>4</v>
      </c>
    </row>
    <row r="483" spans="1:5" x14ac:dyDescent="0.2">
      <c r="A483" s="5">
        <v>1</v>
      </c>
      <c r="B483" s="5">
        <v>10906</v>
      </c>
      <c r="C483" s="5">
        <v>5</v>
      </c>
    </row>
    <row r="484" spans="1:5" x14ac:dyDescent="0.2">
      <c r="A484" s="5">
        <v>1</v>
      </c>
      <c r="B484" s="5">
        <v>10906</v>
      </c>
      <c r="C484" s="5">
        <v>6</v>
      </c>
    </row>
    <row r="485" spans="1:5" x14ac:dyDescent="0.2">
      <c r="A485" s="5">
        <v>1</v>
      </c>
      <c r="B485" s="5">
        <v>10906</v>
      </c>
      <c r="C485" s="5">
        <v>7</v>
      </c>
    </row>
    <row r="486" spans="1:5" x14ac:dyDescent="0.2">
      <c r="A486" s="5">
        <v>1</v>
      </c>
      <c r="B486" s="5">
        <v>10906</v>
      </c>
      <c r="C486" s="5">
        <v>8</v>
      </c>
    </row>
    <row r="487" spans="1:5" x14ac:dyDescent="0.2">
      <c r="A487" s="8">
        <v>1</v>
      </c>
      <c r="B487" s="8">
        <v>10906</v>
      </c>
      <c r="C487" s="8">
        <v>9</v>
      </c>
      <c r="D487" s="8"/>
      <c r="E487" s="8"/>
    </row>
    <row r="488" spans="1:5" x14ac:dyDescent="0.2">
      <c r="A488" s="5">
        <v>1</v>
      </c>
      <c r="B488" s="5">
        <v>10909</v>
      </c>
      <c r="C488" s="5">
        <v>1</v>
      </c>
      <c r="D488" s="5">
        <v>0</v>
      </c>
      <c r="E488" s="5">
        <v>0</v>
      </c>
    </row>
    <row r="489" spans="1:5" x14ac:dyDescent="0.2">
      <c r="A489" s="5">
        <v>1</v>
      </c>
      <c r="B489" s="5">
        <v>10909</v>
      </c>
      <c r="C489" s="5">
        <v>2</v>
      </c>
      <c r="D489" s="5">
        <v>0</v>
      </c>
      <c r="E489" s="5">
        <v>0</v>
      </c>
    </row>
    <row r="490" spans="1:5" x14ac:dyDescent="0.2">
      <c r="A490" s="5">
        <v>1</v>
      </c>
      <c r="B490" s="5">
        <v>10909</v>
      </c>
      <c r="C490" s="5">
        <v>3</v>
      </c>
      <c r="D490" s="5">
        <v>0</v>
      </c>
      <c r="E490" s="5">
        <v>0</v>
      </c>
    </row>
    <row r="491" spans="1:5" x14ac:dyDescent="0.2">
      <c r="A491" s="5">
        <v>1</v>
      </c>
      <c r="B491" s="5">
        <v>10909</v>
      </c>
      <c r="C491" s="5">
        <v>4</v>
      </c>
      <c r="D491" s="5">
        <v>0</v>
      </c>
      <c r="E491" s="5">
        <v>0</v>
      </c>
    </row>
    <row r="492" spans="1:5" x14ac:dyDescent="0.2">
      <c r="A492" s="5">
        <v>1</v>
      </c>
      <c r="B492" s="5">
        <v>10909</v>
      </c>
      <c r="C492" s="5">
        <v>5</v>
      </c>
      <c r="D492" s="5">
        <v>2</v>
      </c>
      <c r="E492" s="5">
        <v>0</v>
      </c>
    </row>
    <row r="493" spans="1:5" x14ac:dyDescent="0.2">
      <c r="A493" s="5">
        <v>1</v>
      </c>
      <c r="B493" s="5">
        <v>10909</v>
      </c>
      <c r="C493" s="5">
        <v>6</v>
      </c>
      <c r="D493" s="5">
        <v>0</v>
      </c>
      <c r="E493" s="5">
        <v>0</v>
      </c>
    </row>
    <row r="494" spans="1:5" x14ac:dyDescent="0.2">
      <c r="A494" s="5">
        <v>1</v>
      </c>
      <c r="B494" s="5">
        <v>10909</v>
      </c>
      <c r="C494" s="5">
        <v>7</v>
      </c>
      <c r="D494" s="5">
        <v>0</v>
      </c>
      <c r="E494" s="5">
        <v>1</v>
      </c>
    </row>
    <row r="495" spans="1:5" x14ac:dyDescent="0.2">
      <c r="A495" s="5">
        <v>1</v>
      </c>
      <c r="B495" s="5">
        <v>10909</v>
      </c>
      <c r="C495" s="5">
        <v>8</v>
      </c>
      <c r="D495" s="5">
        <v>0</v>
      </c>
      <c r="E495" s="5">
        <v>0</v>
      </c>
    </row>
    <row r="496" spans="1:5" x14ac:dyDescent="0.2">
      <c r="A496" s="8">
        <v>1</v>
      </c>
      <c r="B496" s="8">
        <v>10909</v>
      </c>
      <c r="C496" s="8">
        <v>9</v>
      </c>
      <c r="D496" s="8">
        <v>0</v>
      </c>
      <c r="E496" s="8">
        <v>0</v>
      </c>
    </row>
    <row r="497" spans="1:5" x14ac:dyDescent="0.2">
      <c r="A497" s="5">
        <v>1</v>
      </c>
      <c r="B497" s="5">
        <v>10912</v>
      </c>
      <c r="C497" s="5">
        <v>1</v>
      </c>
      <c r="D497" s="5">
        <v>2</v>
      </c>
      <c r="E497" s="5">
        <v>2</v>
      </c>
    </row>
    <row r="498" spans="1:5" x14ac:dyDescent="0.2">
      <c r="A498" s="5">
        <v>1</v>
      </c>
      <c r="B498" s="5">
        <v>10912</v>
      </c>
      <c r="C498" s="5">
        <v>2</v>
      </c>
      <c r="D498" s="5">
        <v>0</v>
      </c>
      <c r="E498" s="5">
        <v>0</v>
      </c>
    </row>
    <row r="499" spans="1:5" x14ac:dyDescent="0.2">
      <c r="A499" s="5">
        <v>1</v>
      </c>
      <c r="B499" s="5">
        <v>10912</v>
      </c>
      <c r="C499" s="5">
        <v>3</v>
      </c>
      <c r="D499" s="5">
        <v>5</v>
      </c>
      <c r="E499" s="5">
        <v>7</v>
      </c>
    </row>
    <row r="500" spans="1:5" x14ac:dyDescent="0.2">
      <c r="A500" s="5">
        <v>1</v>
      </c>
      <c r="B500" s="5">
        <v>10912</v>
      </c>
      <c r="C500" s="5">
        <v>4</v>
      </c>
      <c r="D500" s="5">
        <v>2</v>
      </c>
      <c r="E500" s="5">
        <v>2</v>
      </c>
    </row>
    <row r="501" spans="1:5" x14ac:dyDescent="0.2">
      <c r="A501" s="5">
        <v>1</v>
      </c>
      <c r="B501" s="5">
        <v>10912</v>
      </c>
      <c r="C501" s="5">
        <v>5</v>
      </c>
      <c r="D501" s="5">
        <v>0</v>
      </c>
      <c r="E501" s="5">
        <v>2</v>
      </c>
    </row>
    <row r="502" spans="1:5" x14ac:dyDescent="0.2">
      <c r="A502" s="5">
        <v>1</v>
      </c>
      <c r="B502" s="5">
        <v>10912</v>
      </c>
      <c r="C502" s="5">
        <v>6</v>
      </c>
      <c r="D502" s="5">
        <v>0</v>
      </c>
      <c r="E502" s="5">
        <v>2</v>
      </c>
    </row>
    <row r="503" spans="1:5" x14ac:dyDescent="0.2">
      <c r="A503" s="5">
        <v>1</v>
      </c>
      <c r="B503" s="5">
        <v>10912</v>
      </c>
      <c r="C503" s="5">
        <v>7</v>
      </c>
      <c r="D503" s="5">
        <v>1</v>
      </c>
      <c r="E503" s="5">
        <v>4</v>
      </c>
    </row>
    <row r="504" spans="1:5" x14ac:dyDescent="0.2">
      <c r="A504" s="5">
        <v>1</v>
      </c>
      <c r="B504" s="5">
        <v>10912</v>
      </c>
      <c r="C504" s="5">
        <v>8</v>
      </c>
      <c r="D504" s="5">
        <v>1</v>
      </c>
      <c r="E504" s="5">
        <v>5</v>
      </c>
    </row>
    <row r="505" spans="1:5" x14ac:dyDescent="0.2">
      <c r="A505" s="8">
        <v>1</v>
      </c>
      <c r="B505" s="8">
        <v>10912</v>
      </c>
      <c r="C505" s="8">
        <v>9</v>
      </c>
      <c r="D505" s="8">
        <v>0</v>
      </c>
      <c r="E505" s="8">
        <v>0</v>
      </c>
    </row>
    <row r="506" spans="1:5" x14ac:dyDescent="0.2">
      <c r="A506" s="5">
        <v>1</v>
      </c>
      <c r="B506" s="5">
        <v>11003</v>
      </c>
      <c r="C506" s="5">
        <v>1</v>
      </c>
      <c r="D506" s="5">
        <v>2</v>
      </c>
      <c r="E506" s="5">
        <v>2</v>
      </c>
    </row>
    <row r="507" spans="1:5" x14ac:dyDescent="0.2">
      <c r="A507" s="5">
        <v>1</v>
      </c>
      <c r="B507" s="5">
        <v>11003</v>
      </c>
      <c r="C507" s="5">
        <v>2</v>
      </c>
      <c r="D507" s="5">
        <v>0</v>
      </c>
      <c r="E507" s="5">
        <v>0</v>
      </c>
    </row>
    <row r="508" spans="1:5" x14ac:dyDescent="0.2">
      <c r="A508" s="5">
        <v>1</v>
      </c>
      <c r="B508" s="5">
        <v>11003</v>
      </c>
      <c r="C508" s="5">
        <v>3</v>
      </c>
      <c r="D508" s="5">
        <v>2</v>
      </c>
      <c r="E508" s="5">
        <v>2</v>
      </c>
    </row>
    <row r="509" spans="1:5" x14ac:dyDescent="0.2">
      <c r="A509" s="5">
        <v>1</v>
      </c>
      <c r="B509" s="5">
        <v>11003</v>
      </c>
      <c r="C509" s="5">
        <v>4</v>
      </c>
      <c r="D509" s="5">
        <v>2</v>
      </c>
      <c r="E509" s="5">
        <v>2</v>
      </c>
    </row>
    <row r="510" spans="1:5" x14ac:dyDescent="0.2">
      <c r="A510" s="5">
        <v>1</v>
      </c>
      <c r="B510" s="5">
        <v>11003</v>
      </c>
      <c r="C510" s="5">
        <v>5</v>
      </c>
      <c r="D510" s="5">
        <v>0</v>
      </c>
      <c r="E510" s="5">
        <v>0</v>
      </c>
    </row>
    <row r="511" spans="1:5" x14ac:dyDescent="0.2">
      <c r="A511" s="5">
        <v>1</v>
      </c>
      <c r="B511" s="5">
        <v>11003</v>
      </c>
      <c r="C511" s="5">
        <v>6</v>
      </c>
      <c r="D511" s="5">
        <v>0</v>
      </c>
      <c r="E511" s="5">
        <v>1</v>
      </c>
    </row>
    <row r="512" spans="1:5" x14ac:dyDescent="0.2">
      <c r="A512" s="5">
        <v>1</v>
      </c>
      <c r="B512" s="5">
        <v>11003</v>
      </c>
      <c r="C512" s="5">
        <v>7</v>
      </c>
      <c r="D512" s="5">
        <v>0</v>
      </c>
      <c r="E512" s="5">
        <v>0</v>
      </c>
    </row>
    <row r="513" spans="1:5" x14ac:dyDescent="0.2">
      <c r="A513" s="5">
        <v>1</v>
      </c>
      <c r="B513" s="5">
        <v>11003</v>
      </c>
      <c r="C513" s="5">
        <v>8</v>
      </c>
      <c r="D513" s="5">
        <v>0</v>
      </c>
      <c r="E513" s="5">
        <v>2</v>
      </c>
    </row>
    <row r="514" spans="1:5" x14ac:dyDescent="0.2">
      <c r="A514" s="8">
        <v>1</v>
      </c>
      <c r="B514" s="8">
        <v>11003</v>
      </c>
      <c r="C514" s="8">
        <v>9</v>
      </c>
      <c r="D514" s="8">
        <v>0</v>
      </c>
      <c r="E514" s="8">
        <v>1</v>
      </c>
    </row>
    <row r="515" spans="1:5" x14ac:dyDescent="0.2">
      <c r="A515" s="5">
        <v>1</v>
      </c>
      <c r="B515" s="5">
        <v>11005</v>
      </c>
      <c r="C515" s="5">
        <v>1</v>
      </c>
      <c r="D515" s="5">
        <v>0</v>
      </c>
      <c r="E515" s="5">
        <v>1</v>
      </c>
    </row>
    <row r="516" spans="1:5" x14ac:dyDescent="0.2">
      <c r="A516" s="5">
        <v>1</v>
      </c>
      <c r="B516" s="5">
        <v>11005</v>
      </c>
      <c r="C516" s="5">
        <v>2</v>
      </c>
      <c r="D516" s="5">
        <v>0</v>
      </c>
      <c r="E516" s="5">
        <v>4</v>
      </c>
    </row>
    <row r="517" spans="1:5" x14ac:dyDescent="0.2">
      <c r="A517" s="5">
        <v>1</v>
      </c>
      <c r="B517" s="5">
        <v>11005</v>
      </c>
      <c r="C517" s="5">
        <v>3</v>
      </c>
      <c r="D517" s="5">
        <v>0</v>
      </c>
      <c r="E517" s="5">
        <v>2</v>
      </c>
    </row>
    <row r="518" spans="1:5" x14ac:dyDescent="0.2">
      <c r="A518" s="5">
        <v>1</v>
      </c>
      <c r="B518" s="5">
        <v>11005</v>
      </c>
      <c r="C518" s="5">
        <v>4</v>
      </c>
      <c r="D518" s="5">
        <v>1</v>
      </c>
      <c r="E518" s="5">
        <v>0</v>
      </c>
    </row>
    <row r="519" spans="1:5" x14ac:dyDescent="0.2">
      <c r="A519" s="5">
        <v>1</v>
      </c>
      <c r="B519" s="5">
        <v>11005</v>
      </c>
      <c r="C519" s="5">
        <v>5</v>
      </c>
      <c r="D519" s="5">
        <v>0</v>
      </c>
      <c r="E519" s="5">
        <v>0</v>
      </c>
    </row>
    <row r="520" spans="1:5" x14ac:dyDescent="0.2">
      <c r="A520" s="5">
        <v>1</v>
      </c>
      <c r="B520" s="5">
        <v>11005</v>
      </c>
      <c r="C520" s="5">
        <v>6</v>
      </c>
      <c r="D520" s="5">
        <v>0</v>
      </c>
      <c r="E520" s="5">
        <v>1</v>
      </c>
    </row>
    <row r="521" spans="1:5" x14ac:dyDescent="0.2">
      <c r="A521" s="5">
        <v>1</v>
      </c>
      <c r="B521" s="5">
        <v>11005</v>
      </c>
      <c r="C521" s="5">
        <v>7</v>
      </c>
      <c r="D521" s="5">
        <v>0</v>
      </c>
      <c r="E521" s="5">
        <v>0</v>
      </c>
    </row>
    <row r="522" spans="1:5" x14ac:dyDescent="0.2">
      <c r="A522" s="5">
        <v>1</v>
      </c>
      <c r="B522" s="5">
        <v>11005</v>
      </c>
      <c r="C522" s="5">
        <v>8</v>
      </c>
      <c r="D522" s="5">
        <v>0</v>
      </c>
      <c r="E522" s="5">
        <v>2</v>
      </c>
    </row>
    <row r="523" spans="1:5" x14ac:dyDescent="0.2">
      <c r="A523" s="8">
        <v>1</v>
      </c>
      <c r="B523" s="8">
        <v>11005</v>
      </c>
      <c r="C523" s="8">
        <v>9</v>
      </c>
      <c r="D523" s="8">
        <v>0</v>
      </c>
      <c r="E523" s="8">
        <v>2</v>
      </c>
    </row>
    <row r="524" spans="1:5" x14ac:dyDescent="0.2">
      <c r="A524" s="5">
        <v>1</v>
      </c>
      <c r="B524" s="5">
        <v>11006</v>
      </c>
      <c r="C524" s="5">
        <v>1</v>
      </c>
      <c r="D524" s="5">
        <v>0</v>
      </c>
      <c r="E524" s="5">
        <v>0</v>
      </c>
    </row>
    <row r="525" spans="1:5" x14ac:dyDescent="0.2">
      <c r="A525" s="5">
        <v>1</v>
      </c>
      <c r="B525" s="5">
        <v>11006</v>
      </c>
      <c r="C525" s="5">
        <v>2</v>
      </c>
      <c r="D525" s="5">
        <v>0</v>
      </c>
      <c r="E525" s="5">
        <v>1</v>
      </c>
    </row>
    <row r="526" spans="1:5" x14ac:dyDescent="0.2">
      <c r="A526" s="5">
        <v>1</v>
      </c>
      <c r="B526" s="5">
        <v>11006</v>
      </c>
      <c r="C526" s="5">
        <v>3</v>
      </c>
      <c r="D526" s="5">
        <v>0</v>
      </c>
      <c r="E526" s="5">
        <v>1</v>
      </c>
    </row>
    <row r="527" spans="1:5" x14ac:dyDescent="0.2">
      <c r="A527" s="5">
        <v>1</v>
      </c>
      <c r="B527" s="5">
        <v>11006</v>
      </c>
      <c r="C527" s="5">
        <v>4</v>
      </c>
      <c r="D527" s="5">
        <v>0</v>
      </c>
      <c r="E527" s="5">
        <v>1</v>
      </c>
    </row>
    <row r="528" spans="1:5" x14ac:dyDescent="0.2">
      <c r="A528" s="5">
        <v>1</v>
      </c>
      <c r="B528" s="5">
        <v>11006</v>
      </c>
      <c r="C528" s="5">
        <v>5</v>
      </c>
      <c r="D528" s="5">
        <v>0</v>
      </c>
      <c r="E528" s="5">
        <v>0</v>
      </c>
    </row>
    <row r="529" spans="1:5" x14ac:dyDescent="0.2">
      <c r="A529" s="5">
        <v>1</v>
      </c>
      <c r="B529" s="5">
        <v>11006</v>
      </c>
      <c r="C529" s="5">
        <v>6</v>
      </c>
      <c r="D529" s="5">
        <v>0</v>
      </c>
      <c r="E529" s="5">
        <v>0</v>
      </c>
    </row>
    <row r="530" spans="1:5" x14ac:dyDescent="0.2">
      <c r="A530" s="5">
        <v>1</v>
      </c>
      <c r="B530" s="5">
        <v>11006</v>
      </c>
      <c r="C530" s="5">
        <v>7</v>
      </c>
      <c r="D530" s="5">
        <v>0</v>
      </c>
      <c r="E530" s="5">
        <v>0</v>
      </c>
    </row>
    <row r="531" spans="1:5" x14ac:dyDescent="0.2">
      <c r="A531" s="5">
        <v>1</v>
      </c>
      <c r="B531" s="5">
        <v>11006</v>
      </c>
      <c r="C531" s="5">
        <v>8</v>
      </c>
      <c r="D531" s="5">
        <v>0</v>
      </c>
      <c r="E531" s="5">
        <v>2</v>
      </c>
    </row>
    <row r="532" spans="1:5" x14ac:dyDescent="0.2">
      <c r="A532" s="8">
        <v>1</v>
      </c>
      <c r="B532" s="8">
        <v>11006</v>
      </c>
      <c r="C532" s="8">
        <v>9</v>
      </c>
      <c r="D532" s="8">
        <v>0</v>
      </c>
      <c r="E532" s="8">
        <v>0</v>
      </c>
    </row>
    <row r="533" spans="1:5" x14ac:dyDescent="0.2">
      <c r="A533" s="5">
        <v>1</v>
      </c>
      <c r="B533" s="5">
        <v>11007</v>
      </c>
      <c r="C533" s="5">
        <v>1</v>
      </c>
      <c r="D533" s="5">
        <v>0</v>
      </c>
      <c r="E533" s="5">
        <v>1</v>
      </c>
    </row>
    <row r="534" spans="1:5" x14ac:dyDescent="0.2">
      <c r="A534" s="5">
        <v>1</v>
      </c>
      <c r="B534" s="5">
        <v>11007</v>
      </c>
      <c r="C534" s="5">
        <v>2</v>
      </c>
      <c r="D534" s="5">
        <v>0</v>
      </c>
      <c r="E534" s="5">
        <v>0</v>
      </c>
    </row>
    <row r="535" spans="1:5" x14ac:dyDescent="0.2">
      <c r="A535" s="5">
        <v>1</v>
      </c>
      <c r="B535" s="5">
        <v>11007</v>
      </c>
      <c r="C535" s="5">
        <v>3</v>
      </c>
      <c r="D535" s="5">
        <v>3</v>
      </c>
      <c r="E535" s="5">
        <v>0</v>
      </c>
    </row>
    <row r="536" spans="1:5" x14ac:dyDescent="0.2">
      <c r="A536" s="5">
        <v>1</v>
      </c>
      <c r="B536" s="5">
        <v>11007</v>
      </c>
      <c r="C536" s="5">
        <v>4</v>
      </c>
      <c r="D536" s="5">
        <v>1</v>
      </c>
      <c r="E536" s="5">
        <v>0</v>
      </c>
    </row>
    <row r="537" spans="1:5" x14ac:dyDescent="0.2">
      <c r="A537" s="5">
        <v>1</v>
      </c>
      <c r="B537" s="5">
        <v>11007</v>
      </c>
      <c r="C537" s="5">
        <v>5</v>
      </c>
      <c r="D537" s="5">
        <v>0</v>
      </c>
      <c r="E537" s="5">
        <v>0</v>
      </c>
    </row>
    <row r="538" spans="1:5" x14ac:dyDescent="0.2">
      <c r="A538" s="5">
        <v>1</v>
      </c>
      <c r="B538" s="5">
        <v>11007</v>
      </c>
      <c r="C538" s="5">
        <v>6</v>
      </c>
      <c r="D538" s="5">
        <v>0</v>
      </c>
      <c r="E538" s="5">
        <v>0</v>
      </c>
    </row>
    <row r="539" spans="1:5" x14ac:dyDescent="0.2">
      <c r="A539" s="5">
        <v>1</v>
      </c>
      <c r="B539" s="5">
        <v>11007</v>
      </c>
      <c r="C539" s="5">
        <v>7</v>
      </c>
      <c r="D539" s="5">
        <v>0</v>
      </c>
      <c r="E539" s="5">
        <v>1</v>
      </c>
    </row>
    <row r="540" spans="1:5" x14ac:dyDescent="0.2">
      <c r="A540" s="5">
        <v>1</v>
      </c>
      <c r="B540" s="5">
        <v>11007</v>
      </c>
      <c r="C540" s="5">
        <v>8</v>
      </c>
      <c r="D540" s="5">
        <v>0</v>
      </c>
      <c r="E540" s="5">
        <v>0</v>
      </c>
    </row>
    <row r="541" spans="1:5" x14ac:dyDescent="0.2">
      <c r="A541" s="8">
        <v>1</v>
      </c>
      <c r="B541" s="8">
        <v>11007</v>
      </c>
      <c r="C541" s="8">
        <v>9</v>
      </c>
      <c r="D541" s="8">
        <v>0</v>
      </c>
      <c r="E541" s="8">
        <v>0</v>
      </c>
    </row>
    <row r="542" spans="1:5" x14ac:dyDescent="0.2">
      <c r="A542" s="5">
        <v>1</v>
      </c>
      <c r="B542" s="5">
        <v>11102</v>
      </c>
      <c r="C542" s="5">
        <v>1</v>
      </c>
      <c r="D542" s="5">
        <v>0</v>
      </c>
      <c r="E542" s="5">
        <v>0</v>
      </c>
    </row>
    <row r="543" spans="1:5" x14ac:dyDescent="0.2">
      <c r="A543" s="5">
        <v>1</v>
      </c>
      <c r="B543" s="5">
        <v>11102</v>
      </c>
      <c r="C543" s="5">
        <v>2</v>
      </c>
      <c r="D543" s="5">
        <v>0</v>
      </c>
      <c r="E543" s="5">
        <v>0</v>
      </c>
    </row>
    <row r="544" spans="1:5" x14ac:dyDescent="0.2">
      <c r="A544" s="5">
        <v>1</v>
      </c>
      <c r="B544" s="5">
        <v>11102</v>
      </c>
      <c r="C544" s="5">
        <v>3</v>
      </c>
      <c r="D544" s="5">
        <v>0</v>
      </c>
      <c r="E544" s="5">
        <v>0</v>
      </c>
    </row>
    <row r="545" spans="1:5" x14ac:dyDescent="0.2">
      <c r="A545" s="5">
        <v>1</v>
      </c>
      <c r="B545" s="5">
        <v>11102</v>
      </c>
      <c r="C545" s="5">
        <v>4</v>
      </c>
      <c r="D545" s="5">
        <v>0</v>
      </c>
      <c r="E545" s="5">
        <v>0</v>
      </c>
    </row>
    <row r="546" spans="1:5" x14ac:dyDescent="0.2">
      <c r="A546" s="5">
        <v>1</v>
      </c>
      <c r="B546" s="5">
        <v>11102</v>
      </c>
      <c r="C546" s="5">
        <v>5</v>
      </c>
      <c r="D546" s="5">
        <v>0</v>
      </c>
      <c r="E546" s="5">
        <v>2</v>
      </c>
    </row>
    <row r="547" spans="1:5" x14ac:dyDescent="0.2">
      <c r="A547" s="5">
        <v>1</v>
      </c>
      <c r="B547" s="5">
        <v>11102</v>
      </c>
      <c r="C547" s="5">
        <v>6</v>
      </c>
      <c r="D547" s="5">
        <v>0</v>
      </c>
      <c r="E547" s="5">
        <v>2</v>
      </c>
    </row>
    <row r="548" spans="1:5" x14ac:dyDescent="0.2">
      <c r="A548" s="5">
        <v>1</v>
      </c>
      <c r="B548" s="5">
        <v>11102</v>
      </c>
      <c r="C548" s="5">
        <v>7</v>
      </c>
      <c r="D548" s="5">
        <v>0</v>
      </c>
      <c r="E548" s="5">
        <v>0</v>
      </c>
    </row>
    <row r="549" spans="1:5" x14ac:dyDescent="0.2">
      <c r="A549" s="5">
        <v>1</v>
      </c>
      <c r="B549" s="5">
        <v>11102</v>
      </c>
      <c r="C549" s="5">
        <v>8</v>
      </c>
      <c r="D549" s="5">
        <v>0</v>
      </c>
      <c r="E549" s="5">
        <v>0</v>
      </c>
    </row>
    <row r="550" spans="1:5" x14ac:dyDescent="0.2">
      <c r="A550" s="8">
        <v>1</v>
      </c>
      <c r="B550" s="8">
        <v>11102</v>
      </c>
      <c r="C550" s="8">
        <v>9</v>
      </c>
      <c r="D550" s="8">
        <v>0</v>
      </c>
      <c r="E550" s="8">
        <v>0</v>
      </c>
    </row>
    <row r="551" spans="1:5" x14ac:dyDescent="0.2">
      <c r="A551" s="5">
        <v>1</v>
      </c>
      <c r="B551" s="5">
        <v>11105</v>
      </c>
      <c r="C551" s="5">
        <v>1</v>
      </c>
      <c r="D551" s="5">
        <v>0</v>
      </c>
      <c r="E551" s="5">
        <v>0</v>
      </c>
    </row>
    <row r="552" spans="1:5" x14ac:dyDescent="0.2">
      <c r="A552" s="5">
        <v>1</v>
      </c>
      <c r="B552" s="5">
        <v>11105</v>
      </c>
      <c r="C552" s="5">
        <v>2</v>
      </c>
      <c r="D552" s="5">
        <v>0</v>
      </c>
      <c r="E552" s="5">
        <v>0</v>
      </c>
    </row>
    <row r="553" spans="1:5" x14ac:dyDescent="0.2">
      <c r="A553" s="5">
        <v>1</v>
      </c>
      <c r="B553" s="5">
        <v>11105</v>
      </c>
      <c r="C553" s="5">
        <v>3</v>
      </c>
      <c r="D553" s="5">
        <v>0</v>
      </c>
      <c r="E553" s="5">
        <v>0</v>
      </c>
    </row>
    <row r="554" spans="1:5" x14ac:dyDescent="0.2">
      <c r="A554" s="5">
        <v>1</v>
      </c>
      <c r="B554" s="5">
        <v>11105</v>
      </c>
      <c r="C554" s="5">
        <v>4</v>
      </c>
    </row>
    <row r="555" spans="1:5" x14ac:dyDescent="0.2">
      <c r="A555" s="5">
        <v>1</v>
      </c>
      <c r="B555" s="5">
        <v>11105</v>
      </c>
      <c r="C555" s="5">
        <v>5</v>
      </c>
    </row>
    <row r="556" spans="1:5" x14ac:dyDescent="0.2">
      <c r="A556" s="5">
        <v>1</v>
      </c>
      <c r="B556" s="5">
        <v>11105</v>
      </c>
      <c r="C556" s="5">
        <v>6</v>
      </c>
    </row>
    <row r="557" spans="1:5" x14ac:dyDescent="0.2">
      <c r="A557" s="5">
        <v>1</v>
      </c>
      <c r="B557" s="5">
        <v>11105</v>
      </c>
      <c r="C557" s="5">
        <v>7</v>
      </c>
    </row>
    <row r="558" spans="1:5" x14ac:dyDescent="0.2">
      <c r="A558" s="5">
        <v>1</v>
      </c>
      <c r="B558" s="5">
        <v>11105</v>
      </c>
      <c r="C558" s="5">
        <v>8</v>
      </c>
    </row>
    <row r="559" spans="1:5" x14ac:dyDescent="0.2">
      <c r="A559" s="8">
        <v>1</v>
      </c>
      <c r="B559" s="8">
        <v>11105</v>
      </c>
      <c r="C559" s="8">
        <v>9</v>
      </c>
      <c r="D559" s="8"/>
      <c r="E559" s="8"/>
    </row>
    <row r="560" spans="1:5" x14ac:dyDescent="0.2">
      <c r="A560" s="5">
        <v>1</v>
      </c>
      <c r="B560" s="5">
        <v>11107</v>
      </c>
      <c r="C560" s="5">
        <v>1</v>
      </c>
      <c r="D560" s="5">
        <v>0</v>
      </c>
      <c r="E560" s="5">
        <v>0</v>
      </c>
    </row>
    <row r="561" spans="1:5" x14ac:dyDescent="0.2">
      <c r="A561" s="5">
        <v>1</v>
      </c>
      <c r="B561" s="5">
        <v>11107</v>
      </c>
      <c r="C561" s="5">
        <v>2</v>
      </c>
      <c r="D561" s="5">
        <v>0</v>
      </c>
      <c r="E561" s="5">
        <v>0</v>
      </c>
    </row>
    <row r="562" spans="1:5" x14ac:dyDescent="0.2">
      <c r="A562" s="5">
        <v>1</v>
      </c>
      <c r="B562" s="5">
        <v>11107</v>
      </c>
      <c r="C562" s="5">
        <v>3</v>
      </c>
      <c r="D562" s="5">
        <v>0</v>
      </c>
      <c r="E562" s="5">
        <v>0</v>
      </c>
    </row>
    <row r="563" spans="1:5" x14ac:dyDescent="0.2">
      <c r="A563" s="5">
        <v>1</v>
      </c>
      <c r="B563" s="5">
        <v>11107</v>
      </c>
      <c r="C563" s="5">
        <v>4</v>
      </c>
      <c r="D563" s="5">
        <v>0</v>
      </c>
      <c r="E563" s="5">
        <v>0</v>
      </c>
    </row>
    <row r="564" spans="1:5" x14ac:dyDescent="0.2">
      <c r="A564" s="5">
        <v>1</v>
      </c>
      <c r="B564" s="5">
        <v>11107</v>
      </c>
      <c r="C564" s="5">
        <v>5</v>
      </c>
      <c r="D564" s="5">
        <v>0</v>
      </c>
      <c r="E564" s="5">
        <v>0</v>
      </c>
    </row>
    <row r="565" spans="1:5" x14ac:dyDescent="0.2">
      <c r="A565" s="5">
        <v>1</v>
      </c>
      <c r="B565" s="5">
        <v>11107</v>
      </c>
      <c r="C565" s="5">
        <v>6</v>
      </c>
      <c r="D565" s="5">
        <v>0</v>
      </c>
      <c r="E565" s="5">
        <v>0</v>
      </c>
    </row>
    <row r="566" spans="1:5" x14ac:dyDescent="0.2">
      <c r="A566" s="5">
        <v>1</v>
      </c>
      <c r="B566" s="5">
        <v>11107</v>
      </c>
      <c r="C566" s="5">
        <v>7</v>
      </c>
      <c r="D566" s="5">
        <v>0</v>
      </c>
      <c r="E566" s="5">
        <v>0</v>
      </c>
    </row>
    <row r="567" spans="1:5" x14ac:dyDescent="0.2">
      <c r="A567" s="5">
        <v>1</v>
      </c>
      <c r="B567" s="5">
        <v>11107</v>
      </c>
      <c r="C567" s="5">
        <v>8</v>
      </c>
      <c r="D567" s="5">
        <v>0</v>
      </c>
      <c r="E567" s="5">
        <v>0</v>
      </c>
    </row>
    <row r="568" spans="1:5" x14ac:dyDescent="0.2">
      <c r="A568" s="8">
        <v>1</v>
      </c>
      <c r="B568" s="8">
        <v>11107</v>
      </c>
      <c r="C568" s="8">
        <v>9</v>
      </c>
      <c r="D568" s="8">
        <v>0</v>
      </c>
      <c r="E568" s="8">
        <v>0</v>
      </c>
    </row>
    <row r="569" spans="1:5" x14ac:dyDescent="0.2">
      <c r="A569" s="5">
        <v>1</v>
      </c>
      <c r="B569" s="5">
        <v>11201</v>
      </c>
      <c r="C569" s="5">
        <v>1</v>
      </c>
      <c r="D569" s="5">
        <v>0</v>
      </c>
      <c r="E569" s="5">
        <v>4</v>
      </c>
    </row>
    <row r="570" spans="1:5" x14ac:dyDescent="0.2">
      <c r="A570" s="5">
        <v>1</v>
      </c>
      <c r="B570" s="5">
        <v>11201</v>
      </c>
      <c r="C570" s="5">
        <v>2</v>
      </c>
      <c r="D570" s="5">
        <v>0</v>
      </c>
      <c r="E570" s="5">
        <v>0</v>
      </c>
    </row>
    <row r="571" spans="1:5" x14ac:dyDescent="0.2">
      <c r="A571" s="5">
        <v>1</v>
      </c>
      <c r="B571" s="5">
        <v>11201</v>
      </c>
      <c r="C571" s="5">
        <v>3</v>
      </c>
      <c r="D571" s="5">
        <v>0</v>
      </c>
      <c r="E571" s="5">
        <v>2</v>
      </c>
    </row>
    <row r="572" spans="1:5" x14ac:dyDescent="0.2">
      <c r="A572" s="5">
        <v>1</v>
      </c>
      <c r="B572" s="5">
        <v>11201</v>
      </c>
      <c r="C572" s="5">
        <v>4</v>
      </c>
      <c r="D572" s="5">
        <v>0</v>
      </c>
      <c r="E572" s="5">
        <v>1</v>
      </c>
    </row>
    <row r="573" spans="1:5" x14ac:dyDescent="0.2">
      <c r="A573" s="5">
        <v>1</v>
      </c>
      <c r="B573" s="5">
        <v>11201</v>
      </c>
      <c r="C573" s="5">
        <v>5</v>
      </c>
      <c r="D573" s="5">
        <v>0</v>
      </c>
      <c r="E573" s="5">
        <v>1</v>
      </c>
    </row>
    <row r="574" spans="1:5" x14ac:dyDescent="0.2">
      <c r="A574" s="5">
        <v>1</v>
      </c>
      <c r="B574" s="5">
        <v>11201</v>
      </c>
      <c r="C574" s="5">
        <v>6</v>
      </c>
      <c r="D574" s="5">
        <v>0</v>
      </c>
      <c r="E574" s="5">
        <v>2</v>
      </c>
    </row>
    <row r="575" spans="1:5" x14ac:dyDescent="0.2">
      <c r="A575" s="5">
        <v>1</v>
      </c>
      <c r="B575" s="5">
        <v>11201</v>
      </c>
      <c r="C575" s="5">
        <v>7</v>
      </c>
      <c r="D575" s="5">
        <v>0</v>
      </c>
      <c r="E575" s="5">
        <v>1</v>
      </c>
    </row>
    <row r="576" spans="1:5" x14ac:dyDescent="0.2">
      <c r="A576" s="5">
        <v>1</v>
      </c>
      <c r="B576" s="5">
        <v>11201</v>
      </c>
      <c r="C576" s="5">
        <v>8</v>
      </c>
      <c r="D576" s="5">
        <v>0</v>
      </c>
      <c r="E576" s="5">
        <v>3</v>
      </c>
    </row>
    <row r="577" spans="1:5" x14ac:dyDescent="0.2">
      <c r="A577" s="8">
        <v>1</v>
      </c>
      <c r="B577" s="8">
        <v>11201</v>
      </c>
      <c r="C577" s="8">
        <v>9</v>
      </c>
      <c r="D577" s="8">
        <v>0</v>
      </c>
      <c r="E577" s="8">
        <v>2</v>
      </c>
    </row>
    <row r="578" spans="1:5" x14ac:dyDescent="0.2">
      <c r="A578" s="5">
        <v>1</v>
      </c>
      <c r="B578" s="5">
        <v>11202</v>
      </c>
      <c r="C578" s="5">
        <v>1</v>
      </c>
      <c r="D578" s="5">
        <v>0</v>
      </c>
      <c r="E578" s="5">
        <v>1</v>
      </c>
    </row>
    <row r="579" spans="1:5" x14ac:dyDescent="0.2">
      <c r="A579" s="5">
        <v>1</v>
      </c>
      <c r="B579" s="5">
        <v>11202</v>
      </c>
      <c r="C579" s="5">
        <v>2</v>
      </c>
      <c r="D579" s="5">
        <v>0</v>
      </c>
      <c r="E579" s="5">
        <v>0</v>
      </c>
    </row>
    <row r="580" spans="1:5" x14ac:dyDescent="0.2">
      <c r="A580" s="5">
        <v>1</v>
      </c>
      <c r="B580" s="5">
        <v>11202</v>
      </c>
      <c r="C580" s="5">
        <v>3</v>
      </c>
      <c r="D580" s="5">
        <v>0</v>
      </c>
      <c r="E580" s="5">
        <v>0</v>
      </c>
    </row>
    <row r="581" spans="1:5" x14ac:dyDescent="0.2">
      <c r="A581" s="5">
        <v>1</v>
      </c>
      <c r="B581" s="5">
        <v>11202</v>
      </c>
      <c r="C581" s="5">
        <v>4</v>
      </c>
      <c r="D581" s="5">
        <v>0</v>
      </c>
      <c r="E581" s="5">
        <v>2</v>
      </c>
    </row>
    <row r="582" spans="1:5" x14ac:dyDescent="0.2">
      <c r="A582" s="5">
        <v>1</v>
      </c>
      <c r="B582" s="5">
        <v>11202</v>
      </c>
      <c r="C582" s="5">
        <v>5</v>
      </c>
      <c r="D582" s="5">
        <v>0</v>
      </c>
      <c r="E582" s="5">
        <v>0</v>
      </c>
    </row>
    <row r="583" spans="1:5" x14ac:dyDescent="0.2">
      <c r="A583" s="5">
        <v>1</v>
      </c>
      <c r="B583" s="5">
        <v>11202</v>
      </c>
      <c r="C583" s="5">
        <v>6</v>
      </c>
      <c r="D583" s="5">
        <v>0</v>
      </c>
      <c r="E583" s="5">
        <v>0</v>
      </c>
    </row>
    <row r="584" spans="1:5" x14ac:dyDescent="0.2">
      <c r="A584" s="5">
        <v>1</v>
      </c>
      <c r="B584" s="5">
        <v>11202</v>
      </c>
      <c r="C584" s="5">
        <v>7</v>
      </c>
    </row>
    <row r="585" spans="1:5" x14ac:dyDescent="0.2">
      <c r="A585" s="5">
        <v>1</v>
      </c>
      <c r="B585" s="5">
        <v>11202</v>
      </c>
      <c r="C585" s="5">
        <v>8</v>
      </c>
    </row>
    <row r="586" spans="1:5" x14ac:dyDescent="0.2">
      <c r="A586" s="8">
        <v>1</v>
      </c>
      <c r="B586" s="8">
        <v>11202</v>
      </c>
      <c r="C586" s="8">
        <v>9</v>
      </c>
      <c r="D586" s="8"/>
      <c r="E586" s="8"/>
    </row>
    <row r="587" spans="1:5" x14ac:dyDescent="0.2">
      <c r="A587" s="5">
        <v>1</v>
      </c>
      <c r="B587" s="5">
        <v>11204</v>
      </c>
      <c r="C587" s="5">
        <v>1</v>
      </c>
      <c r="D587" s="5">
        <v>0</v>
      </c>
      <c r="E587" s="5">
        <v>0</v>
      </c>
    </row>
    <row r="588" spans="1:5" x14ac:dyDescent="0.2">
      <c r="A588" s="5">
        <v>1</v>
      </c>
      <c r="B588" s="5">
        <v>11204</v>
      </c>
      <c r="C588" s="5">
        <v>2</v>
      </c>
      <c r="D588" s="5">
        <v>0</v>
      </c>
      <c r="E588" s="5">
        <v>0</v>
      </c>
    </row>
    <row r="589" spans="1:5" x14ac:dyDescent="0.2">
      <c r="A589" s="5">
        <v>1</v>
      </c>
      <c r="B589" s="5">
        <v>11204</v>
      </c>
      <c r="C589" s="5">
        <v>3</v>
      </c>
      <c r="D589" s="5">
        <v>0</v>
      </c>
      <c r="E589" s="5">
        <v>0</v>
      </c>
    </row>
    <row r="590" spans="1:5" x14ac:dyDescent="0.2">
      <c r="A590" s="5">
        <v>1</v>
      </c>
      <c r="B590" s="5">
        <v>11204</v>
      </c>
      <c r="C590" s="5">
        <v>4</v>
      </c>
      <c r="D590" s="5">
        <v>0</v>
      </c>
      <c r="E590" s="5">
        <v>0</v>
      </c>
    </row>
    <row r="591" spans="1:5" x14ac:dyDescent="0.2">
      <c r="A591" s="5">
        <v>1</v>
      </c>
      <c r="B591" s="5">
        <v>11204</v>
      </c>
      <c r="C591" s="5">
        <v>5</v>
      </c>
      <c r="D591" s="5">
        <v>0</v>
      </c>
      <c r="E591" s="5">
        <v>0</v>
      </c>
    </row>
    <row r="592" spans="1:5" x14ac:dyDescent="0.2">
      <c r="A592" s="5">
        <v>1</v>
      </c>
      <c r="B592" s="5">
        <v>11204</v>
      </c>
      <c r="C592" s="5">
        <v>6</v>
      </c>
      <c r="D592" s="5">
        <v>0</v>
      </c>
      <c r="E592" s="5">
        <v>0</v>
      </c>
    </row>
    <row r="593" spans="1:5" x14ac:dyDescent="0.2">
      <c r="A593" s="5">
        <v>1</v>
      </c>
      <c r="B593" s="5">
        <v>11204</v>
      </c>
      <c r="C593" s="5">
        <v>7</v>
      </c>
      <c r="D593" s="5">
        <v>0</v>
      </c>
      <c r="E593" s="5">
        <v>0</v>
      </c>
    </row>
    <row r="594" spans="1:5" x14ac:dyDescent="0.2">
      <c r="A594" s="5">
        <v>1</v>
      </c>
      <c r="B594" s="5">
        <v>11204</v>
      </c>
      <c r="C594" s="5">
        <v>8</v>
      </c>
      <c r="D594" s="5">
        <v>0</v>
      </c>
      <c r="E594" s="5">
        <v>0</v>
      </c>
    </row>
    <row r="595" spans="1:5" x14ac:dyDescent="0.2">
      <c r="A595" s="8">
        <v>1</v>
      </c>
      <c r="B595" s="8">
        <v>11204</v>
      </c>
      <c r="C595" s="8">
        <v>9</v>
      </c>
      <c r="D595" s="8">
        <v>0</v>
      </c>
      <c r="E595" s="8">
        <v>0</v>
      </c>
    </row>
    <row r="596" spans="1:5" x14ac:dyDescent="0.2">
      <c r="A596" s="5">
        <v>1</v>
      </c>
      <c r="B596" s="5">
        <v>11207</v>
      </c>
      <c r="C596" s="5">
        <v>1</v>
      </c>
      <c r="D596" s="5">
        <v>0</v>
      </c>
      <c r="E596" s="5">
        <v>0</v>
      </c>
    </row>
    <row r="597" spans="1:5" x14ac:dyDescent="0.2">
      <c r="A597" s="5">
        <v>1</v>
      </c>
      <c r="B597" s="5">
        <v>11207</v>
      </c>
      <c r="C597" s="5">
        <v>2</v>
      </c>
      <c r="D597" s="5">
        <v>0</v>
      </c>
      <c r="E597" s="5">
        <v>0</v>
      </c>
    </row>
    <row r="598" spans="1:5" x14ac:dyDescent="0.2">
      <c r="A598" s="5">
        <v>1</v>
      </c>
      <c r="B598" s="5">
        <v>11207</v>
      </c>
      <c r="C598" s="5">
        <v>3</v>
      </c>
      <c r="D598" s="5">
        <v>0</v>
      </c>
      <c r="E598" s="5">
        <v>1</v>
      </c>
    </row>
    <row r="599" spans="1:5" x14ac:dyDescent="0.2">
      <c r="A599" s="5">
        <v>1</v>
      </c>
      <c r="B599" s="5">
        <v>11207</v>
      </c>
      <c r="C599" s="5">
        <v>4</v>
      </c>
      <c r="D599" s="5">
        <v>1</v>
      </c>
      <c r="E599" s="5">
        <v>0</v>
      </c>
    </row>
    <row r="600" spans="1:5" x14ac:dyDescent="0.2">
      <c r="A600" s="5">
        <v>1</v>
      </c>
      <c r="B600" s="5">
        <v>11207</v>
      </c>
      <c r="C600" s="5">
        <v>5</v>
      </c>
      <c r="D600" s="5">
        <v>0</v>
      </c>
      <c r="E600" s="5">
        <v>2</v>
      </c>
    </row>
    <row r="601" spans="1:5" x14ac:dyDescent="0.2">
      <c r="A601" s="5">
        <v>1</v>
      </c>
      <c r="B601" s="5">
        <v>11207</v>
      </c>
      <c r="C601" s="5">
        <v>6</v>
      </c>
      <c r="D601" s="5">
        <v>1</v>
      </c>
      <c r="E601" s="5">
        <v>2</v>
      </c>
    </row>
    <row r="602" spans="1:5" x14ac:dyDescent="0.2">
      <c r="A602" s="5">
        <v>1</v>
      </c>
      <c r="B602" s="5">
        <v>11207</v>
      </c>
      <c r="C602" s="5">
        <v>7</v>
      </c>
      <c r="D602" s="5">
        <v>0</v>
      </c>
      <c r="E602" s="5">
        <v>0</v>
      </c>
    </row>
    <row r="603" spans="1:5" x14ac:dyDescent="0.2">
      <c r="A603" s="5">
        <v>1</v>
      </c>
      <c r="B603" s="5">
        <v>11207</v>
      </c>
      <c r="C603" s="5">
        <v>8</v>
      </c>
      <c r="D603" s="5">
        <v>0</v>
      </c>
      <c r="E603" s="5">
        <v>0</v>
      </c>
    </row>
    <row r="604" spans="1:5" x14ac:dyDescent="0.2">
      <c r="A604" s="8">
        <v>1</v>
      </c>
      <c r="B604" s="8">
        <v>11207</v>
      </c>
      <c r="C604" s="8">
        <v>9</v>
      </c>
      <c r="D604" s="8">
        <v>0</v>
      </c>
      <c r="E604" s="8">
        <v>0</v>
      </c>
    </row>
    <row r="605" spans="1:5" x14ac:dyDescent="0.2">
      <c r="A605" s="5">
        <v>1</v>
      </c>
      <c r="B605" s="5">
        <v>11209</v>
      </c>
      <c r="C605" s="5">
        <v>1</v>
      </c>
      <c r="D605" s="5">
        <v>0</v>
      </c>
      <c r="E605" s="5">
        <v>0</v>
      </c>
    </row>
    <row r="606" spans="1:5" x14ac:dyDescent="0.2">
      <c r="A606" s="5">
        <v>1</v>
      </c>
      <c r="B606" s="5">
        <v>11209</v>
      </c>
      <c r="C606" s="5">
        <v>2</v>
      </c>
      <c r="D606" s="5">
        <v>0</v>
      </c>
      <c r="E606" s="5">
        <v>0</v>
      </c>
    </row>
    <row r="607" spans="1:5" x14ac:dyDescent="0.2">
      <c r="A607" s="5">
        <v>1</v>
      </c>
      <c r="B607" s="5">
        <v>11209</v>
      </c>
      <c r="C607" s="5">
        <v>3</v>
      </c>
      <c r="D607" s="5">
        <v>0</v>
      </c>
      <c r="E607" s="5">
        <v>0</v>
      </c>
    </row>
    <row r="608" spans="1:5" x14ac:dyDescent="0.2">
      <c r="A608" s="5">
        <v>1</v>
      </c>
      <c r="B608" s="5">
        <v>11209</v>
      </c>
      <c r="C608" s="5">
        <v>4</v>
      </c>
      <c r="D608" s="5">
        <v>0</v>
      </c>
      <c r="E608" s="5">
        <v>2</v>
      </c>
    </row>
    <row r="609" spans="1:5" x14ac:dyDescent="0.2">
      <c r="A609" s="5">
        <v>1</v>
      </c>
      <c r="B609" s="5">
        <v>11209</v>
      </c>
      <c r="C609" s="5">
        <v>5</v>
      </c>
      <c r="D609" s="5">
        <v>0</v>
      </c>
      <c r="E609" s="5">
        <v>2</v>
      </c>
    </row>
    <row r="610" spans="1:5" x14ac:dyDescent="0.2">
      <c r="A610" s="5">
        <v>1</v>
      </c>
      <c r="B610" s="5">
        <v>11209</v>
      </c>
      <c r="C610" s="5">
        <v>6</v>
      </c>
      <c r="D610" s="5">
        <v>0</v>
      </c>
      <c r="E610" s="5">
        <v>2</v>
      </c>
    </row>
    <row r="611" spans="1:5" x14ac:dyDescent="0.2">
      <c r="A611" s="5">
        <v>1</v>
      </c>
      <c r="B611" s="5">
        <v>11209</v>
      </c>
      <c r="C611" s="5">
        <v>7</v>
      </c>
      <c r="D611" s="5">
        <v>0</v>
      </c>
      <c r="E611" s="5">
        <v>0</v>
      </c>
    </row>
    <row r="612" spans="1:5" x14ac:dyDescent="0.2">
      <c r="A612" s="5">
        <v>1</v>
      </c>
      <c r="B612" s="5">
        <v>11209</v>
      </c>
      <c r="C612" s="5">
        <v>8</v>
      </c>
      <c r="D612" s="5">
        <v>0</v>
      </c>
      <c r="E612" s="5">
        <v>1</v>
      </c>
    </row>
    <row r="613" spans="1:5" x14ac:dyDescent="0.2">
      <c r="A613" s="8">
        <v>1</v>
      </c>
      <c r="B613" s="8">
        <v>11209</v>
      </c>
      <c r="C613" s="8">
        <v>9</v>
      </c>
      <c r="D613" s="8">
        <v>0</v>
      </c>
      <c r="E613" s="8">
        <v>2</v>
      </c>
    </row>
    <row r="614" spans="1:5" x14ac:dyDescent="0.2">
      <c r="A614" s="5">
        <v>1</v>
      </c>
      <c r="B614" s="5">
        <v>11212</v>
      </c>
      <c r="C614" s="5">
        <v>1</v>
      </c>
      <c r="D614" s="5">
        <v>0</v>
      </c>
      <c r="E614" s="5">
        <v>2</v>
      </c>
    </row>
    <row r="615" spans="1:5" x14ac:dyDescent="0.2">
      <c r="A615" s="5">
        <v>1</v>
      </c>
      <c r="B615" s="5">
        <v>11212</v>
      </c>
      <c r="C615" s="5">
        <v>2</v>
      </c>
      <c r="D615" s="5">
        <v>2</v>
      </c>
      <c r="E615" s="5">
        <v>0</v>
      </c>
    </row>
    <row r="616" spans="1:5" x14ac:dyDescent="0.2">
      <c r="A616" s="5">
        <v>1</v>
      </c>
      <c r="B616" s="5">
        <v>11212</v>
      </c>
      <c r="C616" s="5">
        <v>3</v>
      </c>
      <c r="D616" s="5">
        <v>0</v>
      </c>
      <c r="E616" s="5">
        <v>2</v>
      </c>
    </row>
    <row r="617" spans="1:5" x14ac:dyDescent="0.2">
      <c r="A617" s="5">
        <v>1</v>
      </c>
      <c r="B617" s="5">
        <v>11212</v>
      </c>
      <c r="C617" s="5">
        <v>4</v>
      </c>
      <c r="D617" s="5">
        <v>0</v>
      </c>
      <c r="E617" s="5">
        <v>2</v>
      </c>
    </row>
    <row r="618" spans="1:5" x14ac:dyDescent="0.2">
      <c r="A618" s="5">
        <v>1</v>
      </c>
      <c r="B618" s="5">
        <v>11212</v>
      </c>
      <c r="C618" s="5">
        <v>5</v>
      </c>
      <c r="D618" s="5">
        <v>0</v>
      </c>
      <c r="E618" s="5">
        <v>4</v>
      </c>
    </row>
    <row r="619" spans="1:5" x14ac:dyDescent="0.2">
      <c r="A619" s="5">
        <v>1</v>
      </c>
      <c r="B619" s="5">
        <v>11212</v>
      </c>
      <c r="C619" s="5">
        <v>6</v>
      </c>
      <c r="D619" s="5">
        <v>0</v>
      </c>
      <c r="E619" s="5">
        <v>0</v>
      </c>
    </row>
    <row r="620" spans="1:5" x14ac:dyDescent="0.2">
      <c r="A620" s="5">
        <v>1</v>
      </c>
      <c r="B620" s="5">
        <v>11212</v>
      </c>
      <c r="C620" s="5">
        <v>7</v>
      </c>
      <c r="D620" s="5">
        <v>0</v>
      </c>
      <c r="E620" s="5">
        <v>0</v>
      </c>
    </row>
    <row r="621" spans="1:5" x14ac:dyDescent="0.2">
      <c r="A621" s="5">
        <v>1</v>
      </c>
      <c r="B621" s="5">
        <v>11212</v>
      </c>
      <c r="C621" s="5">
        <v>8</v>
      </c>
      <c r="D621" s="5">
        <v>0</v>
      </c>
      <c r="E621" s="5">
        <v>0</v>
      </c>
    </row>
    <row r="622" spans="1:5" x14ac:dyDescent="0.2">
      <c r="A622" s="8">
        <v>1</v>
      </c>
      <c r="B622" s="8">
        <v>11212</v>
      </c>
      <c r="C622" s="8">
        <v>9</v>
      </c>
      <c r="D622" s="8">
        <v>0</v>
      </c>
      <c r="E622" s="8">
        <v>0</v>
      </c>
    </row>
    <row r="623" spans="1:5" x14ac:dyDescent="0.2">
      <c r="A623" s="5">
        <v>1</v>
      </c>
      <c r="B623" s="5">
        <v>11213</v>
      </c>
      <c r="C623" s="5">
        <v>1</v>
      </c>
      <c r="D623" s="5">
        <v>0</v>
      </c>
      <c r="E623" s="5">
        <v>0</v>
      </c>
    </row>
    <row r="624" spans="1:5" x14ac:dyDescent="0.2">
      <c r="A624" s="5">
        <v>1</v>
      </c>
      <c r="B624" s="5">
        <v>11213</v>
      </c>
      <c r="C624" s="5">
        <v>2</v>
      </c>
      <c r="D624" s="5">
        <v>0</v>
      </c>
      <c r="E624" s="5">
        <v>2</v>
      </c>
    </row>
    <row r="625" spans="1:5" x14ac:dyDescent="0.2">
      <c r="A625" s="5">
        <v>1</v>
      </c>
      <c r="B625" s="5">
        <v>11213</v>
      </c>
      <c r="C625" s="5">
        <v>3</v>
      </c>
      <c r="D625" s="5">
        <v>0</v>
      </c>
      <c r="E625" s="5">
        <v>2</v>
      </c>
    </row>
    <row r="626" spans="1:5" x14ac:dyDescent="0.2">
      <c r="A626" s="5">
        <v>1</v>
      </c>
      <c r="B626" s="5">
        <v>11213</v>
      </c>
      <c r="C626" s="5">
        <v>4</v>
      </c>
      <c r="D626" s="5">
        <v>1</v>
      </c>
      <c r="E626" s="5">
        <v>2</v>
      </c>
    </row>
    <row r="627" spans="1:5" x14ac:dyDescent="0.2">
      <c r="A627" s="5">
        <v>1</v>
      </c>
      <c r="B627" s="5">
        <v>11213</v>
      </c>
      <c r="C627" s="5">
        <v>5</v>
      </c>
      <c r="D627" s="5">
        <v>0</v>
      </c>
      <c r="E627" s="5">
        <v>0</v>
      </c>
    </row>
    <row r="628" spans="1:5" x14ac:dyDescent="0.2">
      <c r="A628" s="5">
        <v>1</v>
      </c>
      <c r="B628" s="5">
        <v>11213</v>
      </c>
      <c r="C628" s="5">
        <v>6</v>
      </c>
      <c r="D628" s="5">
        <v>0</v>
      </c>
      <c r="E628" s="5">
        <v>0</v>
      </c>
    </row>
    <row r="629" spans="1:5" x14ac:dyDescent="0.2">
      <c r="A629" s="5">
        <v>1</v>
      </c>
      <c r="B629" s="5">
        <v>11213</v>
      </c>
      <c r="C629" s="5">
        <v>7</v>
      </c>
      <c r="D629" s="5">
        <v>1</v>
      </c>
      <c r="E629" s="5">
        <v>1</v>
      </c>
    </row>
    <row r="630" spans="1:5" x14ac:dyDescent="0.2">
      <c r="A630" s="5">
        <v>1</v>
      </c>
      <c r="B630" s="5">
        <v>11213</v>
      </c>
      <c r="C630" s="5">
        <v>8</v>
      </c>
      <c r="D630" s="5">
        <v>0</v>
      </c>
      <c r="E630" s="5">
        <v>0</v>
      </c>
    </row>
    <row r="631" spans="1:5" x14ac:dyDescent="0.2">
      <c r="A631" s="8">
        <v>1</v>
      </c>
      <c r="B631" s="8">
        <v>11213</v>
      </c>
      <c r="C631" s="8">
        <v>9</v>
      </c>
      <c r="D631" s="8">
        <v>0</v>
      </c>
      <c r="E631" s="8">
        <v>0</v>
      </c>
    </row>
    <row r="632" spans="1:5" x14ac:dyDescent="0.2">
      <c r="A632" s="5">
        <v>1</v>
      </c>
      <c r="B632" s="5">
        <v>11401</v>
      </c>
      <c r="C632" s="5">
        <v>1</v>
      </c>
      <c r="D632" s="5">
        <v>0</v>
      </c>
      <c r="E632" s="5">
        <v>0</v>
      </c>
    </row>
    <row r="633" spans="1:5" x14ac:dyDescent="0.2">
      <c r="A633" s="5">
        <v>1</v>
      </c>
      <c r="B633" s="5">
        <v>11401</v>
      </c>
      <c r="C633" s="5">
        <v>2</v>
      </c>
      <c r="D633" s="5">
        <v>2</v>
      </c>
      <c r="E633" s="5">
        <v>0</v>
      </c>
    </row>
    <row r="634" spans="1:5" x14ac:dyDescent="0.2">
      <c r="A634" s="5">
        <v>1</v>
      </c>
      <c r="B634" s="5">
        <v>11401</v>
      </c>
      <c r="C634" s="5">
        <v>3</v>
      </c>
      <c r="D634" s="5">
        <v>0</v>
      </c>
      <c r="E634" s="5">
        <v>0</v>
      </c>
    </row>
    <row r="635" spans="1:5" x14ac:dyDescent="0.2">
      <c r="A635" s="5">
        <v>1</v>
      </c>
      <c r="B635" s="5">
        <v>11401</v>
      </c>
      <c r="C635" s="5">
        <v>4</v>
      </c>
      <c r="D635" s="5">
        <v>0</v>
      </c>
      <c r="E635" s="5">
        <v>0</v>
      </c>
    </row>
    <row r="636" spans="1:5" x14ac:dyDescent="0.2">
      <c r="A636" s="5">
        <v>1</v>
      </c>
      <c r="B636" s="5">
        <v>11401</v>
      </c>
      <c r="C636" s="5">
        <v>5</v>
      </c>
      <c r="D636" s="5">
        <v>0</v>
      </c>
      <c r="E636" s="5">
        <v>1</v>
      </c>
    </row>
    <row r="637" spans="1:5" x14ac:dyDescent="0.2">
      <c r="A637" s="5">
        <v>1</v>
      </c>
      <c r="B637" s="5">
        <v>11401</v>
      </c>
      <c r="C637" s="5">
        <v>6</v>
      </c>
      <c r="D637" s="5">
        <v>0</v>
      </c>
      <c r="E637" s="5">
        <v>2</v>
      </c>
    </row>
    <row r="638" spans="1:5" x14ac:dyDescent="0.2">
      <c r="A638" s="5">
        <v>1</v>
      </c>
      <c r="B638" s="5">
        <v>11401</v>
      </c>
      <c r="C638" s="5">
        <v>7</v>
      </c>
      <c r="D638" s="5">
        <v>0</v>
      </c>
      <c r="E638" s="5">
        <v>0</v>
      </c>
    </row>
    <row r="639" spans="1:5" x14ac:dyDescent="0.2">
      <c r="A639" s="5">
        <v>1</v>
      </c>
      <c r="B639" s="5">
        <v>11401</v>
      </c>
      <c r="C639" s="5">
        <v>8</v>
      </c>
      <c r="D639" s="5">
        <v>0</v>
      </c>
      <c r="E639" s="5">
        <v>1</v>
      </c>
    </row>
    <row r="640" spans="1:5" x14ac:dyDescent="0.2">
      <c r="A640" s="8">
        <v>1</v>
      </c>
      <c r="B640" s="8">
        <v>11401</v>
      </c>
      <c r="C640" s="8">
        <v>9</v>
      </c>
      <c r="D640" s="8">
        <v>0</v>
      </c>
      <c r="E640" s="8">
        <v>3</v>
      </c>
    </row>
    <row r="641" spans="1:5" x14ac:dyDescent="0.2">
      <c r="A641" s="5">
        <v>1</v>
      </c>
      <c r="B641" s="5">
        <v>11405</v>
      </c>
      <c r="C641" s="5">
        <v>1</v>
      </c>
      <c r="D641" s="5">
        <v>0</v>
      </c>
      <c r="E641" s="5">
        <v>0</v>
      </c>
    </row>
    <row r="642" spans="1:5" x14ac:dyDescent="0.2">
      <c r="A642" s="5">
        <v>1</v>
      </c>
      <c r="B642" s="5">
        <v>11405</v>
      </c>
      <c r="C642" s="5">
        <v>2</v>
      </c>
      <c r="D642" s="5">
        <v>0</v>
      </c>
      <c r="E642" s="5">
        <v>0</v>
      </c>
    </row>
    <row r="643" spans="1:5" x14ac:dyDescent="0.2">
      <c r="A643" s="5">
        <v>1</v>
      </c>
      <c r="B643" s="5">
        <v>11405</v>
      </c>
      <c r="C643" s="5">
        <v>3</v>
      </c>
      <c r="D643" s="5">
        <v>0</v>
      </c>
      <c r="E643" s="5">
        <v>0</v>
      </c>
    </row>
    <row r="644" spans="1:5" x14ac:dyDescent="0.2">
      <c r="A644" s="5">
        <v>1</v>
      </c>
      <c r="B644" s="5">
        <v>11405</v>
      </c>
      <c r="C644" s="5">
        <v>4</v>
      </c>
      <c r="D644" s="5">
        <v>0</v>
      </c>
      <c r="E644" s="5">
        <v>0</v>
      </c>
    </row>
    <row r="645" spans="1:5" x14ac:dyDescent="0.2">
      <c r="A645" s="5">
        <v>1</v>
      </c>
      <c r="B645" s="5">
        <v>11405</v>
      </c>
      <c r="C645" s="5">
        <v>5</v>
      </c>
      <c r="D645" s="5">
        <v>0</v>
      </c>
      <c r="E645" s="5">
        <v>0</v>
      </c>
    </row>
    <row r="646" spans="1:5" x14ac:dyDescent="0.2">
      <c r="A646" s="5">
        <v>1</v>
      </c>
      <c r="B646" s="5">
        <v>11405</v>
      </c>
      <c r="C646" s="5">
        <v>6</v>
      </c>
      <c r="D646" s="5">
        <v>0</v>
      </c>
      <c r="E646" s="5">
        <v>0</v>
      </c>
    </row>
    <row r="647" spans="1:5" x14ac:dyDescent="0.2">
      <c r="A647" s="5">
        <v>1</v>
      </c>
      <c r="B647" s="5">
        <v>11405</v>
      </c>
      <c r="C647" s="5">
        <v>7</v>
      </c>
      <c r="D647" s="5">
        <v>0</v>
      </c>
      <c r="E647" s="5">
        <v>0</v>
      </c>
    </row>
    <row r="648" spans="1:5" x14ac:dyDescent="0.2">
      <c r="A648" s="5">
        <v>1</v>
      </c>
      <c r="B648" s="5">
        <v>11405</v>
      </c>
      <c r="C648" s="5">
        <v>8</v>
      </c>
      <c r="D648" s="5">
        <v>0</v>
      </c>
      <c r="E648" s="5">
        <v>0</v>
      </c>
    </row>
    <row r="649" spans="1:5" x14ac:dyDescent="0.2">
      <c r="A649" s="8">
        <v>1</v>
      </c>
      <c r="B649" s="8">
        <v>11405</v>
      </c>
      <c r="C649" s="8">
        <v>9</v>
      </c>
      <c r="D649" s="8">
        <v>0</v>
      </c>
      <c r="E649" s="8">
        <v>0</v>
      </c>
    </row>
    <row r="650" spans="1:5" x14ac:dyDescent="0.2">
      <c r="A650" s="5">
        <v>1</v>
      </c>
      <c r="B650" s="5">
        <v>11406</v>
      </c>
      <c r="C650" s="5">
        <v>1</v>
      </c>
      <c r="D650" s="5">
        <v>0</v>
      </c>
      <c r="E650" s="5">
        <v>0</v>
      </c>
    </row>
    <row r="651" spans="1:5" x14ac:dyDescent="0.2">
      <c r="A651" s="5">
        <v>1</v>
      </c>
      <c r="B651" s="5">
        <v>11406</v>
      </c>
      <c r="C651" s="5">
        <v>2</v>
      </c>
      <c r="D651" s="5">
        <v>0</v>
      </c>
      <c r="E651" s="5">
        <v>0</v>
      </c>
    </row>
    <row r="652" spans="1:5" x14ac:dyDescent="0.2">
      <c r="A652" s="5">
        <v>1</v>
      </c>
      <c r="B652" s="5">
        <v>11406</v>
      </c>
      <c r="C652" s="5">
        <v>3</v>
      </c>
      <c r="D652" s="5">
        <v>0</v>
      </c>
      <c r="E652" s="5">
        <v>0</v>
      </c>
    </row>
    <row r="653" spans="1:5" x14ac:dyDescent="0.2">
      <c r="A653" s="5">
        <v>1</v>
      </c>
      <c r="B653" s="5">
        <v>11406</v>
      </c>
      <c r="C653" s="5">
        <v>4</v>
      </c>
      <c r="D653" s="5">
        <v>0</v>
      </c>
      <c r="E653" s="5">
        <v>0</v>
      </c>
    </row>
    <row r="654" spans="1:5" x14ac:dyDescent="0.2">
      <c r="A654" s="5">
        <v>1</v>
      </c>
      <c r="B654" s="5">
        <v>11406</v>
      </c>
      <c r="C654" s="5">
        <v>5</v>
      </c>
      <c r="D654" s="5">
        <v>0</v>
      </c>
      <c r="E654" s="5">
        <v>2</v>
      </c>
    </row>
    <row r="655" spans="1:5" x14ac:dyDescent="0.2">
      <c r="A655" s="5">
        <v>1</v>
      </c>
      <c r="B655" s="5">
        <v>11406</v>
      </c>
      <c r="C655" s="5">
        <v>6</v>
      </c>
      <c r="D655" s="5">
        <v>0</v>
      </c>
      <c r="E655" s="5">
        <v>0</v>
      </c>
    </row>
    <row r="656" spans="1:5" x14ac:dyDescent="0.2">
      <c r="A656" s="5">
        <v>1</v>
      </c>
      <c r="B656" s="5">
        <v>11406</v>
      </c>
      <c r="C656" s="5">
        <v>7</v>
      </c>
      <c r="D656" s="5">
        <v>0</v>
      </c>
      <c r="E656" s="5">
        <v>0</v>
      </c>
    </row>
    <row r="657" spans="1:5" x14ac:dyDescent="0.2">
      <c r="A657" s="5">
        <v>1</v>
      </c>
      <c r="B657" s="5">
        <v>11406</v>
      </c>
      <c r="C657" s="5">
        <v>8</v>
      </c>
      <c r="D657" s="5">
        <v>0</v>
      </c>
      <c r="E657" s="5">
        <v>0</v>
      </c>
    </row>
    <row r="658" spans="1:5" x14ac:dyDescent="0.2">
      <c r="A658" s="8">
        <v>1</v>
      </c>
      <c r="B658" s="8">
        <v>11406</v>
      </c>
      <c r="C658" s="8">
        <v>9</v>
      </c>
      <c r="D658" s="8">
        <v>0</v>
      </c>
      <c r="E658" s="8">
        <v>0</v>
      </c>
    </row>
    <row r="659" spans="1:5" x14ac:dyDescent="0.2">
      <c r="A659" s="5">
        <v>1</v>
      </c>
      <c r="B659" s="5">
        <v>11407</v>
      </c>
      <c r="C659" s="5">
        <v>1</v>
      </c>
      <c r="D659" s="5">
        <v>0</v>
      </c>
      <c r="E659" s="5">
        <v>0</v>
      </c>
    </row>
    <row r="660" spans="1:5" x14ac:dyDescent="0.2">
      <c r="A660" s="5">
        <v>1</v>
      </c>
      <c r="B660" s="5">
        <v>11407</v>
      </c>
      <c r="C660" s="5">
        <v>2</v>
      </c>
      <c r="D660" s="5">
        <v>2</v>
      </c>
      <c r="E660" s="5">
        <v>0</v>
      </c>
    </row>
    <row r="661" spans="1:5" x14ac:dyDescent="0.2">
      <c r="A661" s="5">
        <v>1</v>
      </c>
      <c r="B661" s="5">
        <v>11407</v>
      </c>
      <c r="C661" s="5">
        <v>3</v>
      </c>
      <c r="D661" s="5">
        <v>2</v>
      </c>
      <c r="E661" s="5">
        <v>2</v>
      </c>
    </row>
    <row r="662" spans="1:5" x14ac:dyDescent="0.2">
      <c r="A662" s="5">
        <v>1</v>
      </c>
      <c r="B662" s="5">
        <v>11407</v>
      </c>
      <c r="C662" s="5">
        <v>4</v>
      </c>
      <c r="D662" s="5">
        <v>1</v>
      </c>
      <c r="E662" s="5">
        <v>0</v>
      </c>
    </row>
    <row r="663" spans="1:5" x14ac:dyDescent="0.2">
      <c r="A663" s="5">
        <v>1</v>
      </c>
      <c r="B663" s="5">
        <v>11407</v>
      </c>
      <c r="C663" s="5">
        <v>5</v>
      </c>
      <c r="D663" s="5">
        <v>0</v>
      </c>
      <c r="E663" s="5">
        <v>0</v>
      </c>
    </row>
    <row r="664" spans="1:5" x14ac:dyDescent="0.2">
      <c r="A664" s="5">
        <v>1</v>
      </c>
      <c r="B664" s="5">
        <v>11407</v>
      </c>
      <c r="C664" s="5">
        <v>6</v>
      </c>
      <c r="D664" s="5">
        <v>0</v>
      </c>
      <c r="E664" s="5">
        <v>0</v>
      </c>
    </row>
    <row r="665" spans="1:5" x14ac:dyDescent="0.2">
      <c r="A665" s="5">
        <v>1</v>
      </c>
      <c r="B665" s="5">
        <v>11407</v>
      </c>
      <c r="C665" s="5">
        <v>7</v>
      </c>
      <c r="D665" s="5">
        <v>0</v>
      </c>
      <c r="E665" s="5">
        <v>1</v>
      </c>
    </row>
    <row r="666" spans="1:5" x14ac:dyDescent="0.2">
      <c r="A666" s="5">
        <v>1</v>
      </c>
      <c r="B666" s="5">
        <v>11407</v>
      </c>
      <c r="C666" s="5">
        <v>8</v>
      </c>
      <c r="D666" s="5">
        <v>0</v>
      </c>
      <c r="E666" s="5">
        <v>0</v>
      </c>
    </row>
    <row r="667" spans="1:5" x14ac:dyDescent="0.2">
      <c r="A667" s="8">
        <v>1</v>
      </c>
      <c r="B667" s="8">
        <v>11407</v>
      </c>
      <c r="C667" s="8">
        <v>9</v>
      </c>
      <c r="D667" s="8">
        <v>1</v>
      </c>
      <c r="E667" s="8">
        <v>0</v>
      </c>
    </row>
    <row r="668" spans="1:5" x14ac:dyDescent="0.2">
      <c r="A668" s="5">
        <v>1</v>
      </c>
      <c r="B668" s="5">
        <v>20403</v>
      </c>
      <c r="C668" s="5">
        <v>1</v>
      </c>
      <c r="D668" s="5">
        <v>2</v>
      </c>
      <c r="E668" s="5">
        <v>0</v>
      </c>
    </row>
    <row r="669" spans="1:5" x14ac:dyDescent="0.2">
      <c r="A669" s="5">
        <v>1</v>
      </c>
      <c r="B669" s="5">
        <v>20403</v>
      </c>
      <c r="C669" s="5">
        <v>2</v>
      </c>
      <c r="D669" s="5">
        <v>0</v>
      </c>
      <c r="E669" s="5">
        <v>2</v>
      </c>
    </row>
    <row r="670" spans="1:5" x14ac:dyDescent="0.2">
      <c r="A670" s="5">
        <v>1</v>
      </c>
      <c r="B670" s="5">
        <v>20403</v>
      </c>
      <c r="C670" s="5">
        <v>3</v>
      </c>
      <c r="D670" s="5">
        <v>1</v>
      </c>
      <c r="E670" s="5">
        <v>3</v>
      </c>
    </row>
    <row r="671" spans="1:5" x14ac:dyDescent="0.2">
      <c r="A671" s="5">
        <v>1</v>
      </c>
      <c r="B671" s="5">
        <v>20403</v>
      </c>
      <c r="C671" s="5">
        <v>4</v>
      </c>
      <c r="D671" s="5">
        <v>1</v>
      </c>
      <c r="E671" s="5">
        <v>0</v>
      </c>
    </row>
    <row r="672" spans="1:5" x14ac:dyDescent="0.2">
      <c r="A672" s="5">
        <v>1</v>
      </c>
      <c r="B672" s="5">
        <v>20403</v>
      </c>
      <c r="C672" s="5">
        <v>5</v>
      </c>
      <c r="D672" s="5">
        <v>2</v>
      </c>
      <c r="E672" s="5">
        <v>3</v>
      </c>
    </row>
    <row r="673" spans="1:5" x14ac:dyDescent="0.2">
      <c r="A673" s="5">
        <v>1</v>
      </c>
      <c r="B673" s="5">
        <v>20403</v>
      </c>
      <c r="C673" s="5">
        <v>6</v>
      </c>
      <c r="D673" s="5">
        <v>4</v>
      </c>
      <c r="E673" s="5">
        <v>2</v>
      </c>
    </row>
    <row r="674" spans="1:5" x14ac:dyDescent="0.2">
      <c r="A674" s="5">
        <v>1</v>
      </c>
      <c r="B674" s="5">
        <v>20403</v>
      </c>
      <c r="C674" s="5">
        <v>7</v>
      </c>
      <c r="D674" s="5">
        <v>1</v>
      </c>
      <c r="E674" s="5">
        <v>2</v>
      </c>
    </row>
    <row r="675" spans="1:5" x14ac:dyDescent="0.2">
      <c r="A675" s="5">
        <v>1</v>
      </c>
      <c r="B675" s="5">
        <v>20403</v>
      </c>
      <c r="C675" s="5">
        <v>8</v>
      </c>
      <c r="D675" s="5">
        <v>3</v>
      </c>
      <c r="E675" s="5">
        <v>1</v>
      </c>
    </row>
    <row r="676" spans="1:5" x14ac:dyDescent="0.2">
      <c r="A676" s="8">
        <v>1</v>
      </c>
      <c r="B676" s="8">
        <v>20403</v>
      </c>
      <c r="C676" s="8">
        <v>9</v>
      </c>
      <c r="D676" s="8">
        <v>1</v>
      </c>
      <c r="E676" s="8">
        <v>2</v>
      </c>
    </row>
    <row r="677" spans="1:5" x14ac:dyDescent="0.2">
      <c r="A677" s="5">
        <v>1</v>
      </c>
      <c r="B677" s="5">
        <v>20405</v>
      </c>
      <c r="C677" s="5">
        <v>1</v>
      </c>
      <c r="D677" s="5">
        <v>0</v>
      </c>
      <c r="E677" s="5">
        <v>2</v>
      </c>
    </row>
    <row r="678" spans="1:5" x14ac:dyDescent="0.2">
      <c r="A678" s="5">
        <v>1</v>
      </c>
      <c r="B678" s="5">
        <v>20405</v>
      </c>
      <c r="C678" s="5">
        <v>2</v>
      </c>
      <c r="D678" s="5">
        <v>0</v>
      </c>
      <c r="E678" s="5">
        <v>2</v>
      </c>
    </row>
    <row r="679" spans="1:5" x14ac:dyDescent="0.2">
      <c r="A679" s="5">
        <v>1</v>
      </c>
      <c r="B679" s="5">
        <v>20405</v>
      </c>
      <c r="C679" s="5">
        <v>3</v>
      </c>
      <c r="D679" s="5">
        <v>0</v>
      </c>
      <c r="E679" s="5">
        <v>0</v>
      </c>
    </row>
    <row r="680" spans="1:5" x14ac:dyDescent="0.2">
      <c r="A680" s="5">
        <v>1</v>
      </c>
      <c r="B680" s="5">
        <v>20405</v>
      </c>
      <c r="C680" s="5">
        <v>4</v>
      </c>
      <c r="D680" s="5">
        <v>1</v>
      </c>
      <c r="E680" s="5">
        <v>2</v>
      </c>
    </row>
    <row r="681" spans="1:5" x14ac:dyDescent="0.2">
      <c r="A681" s="5">
        <v>1</v>
      </c>
      <c r="B681" s="5">
        <v>20405</v>
      </c>
      <c r="C681" s="5">
        <v>5</v>
      </c>
      <c r="D681" s="5">
        <v>0</v>
      </c>
      <c r="E681" s="5">
        <v>0</v>
      </c>
    </row>
    <row r="682" spans="1:5" x14ac:dyDescent="0.2">
      <c r="A682" s="5">
        <v>1</v>
      </c>
      <c r="B682" s="5">
        <v>20405</v>
      </c>
      <c r="C682" s="5">
        <v>6</v>
      </c>
      <c r="D682" s="5">
        <v>0</v>
      </c>
      <c r="E682" s="5">
        <v>0</v>
      </c>
    </row>
    <row r="683" spans="1:5" x14ac:dyDescent="0.2">
      <c r="A683" s="5">
        <v>1</v>
      </c>
      <c r="B683" s="5">
        <v>20405</v>
      </c>
      <c r="C683" s="5">
        <v>7</v>
      </c>
      <c r="D683" s="5">
        <v>0</v>
      </c>
      <c r="E683" s="5">
        <v>1</v>
      </c>
    </row>
    <row r="684" spans="1:5" x14ac:dyDescent="0.2">
      <c r="A684" s="5">
        <v>1</v>
      </c>
      <c r="B684" s="5">
        <v>20405</v>
      </c>
      <c r="C684" s="5">
        <v>8</v>
      </c>
      <c r="D684" s="5">
        <v>0</v>
      </c>
      <c r="E684" s="5">
        <v>0</v>
      </c>
    </row>
    <row r="685" spans="1:5" x14ac:dyDescent="0.2">
      <c r="A685" s="8">
        <v>1</v>
      </c>
      <c r="B685" s="8">
        <v>20405</v>
      </c>
      <c r="C685" s="8">
        <v>9</v>
      </c>
      <c r="D685" s="8">
        <v>1</v>
      </c>
      <c r="E685" s="8">
        <v>0</v>
      </c>
    </row>
    <row r="686" spans="1:5" x14ac:dyDescent="0.2">
      <c r="A686" s="5">
        <v>1</v>
      </c>
      <c r="B686" s="5">
        <v>20408</v>
      </c>
      <c r="C686" s="5">
        <v>1</v>
      </c>
      <c r="D686" s="5">
        <v>0</v>
      </c>
      <c r="E686" s="5">
        <v>0</v>
      </c>
    </row>
    <row r="687" spans="1:5" x14ac:dyDescent="0.2">
      <c r="A687" s="5">
        <v>1</v>
      </c>
      <c r="B687" s="5">
        <v>20408</v>
      </c>
      <c r="C687" s="5">
        <v>2</v>
      </c>
      <c r="D687" s="5">
        <v>2</v>
      </c>
      <c r="E687" s="5">
        <v>2</v>
      </c>
    </row>
    <row r="688" spans="1:5" x14ac:dyDescent="0.2">
      <c r="A688" s="5">
        <v>1</v>
      </c>
      <c r="B688" s="5">
        <v>20408</v>
      </c>
      <c r="C688" s="5">
        <v>3</v>
      </c>
      <c r="D688" s="5">
        <v>0</v>
      </c>
      <c r="E688" s="5">
        <v>4</v>
      </c>
    </row>
    <row r="689" spans="1:5" x14ac:dyDescent="0.2">
      <c r="A689" s="5">
        <v>1</v>
      </c>
      <c r="B689" s="5">
        <v>20408</v>
      </c>
      <c r="C689" s="5">
        <v>4</v>
      </c>
      <c r="D689" s="5">
        <v>1</v>
      </c>
      <c r="E689" s="5">
        <v>1</v>
      </c>
    </row>
    <row r="690" spans="1:5" x14ac:dyDescent="0.2">
      <c r="A690" s="5">
        <v>1</v>
      </c>
      <c r="B690" s="5">
        <v>20408</v>
      </c>
      <c r="C690" s="5">
        <v>5</v>
      </c>
      <c r="D690" s="5">
        <v>0</v>
      </c>
      <c r="E690" s="5">
        <v>2</v>
      </c>
    </row>
    <row r="691" spans="1:5" x14ac:dyDescent="0.2">
      <c r="A691" s="5">
        <v>1</v>
      </c>
      <c r="B691" s="5">
        <v>20408</v>
      </c>
      <c r="C691" s="5">
        <v>6</v>
      </c>
      <c r="D691" s="5">
        <v>1</v>
      </c>
      <c r="E691" s="5">
        <v>2</v>
      </c>
    </row>
    <row r="692" spans="1:5" x14ac:dyDescent="0.2">
      <c r="A692" s="5">
        <v>1</v>
      </c>
      <c r="B692" s="5">
        <v>20408</v>
      </c>
      <c r="C692" s="5">
        <v>7</v>
      </c>
      <c r="D692" s="5">
        <v>0</v>
      </c>
      <c r="E692" s="5">
        <v>2</v>
      </c>
    </row>
    <row r="693" spans="1:5" x14ac:dyDescent="0.2">
      <c r="A693" s="5">
        <v>1</v>
      </c>
      <c r="B693" s="5">
        <v>20408</v>
      </c>
      <c r="C693" s="5">
        <v>8</v>
      </c>
      <c r="D693" s="5">
        <v>0</v>
      </c>
      <c r="E693" s="5">
        <v>0</v>
      </c>
    </row>
    <row r="694" spans="1:5" x14ac:dyDescent="0.2">
      <c r="A694" s="8">
        <v>1</v>
      </c>
      <c r="B694" s="8">
        <v>20408</v>
      </c>
      <c r="C694" s="8">
        <v>9</v>
      </c>
      <c r="D694" s="8">
        <v>1</v>
      </c>
      <c r="E694" s="8">
        <v>2</v>
      </c>
    </row>
    <row r="695" spans="1:5" x14ac:dyDescent="0.2">
      <c r="A695" s="5">
        <v>1</v>
      </c>
      <c r="B695" s="5">
        <v>20409</v>
      </c>
      <c r="C695" s="5">
        <v>1</v>
      </c>
      <c r="D695" s="5">
        <v>0</v>
      </c>
      <c r="E695" s="5">
        <v>4</v>
      </c>
    </row>
    <row r="696" spans="1:5" x14ac:dyDescent="0.2">
      <c r="A696" s="5">
        <v>1</v>
      </c>
      <c r="B696" s="5">
        <v>20409</v>
      </c>
      <c r="C696" s="5">
        <v>2</v>
      </c>
      <c r="D696" s="5">
        <v>0</v>
      </c>
      <c r="E696" s="5">
        <v>0</v>
      </c>
    </row>
    <row r="697" spans="1:5" x14ac:dyDescent="0.2">
      <c r="A697" s="5">
        <v>1</v>
      </c>
      <c r="B697" s="5">
        <v>20409</v>
      </c>
      <c r="C697" s="5">
        <v>3</v>
      </c>
      <c r="D697" s="5">
        <v>0</v>
      </c>
      <c r="E697" s="5">
        <v>1</v>
      </c>
    </row>
    <row r="698" spans="1:5" x14ac:dyDescent="0.2">
      <c r="A698" s="5">
        <v>1</v>
      </c>
      <c r="B698" s="5">
        <v>20409</v>
      </c>
      <c r="C698" s="5">
        <v>4</v>
      </c>
      <c r="D698" s="5">
        <v>1</v>
      </c>
      <c r="E698" s="5">
        <v>1</v>
      </c>
    </row>
    <row r="699" spans="1:5" x14ac:dyDescent="0.2">
      <c r="A699" s="5">
        <v>1</v>
      </c>
      <c r="B699" s="5">
        <v>20409</v>
      </c>
      <c r="C699" s="5">
        <v>5</v>
      </c>
      <c r="D699" s="5">
        <v>0</v>
      </c>
      <c r="E699" s="5">
        <v>0</v>
      </c>
    </row>
    <row r="700" spans="1:5" x14ac:dyDescent="0.2">
      <c r="A700" s="5">
        <v>1</v>
      </c>
      <c r="B700" s="5">
        <v>20409</v>
      </c>
      <c r="C700" s="5">
        <v>6</v>
      </c>
      <c r="D700" s="5">
        <v>0</v>
      </c>
      <c r="E700" s="5">
        <v>1</v>
      </c>
    </row>
    <row r="701" spans="1:5" x14ac:dyDescent="0.2">
      <c r="A701" s="5">
        <v>1</v>
      </c>
      <c r="B701" s="5">
        <v>20409</v>
      </c>
      <c r="C701" s="5">
        <v>7</v>
      </c>
      <c r="D701" s="5">
        <v>0</v>
      </c>
      <c r="E701" s="5">
        <v>1</v>
      </c>
    </row>
    <row r="702" spans="1:5" x14ac:dyDescent="0.2">
      <c r="A702" s="5">
        <v>1</v>
      </c>
      <c r="B702" s="5">
        <v>20409</v>
      </c>
      <c r="C702" s="5">
        <v>8</v>
      </c>
      <c r="D702" s="5">
        <v>0</v>
      </c>
      <c r="E702" s="5">
        <v>0</v>
      </c>
    </row>
    <row r="703" spans="1:5" x14ac:dyDescent="0.2">
      <c r="A703" s="8">
        <v>1</v>
      </c>
      <c r="B703" s="8">
        <v>20409</v>
      </c>
      <c r="C703" s="8">
        <v>9</v>
      </c>
      <c r="D703" s="8">
        <v>1</v>
      </c>
      <c r="E703" s="8">
        <v>1</v>
      </c>
    </row>
    <row r="704" spans="1:5" x14ac:dyDescent="0.2">
      <c r="A704" s="5">
        <v>1</v>
      </c>
      <c r="B704" s="5">
        <v>20701</v>
      </c>
      <c r="C704" s="5">
        <v>1</v>
      </c>
      <c r="D704" s="5">
        <v>0</v>
      </c>
      <c r="E704" s="5">
        <v>0</v>
      </c>
    </row>
    <row r="705" spans="1:5" x14ac:dyDescent="0.2">
      <c r="A705" s="5">
        <v>1</v>
      </c>
      <c r="B705" s="5">
        <v>20701</v>
      </c>
      <c r="C705" s="5">
        <v>2</v>
      </c>
      <c r="D705" s="5">
        <v>0</v>
      </c>
      <c r="E705" s="5">
        <v>0</v>
      </c>
    </row>
    <row r="706" spans="1:5" x14ac:dyDescent="0.2">
      <c r="A706" s="5">
        <v>1</v>
      </c>
      <c r="B706" s="5">
        <v>20701</v>
      </c>
      <c r="C706" s="5">
        <v>3</v>
      </c>
      <c r="D706" s="5">
        <v>1</v>
      </c>
      <c r="E706" s="5">
        <v>2</v>
      </c>
    </row>
    <row r="707" spans="1:5" x14ac:dyDescent="0.2">
      <c r="A707" s="5">
        <v>1</v>
      </c>
      <c r="B707" s="5">
        <v>20701</v>
      </c>
      <c r="C707" s="5">
        <v>4</v>
      </c>
      <c r="D707" s="5">
        <v>1</v>
      </c>
      <c r="E707" s="5">
        <v>1</v>
      </c>
    </row>
    <row r="708" spans="1:5" x14ac:dyDescent="0.2">
      <c r="A708" s="5">
        <v>1</v>
      </c>
      <c r="B708" s="5">
        <v>20701</v>
      </c>
      <c r="C708" s="5">
        <v>5</v>
      </c>
      <c r="D708" s="5">
        <v>1</v>
      </c>
      <c r="E708" s="5">
        <v>0</v>
      </c>
    </row>
    <row r="709" spans="1:5" x14ac:dyDescent="0.2">
      <c r="A709" s="5">
        <v>1</v>
      </c>
      <c r="B709" s="5">
        <v>20701</v>
      </c>
      <c r="C709" s="5">
        <v>6</v>
      </c>
      <c r="D709" s="5">
        <v>0</v>
      </c>
      <c r="E709" s="5">
        <v>0</v>
      </c>
    </row>
    <row r="710" spans="1:5" x14ac:dyDescent="0.2">
      <c r="A710" s="5">
        <v>1</v>
      </c>
      <c r="B710" s="5">
        <v>20701</v>
      </c>
      <c r="C710" s="5">
        <v>7</v>
      </c>
      <c r="D710" s="5">
        <v>0</v>
      </c>
      <c r="E710" s="5">
        <v>1</v>
      </c>
    </row>
    <row r="711" spans="1:5" x14ac:dyDescent="0.2">
      <c r="A711" s="5">
        <v>1</v>
      </c>
      <c r="B711" s="5">
        <v>20701</v>
      </c>
      <c r="C711" s="5">
        <v>8</v>
      </c>
      <c r="D711" s="5">
        <v>0</v>
      </c>
      <c r="E711" s="5">
        <v>1</v>
      </c>
    </row>
    <row r="712" spans="1:5" x14ac:dyDescent="0.2">
      <c r="A712" s="8">
        <v>1</v>
      </c>
      <c r="B712" s="8">
        <v>20701</v>
      </c>
      <c r="C712" s="8">
        <v>9</v>
      </c>
      <c r="D712" s="8">
        <v>1</v>
      </c>
      <c r="E712" s="8">
        <v>1</v>
      </c>
    </row>
    <row r="713" spans="1:5" x14ac:dyDescent="0.2">
      <c r="A713" s="5">
        <v>1</v>
      </c>
      <c r="B713" s="5">
        <v>20707</v>
      </c>
      <c r="C713" s="5">
        <v>1</v>
      </c>
      <c r="D713" s="5">
        <v>0</v>
      </c>
      <c r="E713" s="5">
        <v>0</v>
      </c>
    </row>
    <row r="714" spans="1:5" x14ac:dyDescent="0.2">
      <c r="A714" s="5">
        <v>1</v>
      </c>
      <c r="B714" s="5">
        <v>20707</v>
      </c>
      <c r="C714" s="5">
        <v>2</v>
      </c>
      <c r="D714" s="5">
        <v>2</v>
      </c>
      <c r="E714" s="5">
        <v>0</v>
      </c>
    </row>
    <row r="715" spans="1:5" x14ac:dyDescent="0.2">
      <c r="A715" s="5">
        <v>1</v>
      </c>
      <c r="B715" s="5">
        <v>20707</v>
      </c>
      <c r="C715" s="5">
        <v>3</v>
      </c>
      <c r="D715" s="5">
        <v>0</v>
      </c>
      <c r="E715" s="5">
        <v>2</v>
      </c>
    </row>
    <row r="716" spans="1:5" x14ac:dyDescent="0.2">
      <c r="A716" s="5">
        <v>1</v>
      </c>
      <c r="B716" s="5">
        <v>20707</v>
      </c>
      <c r="C716" s="5">
        <v>4</v>
      </c>
      <c r="D716" s="5">
        <v>0</v>
      </c>
      <c r="E716" s="5">
        <v>0</v>
      </c>
    </row>
    <row r="717" spans="1:5" x14ac:dyDescent="0.2">
      <c r="A717" s="5">
        <v>1</v>
      </c>
      <c r="B717" s="5">
        <v>20707</v>
      </c>
      <c r="C717" s="5">
        <v>5</v>
      </c>
      <c r="D717" s="5">
        <v>0</v>
      </c>
      <c r="E717" s="5">
        <v>2</v>
      </c>
    </row>
    <row r="718" spans="1:5" x14ac:dyDescent="0.2">
      <c r="A718" s="5">
        <v>1</v>
      </c>
      <c r="B718" s="5">
        <v>20707</v>
      </c>
      <c r="C718" s="5">
        <v>6</v>
      </c>
      <c r="D718" s="5">
        <v>0</v>
      </c>
      <c r="E718" s="5">
        <v>2</v>
      </c>
    </row>
    <row r="719" spans="1:5" x14ac:dyDescent="0.2">
      <c r="A719" s="5">
        <v>1</v>
      </c>
      <c r="B719" s="5">
        <v>20707</v>
      </c>
      <c r="C719" s="5">
        <v>7</v>
      </c>
      <c r="D719" s="5">
        <v>0</v>
      </c>
      <c r="E719" s="5">
        <v>0</v>
      </c>
    </row>
    <row r="720" spans="1:5" x14ac:dyDescent="0.2">
      <c r="A720" s="5">
        <v>1</v>
      </c>
      <c r="B720" s="5">
        <v>20707</v>
      </c>
      <c r="C720" s="5">
        <v>8</v>
      </c>
      <c r="D720" s="5">
        <v>0</v>
      </c>
      <c r="E720" s="5">
        <v>0</v>
      </c>
    </row>
    <row r="721" spans="1:5" x14ac:dyDescent="0.2">
      <c r="A721" s="8">
        <v>1</v>
      </c>
      <c r="B721" s="8">
        <v>20707</v>
      </c>
      <c r="C721" s="8">
        <v>9</v>
      </c>
      <c r="D721" s="8">
        <v>1</v>
      </c>
      <c r="E721" s="8">
        <v>1</v>
      </c>
    </row>
    <row r="722" spans="1:5" x14ac:dyDescent="0.2">
      <c r="A722" s="5">
        <v>1</v>
      </c>
      <c r="B722" s="5">
        <v>20708</v>
      </c>
      <c r="C722" s="5">
        <v>1</v>
      </c>
      <c r="D722" s="5">
        <v>0</v>
      </c>
      <c r="E722" s="5">
        <v>3</v>
      </c>
    </row>
    <row r="723" spans="1:5" x14ac:dyDescent="0.2">
      <c r="A723" s="5">
        <v>1</v>
      </c>
      <c r="B723" s="5">
        <v>20708</v>
      </c>
      <c r="C723" s="5">
        <v>2</v>
      </c>
      <c r="D723" s="5">
        <v>0</v>
      </c>
      <c r="E723" s="5">
        <v>0</v>
      </c>
    </row>
    <row r="724" spans="1:5" x14ac:dyDescent="0.2">
      <c r="A724" s="5">
        <v>1</v>
      </c>
      <c r="B724" s="5">
        <v>20708</v>
      </c>
      <c r="C724" s="5">
        <v>3</v>
      </c>
      <c r="D724" s="5">
        <v>1</v>
      </c>
      <c r="E724" s="5">
        <v>2</v>
      </c>
    </row>
    <row r="725" spans="1:5" x14ac:dyDescent="0.2">
      <c r="A725" s="5">
        <v>1</v>
      </c>
      <c r="B725" s="5">
        <v>20708</v>
      </c>
      <c r="C725" s="5">
        <v>4</v>
      </c>
      <c r="D725" s="5">
        <v>0</v>
      </c>
      <c r="E725" s="5">
        <v>2</v>
      </c>
    </row>
    <row r="726" spans="1:5" x14ac:dyDescent="0.2">
      <c r="A726" s="5">
        <v>1</v>
      </c>
      <c r="B726" s="5">
        <v>20708</v>
      </c>
      <c r="C726" s="5">
        <v>5</v>
      </c>
      <c r="D726" s="5">
        <v>0</v>
      </c>
      <c r="E726" s="5">
        <v>1</v>
      </c>
    </row>
    <row r="727" spans="1:5" x14ac:dyDescent="0.2">
      <c r="A727" s="5">
        <v>1</v>
      </c>
      <c r="B727" s="5">
        <v>20708</v>
      </c>
      <c r="C727" s="5">
        <v>6</v>
      </c>
      <c r="D727" s="5">
        <v>0</v>
      </c>
      <c r="E727" s="5">
        <v>4</v>
      </c>
    </row>
    <row r="728" spans="1:5" x14ac:dyDescent="0.2">
      <c r="A728" s="5">
        <v>1</v>
      </c>
      <c r="B728" s="5">
        <v>20708</v>
      </c>
      <c r="C728" s="5">
        <v>7</v>
      </c>
      <c r="D728" s="5">
        <v>0</v>
      </c>
      <c r="E728" s="5">
        <v>2</v>
      </c>
    </row>
    <row r="729" spans="1:5" x14ac:dyDescent="0.2">
      <c r="A729" s="5">
        <v>1</v>
      </c>
      <c r="B729" s="5">
        <v>20708</v>
      </c>
      <c r="C729" s="5">
        <v>8</v>
      </c>
      <c r="D729" s="5">
        <v>2</v>
      </c>
      <c r="E729" s="5">
        <v>4</v>
      </c>
    </row>
    <row r="730" spans="1:5" x14ac:dyDescent="0.2">
      <c r="A730" s="8">
        <v>1</v>
      </c>
      <c r="B730" s="8">
        <v>20708</v>
      </c>
      <c r="C730" s="8">
        <v>9</v>
      </c>
      <c r="D730" s="8">
        <v>0</v>
      </c>
      <c r="E730" s="8">
        <v>2</v>
      </c>
    </row>
    <row r="731" spans="1:5" x14ac:dyDescent="0.2">
      <c r="A731" s="5">
        <v>1</v>
      </c>
      <c r="B731" s="5">
        <v>20802</v>
      </c>
      <c r="C731" s="5">
        <v>1</v>
      </c>
      <c r="D731" s="5">
        <v>0</v>
      </c>
      <c r="E731" s="5">
        <v>0</v>
      </c>
    </row>
    <row r="732" spans="1:5" x14ac:dyDescent="0.2">
      <c r="A732" s="5">
        <v>1</v>
      </c>
      <c r="B732" s="5">
        <v>20802</v>
      </c>
      <c r="C732" s="5">
        <v>2</v>
      </c>
      <c r="D732" s="5">
        <v>0</v>
      </c>
      <c r="E732" s="5">
        <v>0</v>
      </c>
    </row>
    <row r="733" spans="1:5" x14ac:dyDescent="0.2">
      <c r="A733" s="5">
        <v>1</v>
      </c>
      <c r="B733" s="5">
        <v>20802</v>
      </c>
      <c r="C733" s="5">
        <v>3</v>
      </c>
      <c r="D733" s="5">
        <v>0</v>
      </c>
      <c r="E733" s="5">
        <v>0</v>
      </c>
    </row>
    <row r="734" spans="1:5" x14ac:dyDescent="0.2">
      <c r="A734" s="5">
        <v>1</v>
      </c>
      <c r="B734" s="5">
        <v>20802</v>
      </c>
      <c r="C734" s="5">
        <v>4</v>
      </c>
      <c r="D734" s="5">
        <v>3</v>
      </c>
      <c r="E734" s="5">
        <v>1</v>
      </c>
    </row>
    <row r="735" spans="1:5" x14ac:dyDescent="0.2">
      <c r="A735" s="5">
        <v>1</v>
      </c>
      <c r="B735" s="5">
        <v>20802</v>
      </c>
      <c r="C735" s="5">
        <v>5</v>
      </c>
      <c r="D735" s="5">
        <v>0</v>
      </c>
      <c r="E735" s="5">
        <v>3</v>
      </c>
    </row>
    <row r="736" spans="1:5" x14ac:dyDescent="0.2">
      <c r="A736" s="5">
        <v>1</v>
      </c>
      <c r="B736" s="5">
        <v>20802</v>
      </c>
      <c r="C736" s="5">
        <v>6</v>
      </c>
      <c r="D736" s="5">
        <v>0</v>
      </c>
      <c r="E736" s="5">
        <v>4</v>
      </c>
    </row>
    <row r="737" spans="1:5" x14ac:dyDescent="0.2">
      <c r="A737" s="5">
        <v>1</v>
      </c>
      <c r="B737" s="5">
        <v>20802</v>
      </c>
      <c r="C737" s="5">
        <v>7</v>
      </c>
      <c r="D737" s="5">
        <v>0</v>
      </c>
      <c r="E737" s="5">
        <v>1</v>
      </c>
    </row>
    <row r="738" spans="1:5" x14ac:dyDescent="0.2">
      <c r="A738" s="5">
        <v>1</v>
      </c>
      <c r="B738" s="5">
        <v>20802</v>
      </c>
      <c r="C738" s="5">
        <v>8</v>
      </c>
      <c r="D738" s="5">
        <v>2</v>
      </c>
      <c r="E738" s="5">
        <v>2</v>
      </c>
    </row>
    <row r="739" spans="1:5" x14ac:dyDescent="0.2">
      <c r="A739" s="8">
        <v>1</v>
      </c>
      <c r="B739" s="8">
        <v>20802</v>
      </c>
      <c r="C739" s="8">
        <v>9</v>
      </c>
      <c r="D739" s="8">
        <v>0</v>
      </c>
      <c r="E739" s="8">
        <v>2</v>
      </c>
    </row>
    <row r="740" spans="1:5" x14ac:dyDescent="0.2">
      <c r="A740" s="5">
        <v>1</v>
      </c>
      <c r="B740" s="5">
        <v>20804</v>
      </c>
      <c r="C740" s="5">
        <v>1</v>
      </c>
      <c r="D740" s="5">
        <v>3</v>
      </c>
      <c r="E740" s="5">
        <v>2</v>
      </c>
    </row>
    <row r="741" spans="1:5" x14ac:dyDescent="0.2">
      <c r="A741" s="5">
        <v>1</v>
      </c>
      <c r="B741" s="5">
        <v>20804</v>
      </c>
      <c r="C741" s="5">
        <v>2</v>
      </c>
      <c r="D741" s="5">
        <v>0</v>
      </c>
      <c r="E741" s="5">
        <v>0</v>
      </c>
    </row>
    <row r="742" spans="1:5" x14ac:dyDescent="0.2">
      <c r="A742" s="5">
        <v>1</v>
      </c>
      <c r="B742" s="5">
        <v>20804</v>
      </c>
      <c r="C742" s="5">
        <v>3</v>
      </c>
      <c r="D742" s="5">
        <v>2</v>
      </c>
      <c r="E742" s="5">
        <v>1</v>
      </c>
    </row>
    <row r="743" spans="1:5" x14ac:dyDescent="0.2">
      <c r="A743" s="5">
        <v>1</v>
      </c>
      <c r="B743" s="5">
        <v>20804</v>
      </c>
      <c r="C743" s="5">
        <v>4</v>
      </c>
      <c r="D743" s="5">
        <v>2</v>
      </c>
      <c r="E743" s="5">
        <v>1</v>
      </c>
    </row>
    <row r="744" spans="1:5" x14ac:dyDescent="0.2">
      <c r="A744" s="5">
        <v>1</v>
      </c>
      <c r="B744" s="5">
        <v>20804</v>
      </c>
      <c r="C744" s="5">
        <v>5</v>
      </c>
      <c r="D744" s="5">
        <v>2</v>
      </c>
      <c r="E744" s="5">
        <v>0</v>
      </c>
    </row>
    <row r="745" spans="1:5" x14ac:dyDescent="0.2">
      <c r="A745" s="5">
        <v>1</v>
      </c>
      <c r="B745" s="5">
        <v>20804</v>
      </c>
      <c r="C745" s="5">
        <v>6</v>
      </c>
      <c r="D745" s="5">
        <v>0</v>
      </c>
      <c r="E745" s="5">
        <v>1</v>
      </c>
    </row>
    <row r="746" spans="1:5" x14ac:dyDescent="0.2">
      <c r="A746" s="5">
        <v>1</v>
      </c>
      <c r="B746" s="5">
        <v>20804</v>
      </c>
      <c r="C746" s="5">
        <v>7</v>
      </c>
      <c r="D746" s="5">
        <v>1</v>
      </c>
      <c r="E746" s="5">
        <v>0</v>
      </c>
    </row>
    <row r="747" spans="1:5" x14ac:dyDescent="0.2">
      <c r="A747" s="5">
        <v>1</v>
      </c>
      <c r="B747" s="5">
        <v>20804</v>
      </c>
      <c r="C747" s="5">
        <v>8</v>
      </c>
      <c r="D747" s="5">
        <v>0</v>
      </c>
      <c r="E747" s="5">
        <v>0</v>
      </c>
    </row>
    <row r="748" spans="1:5" x14ac:dyDescent="0.2">
      <c r="A748" s="8">
        <v>1</v>
      </c>
      <c r="B748" s="8">
        <v>20804</v>
      </c>
      <c r="C748" s="8">
        <v>9</v>
      </c>
      <c r="D748" s="8">
        <v>0</v>
      </c>
      <c r="E748" s="8">
        <v>2</v>
      </c>
    </row>
    <row r="749" spans="1:5" x14ac:dyDescent="0.2">
      <c r="A749" s="5">
        <v>1</v>
      </c>
      <c r="B749" s="5">
        <v>20810</v>
      </c>
      <c r="C749" s="5">
        <v>1</v>
      </c>
      <c r="D749" s="5">
        <v>0</v>
      </c>
      <c r="E749" s="5">
        <v>1</v>
      </c>
    </row>
    <row r="750" spans="1:5" x14ac:dyDescent="0.2">
      <c r="A750" s="5">
        <v>1</v>
      </c>
      <c r="B750" s="5">
        <v>20810</v>
      </c>
      <c r="C750" s="5">
        <v>2</v>
      </c>
      <c r="D750" s="5">
        <v>0</v>
      </c>
      <c r="E750" s="5">
        <v>2</v>
      </c>
    </row>
    <row r="751" spans="1:5" x14ac:dyDescent="0.2">
      <c r="A751" s="5">
        <v>1</v>
      </c>
      <c r="B751" s="5">
        <v>20810</v>
      </c>
      <c r="C751" s="5">
        <v>3</v>
      </c>
      <c r="D751" s="5">
        <v>1</v>
      </c>
      <c r="E751" s="5">
        <v>2</v>
      </c>
    </row>
    <row r="752" spans="1:5" x14ac:dyDescent="0.2">
      <c r="A752" s="5">
        <v>1</v>
      </c>
      <c r="B752" s="5">
        <v>20810</v>
      </c>
      <c r="C752" s="5">
        <v>4</v>
      </c>
      <c r="D752" s="5">
        <v>1</v>
      </c>
      <c r="E752" s="5">
        <v>2</v>
      </c>
    </row>
    <row r="753" spans="1:5" x14ac:dyDescent="0.2">
      <c r="A753" s="5">
        <v>1</v>
      </c>
      <c r="B753" s="5">
        <v>20810</v>
      </c>
      <c r="C753" s="5">
        <v>5</v>
      </c>
      <c r="D753" s="5">
        <v>2</v>
      </c>
      <c r="E753" s="5">
        <v>3</v>
      </c>
    </row>
    <row r="754" spans="1:5" x14ac:dyDescent="0.2">
      <c r="A754" s="5">
        <v>1</v>
      </c>
      <c r="B754" s="5">
        <v>20810</v>
      </c>
      <c r="C754" s="5">
        <v>6</v>
      </c>
      <c r="D754" s="5">
        <v>1</v>
      </c>
      <c r="E754" s="5">
        <v>3</v>
      </c>
    </row>
    <row r="755" spans="1:5" x14ac:dyDescent="0.2">
      <c r="A755" s="5">
        <v>1</v>
      </c>
      <c r="B755" s="5">
        <v>20810</v>
      </c>
      <c r="C755" s="5">
        <v>7</v>
      </c>
      <c r="D755" s="5">
        <v>1</v>
      </c>
      <c r="E755" s="5">
        <v>3</v>
      </c>
    </row>
    <row r="756" spans="1:5" x14ac:dyDescent="0.2">
      <c r="A756" s="5">
        <v>1</v>
      </c>
      <c r="B756" s="5">
        <v>20810</v>
      </c>
      <c r="C756" s="5">
        <v>8</v>
      </c>
      <c r="D756" s="5">
        <v>0</v>
      </c>
      <c r="E756" s="5">
        <v>2</v>
      </c>
    </row>
    <row r="757" spans="1:5" x14ac:dyDescent="0.2">
      <c r="A757" s="8">
        <v>1</v>
      </c>
      <c r="B757" s="8">
        <v>20810</v>
      </c>
      <c r="C757" s="8">
        <v>9</v>
      </c>
      <c r="D757" s="8">
        <v>1</v>
      </c>
      <c r="E757" s="8">
        <v>2</v>
      </c>
    </row>
  </sheetData>
  <sortState xmlns:xlrd2="http://schemas.microsoft.com/office/spreadsheetml/2017/richdata2" ref="A2:F757">
    <sortCondition ref="A2:A757"/>
    <sortCondition ref="B2:B7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B6B8-7CE5-3F4C-BD21-23B19F6445CC}">
  <dimension ref="A1:X16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23.33203125" style="15" customWidth="1"/>
    <col min="2" max="2" width="9.5" style="15" customWidth="1"/>
    <col min="3" max="6" width="6.83203125" style="15" customWidth="1"/>
    <col min="7" max="7" width="12.83203125" style="15" customWidth="1"/>
    <col min="8" max="8" width="9.33203125" style="15" customWidth="1"/>
    <col min="9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54" t="s">
        <v>69</v>
      </c>
      <c r="C1" s="54" t="s">
        <v>70</v>
      </c>
      <c r="D1" s="54" t="s">
        <v>71</v>
      </c>
      <c r="E1" s="12" t="s">
        <v>72</v>
      </c>
      <c r="F1" s="12" t="s">
        <v>73</v>
      </c>
      <c r="G1" s="16"/>
      <c r="H1" s="14" t="s">
        <v>74</v>
      </c>
      <c r="I1" s="54" t="s">
        <v>75</v>
      </c>
      <c r="J1" s="54" t="s">
        <v>76</v>
      </c>
      <c r="K1" s="16"/>
      <c r="L1" s="55" t="s">
        <v>77</v>
      </c>
      <c r="M1" s="55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17" t="s">
        <v>196</v>
      </c>
      <c r="B2" s="15">
        <v>5.6666699999999999</v>
      </c>
      <c r="C2" s="15">
        <v>0</v>
      </c>
      <c r="D2" s="15">
        <v>6</v>
      </c>
      <c r="E2" s="15">
        <f>B2-C2</f>
        <v>5.6666699999999999</v>
      </c>
      <c r="F2" s="15">
        <f>D2-C2</f>
        <v>6</v>
      </c>
      <c r="G2" s="15">
        <f>E2/F2</f>
        <v>0.94444499999999998</v>
      </c>
      <c r="H2" s="17">
        <f>G2*100</f>
        <v>94.444500000000005</v>
      </c>
      <c r="I2" s="15">
        <v>0</v>
      </c>
      <c r="J2" s="15">
        <v>4</v>
      </c>
      <c r="K2" s="15">
        <f>I2/J2</f>
        <v>0</v>
      </c>
      <c r="L2" s="15">
        <v>0.33333000000000002</v>
      </c>
      <c r="M2" s="15">
        <v>3</v>
      </c>
      <c r="N2" s="15">
        <f>L2/M2</f>
        <v>0.11111</v>
      </c>
      <c r="O2" s="17">
        <f>K2+N2</f>
        <v>0.11111</v>
      </c>
      <c r="P2" s="15">
        <f>E2*E2</f>
        <v>32.111148888899997</v>
      </c>
      <c r="Q2" s="15">
        <f>P2*I2</f>
        <v>0</v>
      </c>
      <c r="R2" s="15">
        <f>F2*F2</f>
        <v>36</v>
      </c>
      <c r="S2" s="15">
        <f>R2*J2</f>
        <v>144</v>
      </c>
      <c r="T2" s="17">
        <f>Q2/S2</f>
        <v>0</v>
      </c>
      <c r="U2" s="15">
        <f>O2+T2</f>
        <v>0.11111</v>
      </c>
      <c r="V2" s="15">
        <f>SQRT(U2)</f>
        <v>0.33333166666249997</v>
      </c>
      <c r="W2" s="15">
        <f>V2/F2</f>
        <v>5.5555277777083328E-2</v>
      </c>
      <c r="X2" s="15">
        <f>W2*W2</f>
        <v>3.0863888888888885E-3</v>
      </c>
    </row>
    <row r="3" spans="1:24" x14ac:dyDescent="0.2">
      <c r="A3" s="17" t="s">
        <v>197</v>
      </c>
      <c r="B3" s="15">
        <v>5</v>
      </c>
      <c r="C3" s="15">
        <v>0</v>
      </c>
      <c r="D3" s="15">
        <v>6</v>
      </c>
      <c r="E3" s="15">
        <f t="shared" ref="E3:E15" si="0">B3-C3</f>
        <v>5</v>
      </c>
      <c r="F3" s="15">
        <f t="shared" ref="F3:F15" si="1">D3-C3</f>
        <v>6</v>
      </c>
      <c r="G3" s="15">
        <f t="shared" ref="G3:G15" si="2">E3/F3</f>
        <v>0.83333333333333337</v>
      </c>
      <c r="H3" s="17">
        <f t="shared" ref="H3:H15" si="3">G3*100</f>
        <v>83.333333333333343</v>
      </c>
      <c r="I3" s="15">
        <v>0</v>
      </c>
      <c r="J3" s="15">
        <v>4</v>
      </c>
      <c r="K3" s="15">
        <f t="shared" ref="K3:K15" si="4">I3/J3</f>
        <v>0</v>
      </c>
      <c r="L3" s="15">
        <v>3</v>
      </c>
      <c r="M3" s="15">
        <v>3</v>
      </c>
      <c r="N3" s="15">
        <f t="shared" ref="N3:N15" si="5">L3/M3</f>
        <v>1</v>
      </c>
      <c r="O3" s="17">
        <f t="shared" ref="O3:O15" si="6">K3+N3</f>
        <v>1</v>
      </c>
      <c r="P3" s="15">
        <f t="shared" ref="P3:P15" si="7">E3*E3</f>
        <v>25</v>
      </c>
      <c r="Q3" s="15">
        <f t="shared" ref="Q3:Q15" si="8">P3*I3</f>
        <v>0</v>
      </c>
      <c r="R3" s="15">
        <f t="shared" ref="R3:R15" si="9">F3*F3</f>
        <v>36</v>
      </c>
      <c r="S3" s="15">
        <f t="shared" ref="S3:S15" si="10">R3*J3</f>
        <v>144</v>
      </c>
      <c r="T3" s="17">
        <f t="shared" ref="T3:T15" si="11">Q3/S3</f>
        <v>0</v>
      </c>
      <c r="U3" s="15">
        <f t="shared" ref="U3:U15" si="12">O3+T3</f>
        <v>1</v>
      </c>
      <c r="V3" s="15">
        <f t="shared" ref="V3:V15" si="13">SQRT(U3)</f>
        <v>1</v>
      </c>
      <c r="W3" s="15">
        <f t="shared" ref="W3:W15" si="14">V3/F3</f>
        <v>0.16666666666666666</v>
      </c>
      <c r="X3" s="15">
        <f t="shared" ref="X3:X15" si="15">W3*W3</f>
        <v>2.7777777777777776E-2</v>
      </c>
    </row>
    <row r="4" spans="1:24" x14ac:dyDescent="0.2">
      <c r="A4" s="17" t="s">
        <v>198</v>
      </c>
      <c r="B4" s="15">
        <v>5.6666699999999999</v>
      </c>
      <c r="C4" s="15">
        <v>0</v>
      </c>
      <c r="D4" s="15">
        <v>6</v>
      </c>
      <c r="E4" s="15">
        <f t="shared" si="0"/>
        <v>5.6666699999999999</v>
      </c>
      <c r="F4" s="15">
        <f t="shared" si="1"/>
        <v>6</v>
      </c>
      <c r="G4" s="15">
        <f t="shared" si="2"/>
        <v>0.94444499999999998</v>
      </c>
      <c r="H4" s="17">
        <f t="shared" si="3"/>
        <v>94.444500000000005</v>
      </c>
      <c r="I4" s="15">
        <v>0</v>
      </c>
      <c r="J4" s="15">
        <v>4</v>
      </c>
      <c r="K4" s="15">
        <f t="shared" si="4"/>
        <v>0</v>
      </c>
      <c r="L4" s="15">
        <v>0.33333000000000002</v>
      </c>
      <c r="M4" s="15">
        <v>3</v>
      </c>
      <c r="N4" s="15">
        <f t="shared" si="5"/>
        <v>0.11111</v>
      </c>
      <c r="O4" s="17">
        <f t="shared" si="6"/>
        <v>0.11111</v>
      </c>
      <c r="P4" s="15">
        <f t="shared" si="7"/>
        <v>32.111148888899997</v>
      </c>
      <c r="Q4" s="15">
        <f t="shared" si="8"/>
        <v>0</v>
      </c>
      <c r="R4" s="15">
        <f t="shared" si="9"/>
        <v>36</v>
      </c>
      <c r="S4" s="15">
        <f t="shared" si="10"/>
        <v>144</v>
      </c>
      <c r="T4" s="17">
        <f t="shared" si="11"/>
        <v>0</v>
      </c>
      <c r="U4" s="15">
        <f t="shared" si="12"/>
        <v>0.11111</v>
      </c>
      <c r="V4" s="15">
        <f t="shared" si="13"/>
        <v>0.33333166666249997</v>
      </c>
      <c r="W4" s="15">
        <f t="shared" si="14"/>
        <v>5.5555277777083328E-2</v>
      </c>
      <c r="X4" s="15">
        <f t="shared" si="15"/>
        <v>3.0863888888888885E-3</v>
      </c>
    </row>
    <row r="5" spans="1:24" x14ac:dyDescent="0.2">
      <c r="A5" s="17" t="s">
        <v>199</v>
      </c>
      <c r="B5" s="15">
        <v>5.3333300000000001</v>
      </c>
      <c r="C5" s="15">
        <v>0</v>
      </c>
      <c r="D5" s="15">
        <v>6</v>
      </c>
      <c r="E5" s="15">
        <f t="shared" si="0"/>
        <v>5.3333300000000001</v>
      </c>
      <c r="F5" s="15">
        <f t="shared" si="1"/>
        <v>6</v>
      </c>
      <c r="G5" s="15">
        <f t="shared" si="2"/>
        <v>0.88888833333333339</v>
      </c>
      <c r="H5" s="17">
        <f t="shared" si="3"/>
        <v>88.888833333333338</v>
      </c>
      <c r="I5" s="15">
        <v>0</v>
      </c>
      <c r="J5" s="15">
        <v>4</v>
      </c>
      <c r="K5" s="15">
        <f t="shared" si="4"/>
        <v>0</v>
      </c>
      <c r="L5" s="15">
        <v>1.3333299999999999</v>
      </c>
      <c r="M5" s="15">
        <v>3</v>
      </c>
      <c r="N5" s="15">
        <f t="shared" si="5"/>
        <v>0.4444433333333333</v>
      </c>
      <c r="O5" s="17">
        <f t="shared" si="6"/>
        <v>0.4444433333333333</v>
      </c>
      <c r="P5" s="15">
        <f t="shared" si="7"/>
        <v>28.4444088889</v>
      </c>
      <c r="Q5" s="15">
        <f t="shared" si="8"/>
        <v>0</v>
      </c>
      <c r="R5" s="15">
        <f t="shared" si="9"/>
        <v>36</v>
      </c>
      <c r="S5" s="15">
        <f t="shared" si="10"/>
        <v>144</v>
      </c>
      <c r="T5" s="17">
        <f t="shared" si="11"/>
        <v>0</v>
      </c>
      <c r="U5" s="15">
        <f t="shared" si="12"/>
        <v>0.4444433333333333</v>
      </c>
      <c r="V5" s="15">
        <f t="shared" si="13"/>
        <v>0.66666583333281249</v>
      </c>
      <c r="W5" s="15">
        <f t="shared" si="14"/>
        <v>0.11111097222213541</v>
      </c>
      <c r="X5" s="15">
        <f t="shared" si="15"/>
        <v>1.2345648148148147E-2</v>
      </c>
    </row>
    <row r="6" spans="1:24" x14ac:dyDescent="0.2">
      <c r="A6" s="17" t="s">
        <v>203</v>
      </c>
      <c r="B6" s="15">
        <v>5</v>
      </c>
      <c r="C6" s="15">
        <v>0</v>
      </c>
      <c r="D6" s="15">
        <v>6</v>
      </c>
      <c r="E6" s="15">
        <f t="shared" si="0"/>
        <v>5</v>
      </c>
      <c r="F6" s="15">
        <f t="shared" si="1"/>
        <v>6</v>
      </c>
      <c r="G6" s="15">
        <f t="shared" si="2"/>
        <v>0.83333333333333337</v>
      </c>
      <c r="H6" s="17">
        <f t="shared" si="3"/>
        <v>83.333333333333343</v>
      </c>
      <c r="I6" s="15">
        <v>0</v>
      </c>
      <c r="J6" s="15">
        <v>4</v>
      </c>
      <c r="K6" s="15">
        <f t="shared" si="4"/>
        <v>0</v>
      </c>
      <c r="L6" s="15">
        <v>3</v>
      </c>
      <c r="M6" s="15">
        <v>3</v>
      </c>
      <c r="N6" s="15">
        <f t="shared" si="5"/>
        <v>1</v>
      </c>
      <c r="O6" s="17">
        <f t="shared" si="6"/>
        <v>1</v>
      </c>
      <c r="P6" s="15">
        <f t="shared" si="7"/>
        <v>25</v>
      </c>
      <c r="Q6" s="15">
        <f t="shared" si="8"/>
        <v>0</v>
      </c>
      <c r="R6" s="15">
        <f t="shared" si="9"/>
        <v>36</v>
      </c>
      <c r="S6" s="15">
        <f t="shared" si="10"/>
        <v>144</v>
      </c>
      <c r="T6" s="17">
        <f t="shared" si="11"/>
        <v>0</v>
      </c>
      <c r="U6" s="15">
        <f t="shared" si="12"/>
        <v>1</v>
      </c>
      <c r="V6" s="15">
        <f t="shared" si="13"/>
        <v>1</v>
      </c>
      <c r="W6" s="15">
        <f t="shared" si="14"/>
        <v>0.16666666666666666</v>
      </c>
      <c r="X6" s="15">
        <f t="shared" si="15"/>
        <v>2.7777777777777776E-2</v>
      </c>
    </row>
    <row r="7" spans="1:24" x14ac:dyDescent="0.2">
      <c r="A7" s="17" t="s">
        <v>200</v>
      </c>
      <c r="B7" s="15">
        <v>5.6666699999999999</v>
      </c>
      <c r="C7" s="15">
        <v>0</v>
      </c>
      <c r="D7" s="15">
        <v>6</v>
      </c>
      <c r="E7" s="15">
        <f t="shared" si="0"/>
        <v>5.6666699999999999</v>
      </c>
      <c r="F7" s="15">
        <f t="shared" si="1"/>
        <v>6</v>
      </c>
      <c r="G7" s="15">
        <f t="shared" si="2"/>
        <v>0.94444499999999998</v>
      </c>
      <c r="H7" s="17">
        <f t="shared" si="3"/>
        <v>94.444500000000005</v>
      </c>
      <c r="I7" s="15">
        <v>0</v>
      </c>
      <c r="J7" s="15">
        <v>4</v>
      </c>
      <c r="K7" s="15">
        <f t="shared" si="4"/>
        <v>0</v>
      </c>
      <c r="L7" s="15">
        <v>0.33333000000000002</v>
      </c>
      <c r="M7" s="15">
        <v>3</v>
      </c>
      <c r="N7" s="15">
        <f t="shared" si="5"/>
        <v>0.11111</v>
      </c>
      <c r="O7" s="17">
        <f t="shared" si="6"/>
        <v>0.11111</v>
      </c>
      <c r="P7" s="15">
        <f t="shared" si="7"/>
        <v>32.111148888899997</v>
      </c>
      <c r="Q7" s="15">
        <f t="shared" si="8"/>
        <v>0</v>
      </c>
      <c r="R7" s="15">
        <f t="shared" si="9"/>
        <v>36</v>
      </c>
      <c r="S7" s="15">
        <f t="shared" si="10"/>
        <v>144</v>
      </c>
      <c r="T7" s="17">
        <f t="shared" si="11"/>
        <v>0</v>
      </c>
      <c r="U7" s="15">
        <f t="shared" si="12"/>
        <v>0.11111</v>
      </c>
      <c r="V7" s="15">
        <f t="shared" si="13"/>
        <v>0.33333166666249997</v>
      </c>
      <c r="W7" s="15">
        <f t="shared" si="14"/>
        <v>5.5555277777083328E-2</v>
      </c>
      <c r="X7" s="15">
        <f t="shared" si="15"/>
        <v>3.0863888888888885E-3</v>
      </c>
    </row>
    <row r="8" spans="1:24" x14ac:dyDescent="0.2">
      <c r="A8" s="17" t="s">
        <v>201</v>
      </c>
      <c r="B8" s="15">
        <v>5.6666699999999999</v>
      </c>
      <c r="C8" s="15">
        <v>0</v>
      </c>
      <c r="D8" s="15">
        <v>6</v>
      </c>
      <c r="E8" s="15">
        <f t="shared" si="0"/>
        <v>5.6666699999999999</v>
      </c>
      <c r="F8" s="15">
        <f t="shared" si="1"/>
        <v>6</v>
      </c>
      <c r="G8" s="15">
        <f t="shared" si="2"/>
        <v>0.94444499999999998</v>
      </c>
      <c r="H8" s="17">
        <f t="shared" si="3"/>
        <v>94.444500000000005</v>
      </c>
      <c r="I8" s="15">
        <v>0</v>
      </c>
      <c r="J8" s="15">
        <v>4</v>
      </c>
      <c r="K8" s="15">
        <f t="shared" si="4"/>
        <v>0</v>
      </c>
      <c r="L8" s="15">
        <v>0.33333000000000002</v>
      </c>
      <c r="M8" s="15">
        <v>3</v>
      </c>
      <c r="N8" s="15">
        <f t="shared" si="5"/>
        <v>0.11111</v>
      </c>
      <c r="O8" s="17">
        <f t="shared" si="6"/>
        <v>0.11111</v>
      </c>
      <c r="P8" s="15">
        <f t="shared" si="7"/>
        <v>32.111148888899997</v>
      </c>
      <c r="Q8" s="15">
        <f t="shared" si="8"/>
        <v>0</v>
      </c>
      <c r="R8" s="15">
        <f t="shared" si="9"/>
        <v>36</v>
      </c>
      <c r="S8" s="15">
        <f t="shared" si="10"/>
        <v>144</v>
      </c>
      <c r="T8" s="17">
        <f t="shared" si="11"/>
        <v>0</v>
      </c>
      <c r="U8" s="15">
        <f t="shared" si="12"/>
        <v>0.11111</v>
      </c>
      <c r="V8" s="15">
        <f t="shared" si="13"/>
        <v>0.33333166666249997</v>
      </c>
      <c r="W8" s="15">
        <f t="shared" si="14"/>
        <v>5.5555277777083328E-2</v>
      </c>
      <c r="X8" s="15">
        <f t="shared" si="15"/>
        <v>3.0863888888888885E-3</v>
      </c>
    </row>
    <row r="9" spans="1:24" x14ac:dyDescent="0.2">
      <c r="A9" s="17" t="s">
        <v>202</v>
      </c>
      <c r="B9" s="15">
        <v>5.6666699999999999</v>
      </c>
      <c r="C9" s="15">
        <v>0</v>
      </c>
      <c r="D9" s="15">
        <v>6</v>
      </c>
      <c r="E9" s="15">
        <f t="shared" si="0"/>
        <v>5.6666699999999999</v>
      </c>
      <c r="F9" s="15">
        <f t="shared" si="1"/>
        <v>6</v>
      </c>
      <c r="G9" s="15">
        <f t="shared" si="2"/>
        <v>0.94444499999999998</v>
      </c>
      <c r="H9" s="17">
        <f t="shared" si="3"/>
        <v>94.444500000000005</v>
      </c>
      <c r="I9" s="15">
        <v>0</v>
      </c>
      <c r="J9" s="15">
        <v>4</v>
      </c>
      <c r="K9" s="15">
        <f t="shared" si="4"/>
        <v>0</v>
      </c>
      <c r="L9" s="15">
        <v>0.33333000000000002</v>
      </c>
      <c r="M9" s="15">
        <v>3</v>
      </c>
      <c r="N9" s="15">
        <f t="shared" si="5"/>
        <v>0.11111</v>
      </c>
      <c r="O9" s="17">
        <f t="shared" si="6"/>
        <v>0.11111</v>
      </c>
      <c r="P9" s="15">
        <f t="shared" si="7"/>
        <v>32.111148888899997</v>
      </c>
      <c r="Q9" s="15">
        <f t="shared" si="8"/>
        <v>0</v>
      </c>
      <c r="R9" s="15">
        <f t="shared" si="9"/>
        <v>36</v>
      </c>
      <c r="S9" s="15">
        <f t="shared" si="10"/>
        <v>144</v>
      </c>
      <c r="T9" s="17">
        <f t="shared" si="11"/>
        <v>0</v>
      </c>
      <c r="U9" s="15">
        <f t="shared" si="12"/>
        <v>0.11111</v>
      </c>
      <c r="V9" s="15">
        <f t="shared" si="13"/>
        <v>0.33333166666249997</v>
      </c>
      <c r="W9" s="15">
        <f t="shared" si="14"/>
        <v>5.5555277777083328E-2</v>
      </c>
      <c r="X9" s="15">
        <f t="shared" si="15"/>
        <v>3.0863888888888885E-3</v>
      </c>
    </row>
    <row r="10" spans="1:24" x14ac:dyDescent="0.2">
      <c r="A10" s="56" t="s">
        <v>204</v>
      </c>
      <c r="B10" s="15">
        <v>5.6666699999999999</v>
      </c>
      <c r="C10" s="15">
        <v>0</v>
      </c>
      <c r="D10" s="15">
        <v>6</v>
      </c>
      <c r="E10" s="15">
        <f t="shared" si="0"/>
        <v>5.6666699999999999</v>
      </c>
      <c r="F10" s="15">
        <f t="shared" si="1"/>
        <v>6</v>
      </c>
      <c r="G10" s="15">
        <f t="shared" si="2"/>
        <v>0.94444499999999998</v>
      </c>
      <c r="H10" s="17">
        <f t="shared" si="3"/>
        <v>94.444500000000005</v>
      </c>
      <c r="I10" s="15">
        <v>0</v>
      </c>
      <c r="J10" s="15">
        <v>4</v>
      </c>
      <c r="K10" s="15">
        <f t="shared" si="4"/>
        <v>0</v>
      </c>
      <c r="L10" s="15">
        <v>0.33333000000000002</v>
      </c>
      <c r="M10" s="15">
        <v>3</v>
      </c>
      <c r="N10" s="15">
        <f t="shared" si="5"/>
        <v>0.11111</v>
      </c>
      <c r="O10" s="17">
        <f t="shared" si="6"/>
        <v>0.11111</v>
      </c>
      <c r="P10" s="15">
        <f t="shared" si="7"/>
        <v>32.111148888899997</v>
      </c>
      <c r="Q10" s="15">
        <f t="shared" si="8"/>
        <v>0</v>
      </c>
      <c r="R10" s="15">
        <f t="shared" si="9"/>
        <v>36</v>
      </c>
      <c r="S10" s="15">
        <f t="shared" si="10"/>
        <v>144</v>
      </c>
      <c r="T10" s="17">
        <f t="shared" si="11"/>
        <v>0</v>
      </c>
      <c r="U10" s="15">
        <f t="shared" si="12"/>
        <v>0.11111</v>
      </c>
      <c r="V10" s="15">
        <f t="shared" si="13"/>
        <v>0.33333166666249997</v>
      </c>
      <c r="W10" s="15">
        <f t="shared" si="14"/>
        <v>5.5555277777083328E-2</v>
      </c>
      <c r="X10" s="15">
        <f t="shared" si="15"/>
        <v>3.0863888888888885E-3</v>
      </c>
    </row>
    <row r="11" spans="1:24" x14ac:dyDescent="0.2">
      <c r="A11" s="56" t="s">
        <v>205</v>
      </c>
      <c r="B11" s="15">
        <v>5.3333300000000001</v>
      </c>
      <c r="C11" s="15">
        <v>0</v>
      </c>
      <c r="D11" s="15">
        <v>6</v>
      </c>
      <c r="E11" s="15">
        <f>B11-C11</f>
        <v>5.3333300000000001</v>
      </c>
      <c r="F11" s="15">
        <f>D11-C11</f>
        <v>6</v>
      </c>
      <c r="G11" s="15">
        <f t="shared" si="2"/>
        <v>0.88888833333333339</v>
      </c>
      <c r="H11" s="17">
        <f t="shared" si="3"/>
        <v>88.888833333333338</v>
      </c>
      <c r="I11" s="15">
        <v>0</v>
      </c>
      <c r="J11" s="15">
        <v>4</v>
      </c>
      <c r="K11" s="15">
        <f t="shared" si="4"/>
        <v>0</v>
      </c>
      <c r="L11" s="15">
        <v>1.3333299999999999</v>
      </c>
      <c r="M11" s="15">
        <v>3</v>
      </c>
      <c r="N11" s="15">
        <f t="shared" si="5"/>
        <v>0.4444433333333333</v>
      </c>
      <c r="O11" s="17">
        <f t="shared" si="6"/>
        <v>0.4444433333333333</v>
      </c>
      <c r="P11" s="15">
        <f t="shared" si="7"/>
        <v>28.4444088889</v>
      </c>
      <c r="Q11" s="15">
        <f t="shared" si="8"/>
        <v>0</v>
      </c>
      <c r="R11" s="15">
        <f t="shared" si="9"/>
        <v>36</v>
      </c>
      <c r="S11" s="15">
        <f t="shared" si="10"/>
        <v>144</v>
      </c>
      <c r="T11" s="17">
        <f t="shared" si="11"/>
        <v>0</v>
      </c>
      <c r="U11" s="15">
        <f t="shared" si="12"/>
        <v>0.4444433333333333</v>
      </c>
      <c r="V11" s="15">
        <f t="shared" si="13"/>
        <v>0.66666583333281249</v>
      </c>
      <c r="W11" s="15">
        <f t="shared" si="14"/>
        <v>0.11111097222213541</v>
      </c>
      <c r="X11" s="15">
        <f t="shared" si="15"/>
        <v>1.2345648148148147E-2</v>
      </c>
    </row>
    <row r="12" spans="1:24" x14ac:dyDescent="0.2">
      <c r="A12" s="56" t="s">
        <v>206</v>
      </c>
      <c r="B12" s="15">
        <v>5.6666699999999999</v>
      </c>
      <c r="C12" s="15">
        <v>0</v>
      </c>
      <c r="D12" s="15">
        <v>6</v>
      </c>
      <c r="E12" s="15">
        <f t="shared" si="0"/>
        <v>5.6666699999999999</v>
      </c>
      <c r="F12" s="15">
        <f t="shared" si="1"/>
        <v>6</v>
      </c>
      <c r="G12" s="15">
        <f t="shared" si="2"/>
        <v>0.94444499999999998</v>
      </c>
      <c r="H12" s="17">
        <f t="shared" si="3"/>
        <v>94.444500000000005</v>
      </c>
      <c r="I12" s="15">
        <v>0</v>
      </c>
      <c r="J12" s="15">
        <v>4</v>
      </c>
      <c r="K12" s="15">
        <f t="shared" si="4"/>
        <v>0</v>
      </c>
      <c r="L12" s="15">
        <v>0.33333000000000002</v>
      </c>
      <c r="M12" s="15">
        <v>3</v>
      </c>
      <c r="N12" s="15">
        <f t="shared" si="5"/>
        <v>0.11111</v>
      </c>
      <c r="O12" s="17">
        <f t="shared" si="6"/>
        <v>0.11111</v>
      </c>
      <c r="P12" s="15">
        <f t="shared" si="7"/>
        <v>32.111148888899997</v>
      </c>
      <c r="Q12" s="15">
        <f t="shared" si="8"/>
        <v>0</v>
      </c>
      <c r="R12" s="15">
        <f t="shared" si="9"/>
        <v>36</v>
      </c>
      <c r="S12" s="15">
        <f t="shared" si="10"/>
        <v>144</v>
      </c>
      <c r="T12" s="17">
        <f t="shared" si="11"/>
        <v>0</v>
      </c>
      <c r="U12" s="15">
        <f t="shared" si="12"/>
        <v>0.11111</v>
      </c>
      <c r="V12" s="15">
        <f t="shared" si="13"/>
        <v>0.33333166666249997</v>
      </c>
      <c r="W12" s="15">
        <f t="shared" si="14"/>
        <v>5.5555277777083328E-2</v>
      </c>
      <c r="X12" s="15">
        <f t="shared" si="15"/>
        <v>3.0863888888888885E-3</v>
      </c>
    </row>
    <row r="13" spans="1:24" x14ac:dyDescent="0.2">
      <c r="A13" s="56" t="s">
        <v>207</v>
      </c>
      <c r="B13" s="15">
        <v>5.3333300000000001</v>
      </c>
      <c r="C13" s="15">
        <v>0.25</v>
      </c>
      <c r="D13" s="15">
        <v>6</v>
      </c>
      <c r="E13" s="15">
        <f t="shared" si="0"/>
        <v>5.0833300000000001</v>
      </c>
      <c r="F13" s="15">
        <f t="shared" si="1"/>
        <v>5.75</v>
      </c>
      <c r="G13" s="15">
        <f t="shared" si="2"/>
        <v>0.88405739130434779</v>
      </c>
      <c r="H13" s="17">
        <f t="shared" si="3"/>
        <v>88.405739130434782</v>
      </c>
      <c r="I13" s="15">
        <v>0.25</v>
      </c>
      <c r="J13" s="15">
        <v>4</v>
      </c>
      <c r="K13" s="15">
        <f t="shared" si="4"/>
        <v>6.25E-2</v>
      </c>
      <c r="L13" s="15">
        <v>1.3333299999999999</v>
      </c>
      <c r="M13" s="15">
        <v>3</v>
      </c>
      <c r="N13" s="15">
        <f t="shared" si="5"/>
        <v>0.4444433333333333</v>
      </c>
      <c r="O13" s="17">
        <f t="shared" si="6"/>
        <v>0.5069433333333333</v>
      </c>
      <c r="P13" s="15">
        <f t="shared" si="7"/>
        <v>25.840243888900002</v>
      </c>
      <c r="Q13" s="15">
        <f t="shared" si="8"/>
        <v>6.4600609722250004</v>
      </c>
      <c r="R13" s="15">
        <f t="shared" si="9"/>
        <v>33.0625</v>
      </c>
      <c r="S13" s="15">
        <f t="shared" si="10"/>
        <v>132.25</v>
      </c>
      <c r="T13" s="17">
        <f t="shared" si="11"/>
        <v>4.8847341944990554E-2</v>
      </c>
      <c r="U13" s="15">
        <f t="shared" si="12"/>
        <v>0.55579067527832382</v>
      </c>
      <c r="V13" s="15">
        <f t="shared" si="13"/>
        <v>0.74551369892063268</v>
      </c>
      <c r="W13" s="15">
        <f t="shared" si="14"/>
        <v>0.12965455633402306</v>
      </c>
      <c r="X13" s="15">
        <f t="shared" si="15"/>
        <v>1.6810303978172361E-2</v>
      </c>
    </row>
    <row r="14" spans="1:24" x14ac:dyDescent="0.2">
      <c r="A14" s="56" t="s">
        <v>208</v>
      </c>
      <c r="B14" s="15">
        <v>5.6666699999999999</v>
      </c>
      <c r="C14" s="15">
        <v>0.25</v>
      </c>
      <c r="D14" s="15">
        <v>6</v>
      </c>
      <c r="E14" s="15">
        <f t="shared" si="0"/>
        <v>5.4166699999999999</v>
      </c>
      <c r="F14" s="15">
        <f t="shared" si="1"/>
        <v>5.75</v>
      </c>
      <c r="G14" s="15">
        <f t="shared" si="2"/>
        <v>0.94202956521739123</v>
      </c>
      <c r="H14" s="17">
        <f t="shared" si="3"/>
        <v>94.202956521739125</v>
      </c>
      <c r="I14" s="15">
        <v>0.25</v>
      </c>
      <c r="J14" s="15">
        <v>4</v>
      </c>
      <c r="K14" s="15">
        <f t="shared" si="4"/>
        <v>6.25E-2</v>
      </c>
      <c r="L14" s="15">
        <v>0.33333000000000002</v>
      </c>
      <c r="M14" s="15">
        <v>3</v>
      </c>
      <c r="N14" s="15">
        <f t="shared" si="5"/>
        <v>0.11111</v>
      </c>
      <c r="O14" s="17">
        <f t="shared" si="6"/>
        <v>0.17360999999999999</v>
      </c>
      <c r="P14" s="15">
        <f t="shared" si="7"/>
        <v>29.340313888899999</v>
      </c>
      <c r="Q14" s="15">
        <f t="shared" si="8"/>
        <v>7.3350784722249998</v>
      </c>
      <c r="R14" s="15">
        <f t="shared" si="9"/>
        <v>33.0625</v>
      </c>
      <c r="S14" s="15">
        <f t="shared" si="10"/>
        <v>132.25</v>
      </c>
      <c r="T14" s="17">
        <f t="shared" si="11"/>
        <v>5.5463731358979203E-2</v>
      </c>
      <c r="U14" s="15">
        <f t="shared" si="12"/>
        <v>0.22907373135897918</v>
      </c>
      <c r="V14" s="15">
        <f t="shared" si="13"/>
        <v>0.47861647627195114</v>
      </c>
      <c r="W14" s="15">
        <f t="shared" si="14"/>
        <v>8.3237648047295845E-2</v>
      </c>
      <c r="X14" s="15">
        <f t="shared" si="15"/>
        <v>6.9285060524454942E-3</v>
      </c>
    </row>
    <row r="15" spans="1:24" x14ac:dyDescent="0.2">
      <c r="A15" s="56" t="s">
        <v>209</v>
      </c>
      <c r="B15" s="15">
        <v>5</v>
      </c>
      <c r="C15" s="15">
        <v>0.25</v>
      </c>
      <c r="D15" s="15">
        <v>6</v>
      </c>
      <c r="E15" s="15">
        <f t="shared" si="0"/>
        <v>4.75</v>
      </c>
      <c r="F15" s="15">
        <f t="shared" si="1"/>
        <v>5.75</v>
      </c>
      <c r="G15" s="15">
        <f t="shared" si="2"/>
        <v>0.82608695652173914</v>
      </c>
      <c r="H15" s="17">
        <f t="shared" si="3"/>
        <v>82.608695652173907</v>
      </c>
      <c r="I15" s="15">
        <v>0.25</v>
      </c>
      <c r="J15" s="15">
        <v>4</v>
      </c>
      <c r="K15" s="15">
        <f t="shared" si="4"/>
        <v>6.25E-2</v>
      </c>
      <c r="L15" s="15">
        <v>3</v>
      </c>
      <c r="M15" s="15">
        <v>3</v>
      </c>
      <c r="N15" s="15">
        <f t="shared" si="5"/>
        <v>1</v>
      </c>
      <c r="O15" s="17">
        <f t="shared" si="6"/>
        <v>1.0625</v>
      </c>
      <c r="P15" s="15">
        <f t="shared" si="7"/>
        <v>22.5625</v>
      </c>
      <c r="Q15" s="15">
        <f t="shared" si="8"/>
        <v>5.640625</v>
      </c>
      <c r="R15" s="15">
        <f t="shared" si="9"/>
        <v>33.0625</v>
      </c>
      <c r="S15" s="15">
        <f t="shared" si="10"/>
        <v>132.25</v>
      </c>
      <c r="T15" s="17">
        <f t="shared" si="11"/>
        <v>4.2651228733459355E-2</v>
      </c>
      <c r="U15" s="15">
        <f t="shared" si="12"/>
        <v>1.1051512287334593</v>
      </c>
      <c r="V15" s="15">
        <f t="shared" si="13"/>
        <v>1.0512617317934956</v>
      </c>
      <c r="W15" s="15">
        <f t="shared" si="14"/>
        <v>0.182828127268434</v>
      </c>
      <c r="X15" s="15">
        <f t="shared" si="15"/>
        <v>3.3426124120482702E-2</v>
      </c>
    </row>
    <row r="16" spans="1:24" x14ac:dyDescent="0.2">
      <c r="W16" s="15" t="s">
        <v>3</v>
      </c>
      <c r="X16" s="15" t="s">
        <v>191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999F-0432-7648-BB6D-F4B641D6BF30}">
  <dimension ref="A1:Y98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0.1640625" style="5" bestFit="1" customWidth="1"/>
    <col min="2" max="2" width="11.33203125" style="5" bestFit="1" customWidth="1"/>
    <col min="3" max="7" width="6.83203125" style="5" customWidth="1"/>
    <col min="8" max="8" width="12.83203125" style="5" customWidth="1"/>
    <col min="9" max="11" width="6.83203125" style="5" customWidth="1"/>
    <col min="12" max="13" width="12.83203125" style="5" customWidth="1"/>
    <col min="14" max="14" width="6.83203125" style="5" customWidth="1"/>
    <col min="15" max="16" width="12.83203125" style="5" customWidth="1"/>
    <col min="17" max="17" width="6.83203125" style="5" customWidth="1"/>
    <col min="18" max="18" width="12.83203125" style="5" customWidth="1"/>
    <col min="19" max="19" width="6.83203125" style="5" customWidth="1"/>
    <col min="20" max="21" width="12.83203125" style="5" customWidth="1"/>
    <col min="22" max="22" width="20.83203125" style="5" customWidth="1"/>
    <col min="23" max="23" width="22.33203125" style="5" customWidth="1"/>
    <col min="24" max="24" width="22.6640625" style="5" customWidth="1"/>
    <col min="25" max="25" width="25.6640625" style="5" customWidth="1"/>
    <col min="26" max="16384" width="10.83203125" style="5"/>
  </cols>
  <sheetData>
    <row r="1" spans="1:25" s="15" customFormat="1" ht="60" customHeight="1" x14ac:dyDescent="0.2">
      <c r="A1" s="12"/>
      <c r="B1" s="12" t="s">
        <v>67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6"/>
      <c r="I1" s="14" t="s">
        <v>74</v>
      </c>
      <c r="J1" s="12" t="s">
        <v>75</v>
      </c>
      <c r="K1" s="12" t="s">
        <v>76</v>
      </c>
      <c r="L1" s="16"/>
      <c r="M1" s="13" t="s">
        <v>77</v>
      </c>
      <c r="N1" s="13" t="s">
        <v>78</v>
      </c>
      <c r="O1" s="16"/>
      <c r="P1" s="18"/>
      <c r="Q1" s="13" t="s">
        <v>79</v>
      </c>
      <c r="R1" s="13" t="s">
        <v>80</v>
      </c>
      <c r="S1" s="13" t="s">
        <v>81</v>
      </c>
      <c r="T1" s="13" t="s">
        <v>82</v>
      </c>
      <c r="U1" s="18"/>
      <c r="V1" s="16"/>
      <c r="W1" s="16"/>
      <c r="X1" s="16"/>
      <c r="Y1"/>
    </row>
    <row r="2" spans="1:25" s="15" customFormat="1" x14ac:dyDescent="0.2">
      <c r="A2" s="15" t="s">
        <v>157</v>
      </c>
      <c r="B2" s="15" t="s">
        <v>21</v>
      </c>
      <c r="C2" s="5">
        <v>39.06666666666667</v>
      </c>
      <c r="D2" s="5">
        <v>9.6666666666666661</v>
      </c>
      <c r="E2" s="15">
        <v>72</v>
      </c>
      <c r="F2" s="15">
        <v>29.400000000000006</v>
      </c>
      <c r="G2" s="15">
        <v>62.333333333333336</v>
      </c>
      <c r="H2" s="15">
        <v>0.47165775401069526</v>
      </c>
      <c r="I2" s="17">
        <v>47.165775401069524</v>
      </c>
      <c r="J2" s="15">
        <v>60.491228070175424</v>
      </c>
      <c r="K2" s="15">
        <v>39</v>
      </c>
      <c r="L2" s="15">
        <v>1.551057130004498</v>
      </c>
      <c r="M2" s="37">
        <v>375.92727272727279</v>
      </c>
      <c r="N2" s="37">
        <v>45</v>
      </c>
      <c r="O2" s="15">
        <v>8.3539393939393953</v>
      </c>
      <c r="P2" s="17">
        <v>9.9049965239438933</v>
      </c>
      <c r="Q2" s="37">
        <v>864.36000000000035</v>
      </c>
      <c r="R2" s="37">
        <v>52286.197894736848</v>
      </c>
      <c r="S2" s="37">
        <v>3885.4444444444448</v>
      </c>
      <c r="T2" s="37">
        <v>151532.33333333334</v>
      </c>
      <c r="U2" s="17">
        <v>0.34504977746049914</v>
      </c>
      <c r="V2" s="15">
        <v>10.250046301404392</v>
      </c>
      <c r="W2" s="15">
        <v>3.2015693497727629</v>
      </c>
      <c r="X2" s="15">
        <v>5.1362075130044323E-2</v>
      </c>
      <c r="Y2" s="5">
        <v>2.6380627616643176E-3</v>
      </c>
    </row>
    <row r="3" spans="1:25" s="15" customFormat="1" x14ac:dyDescent="0.2">
      <c r="A3" s="22"/>
      <c r="B3" s="22"/>
      <c r="C3" s="22"/>
      <c r="D3" s="22"/>
      <c r="E3" s="22"/>
      <c r="F3" s="22"/>
      <c r="G3" s="22"/>
      <c r="I3" s="17"/>
      <c r="J3" s="22"/>
      <c r="K3" s="22"/>
      <c r="M3" s="36"/>
      <c r="N3" s="36"/>
      <c r="P3" s="17"/>
      <c r="Q3" s="36"/>
      <c r="R3" s="36"/>
      <c r="S3" s="36"/>
      <c r="T3" s="36"/>
      <c r="U3" s="17"/>
      <c r="Y3"/>
    </row>
    <row r="4" spans="1:25" x14ac:dyDescent="0.2">
      <c r="A4" s="5">
        <v>0</v>
      </c>
      <c r="B4" s="5">
        <v>10110</v>
      </c>
      <c r="C4" s="5">
        <f>SUM('Madsen Data'!E2:E10)</f>
        <v>28</v>
      </c>
      <c r="D4" s="5">
        <v>0</v>
      </c>
      <c r="E4" s="5">
        <v>72</v>
      </c>
      <c r="F4" s="5">
        <f>C4-D4</f>
        <v>28</v>
      </c>
      <c r="G4" s="5">
        <f>E4-D4</f>
        <v>72</v>
      </c>
      <c r="H4" s="5">
        <f>F4/G4</f>
        <v>0.3888888888888889</v>
      </c>
      <c r="I4" s="7">
        <v>38.888888888888893</v>
      </c>
      <c r="J4" s="5">
        <v>0</v>
      </c>
      <c r="K4" s="5">
        <v>9</v>
      </c>
      <c r="L4" s="5">
        <f>J4/K4</f>
        <v>0</v>
      </c>
      <c r="M4" s="5">
        <f>_xlfn.VAR.S('Madsen Data'!E2:E10)</f>
        <v>2.1111111111111107</v>
      </c>
      <c r="N4" s="5">
        <v>9</v>
      </c>
      <c r="O4" s="5">
        <f>M4/N4</f>
        <v>0.23456790123456786</v>
      </c>
      <c r="P4" s="7">
        <f>L4+O4</f>
        <v>0.23456790123456786</v>
      </c>
      <c r="Q4" s="5">
        <f>F4*F4</f>
        <v>784</v>
      </c>
      <c r="R4" s="5">
        <f>Q4*J4</f>
        <v>0</v>
      </c>
      <c r="S4" s="5">
        <f>G4*G4</f>
        <v>5184</v>
      </c>
      <c r="T4" s="5">
        <f>S4*K4</f>
        <v>46656</v>
      </c>
      <c r="U4" s="7">
        <f>R4/T4</f>
        <v>0</v>
      </c>
      <c r="V4" s="5">
        <f>P4+U4</f>
        <v>0.23456790123456786</v>
      </c>
      <c r="W4" s="5">
        <f>SQRT(V4)</f>
        <v>0.4843221048378526</v>
      </c>
      <c r="X4" s="5">
        <f>W4/G4</f>
        <v>6.7266959005257308E-3</v>
      </c>
      <c r="Y4" s="5">
        <v>4.5248437738149674E-5</v>
      </c>
    </row>
    <row r="5" spans="1:25" x14ac:dyDescent="0.2">
      <c r="A5" s="5">
        <v>0</v>
      </c>
      <c r="B5" s="5">
        <v>10112</v>
      </c>
      <c r="C5" s="5">
        <f>SUM('Madsen Data'!E11:E19)</f>
        <v>56</v>
      </c>
      <c r="D5" s="5">
        <v>0</v>
      </c>
      <c r="E5" s="5">
        <v>72</v>
      </c>
      <c r="F5" s="5">
        <f t="shared" ref="F5:F19" si="0">C5-D5</f>
        <v>56</v>
      </c>
      <c r="G5" s="5">
        <f t="shared" ref="G5:G19" si="1">E5-D5</f>
        <v>72</v>
      </c>
      <c r="H5" s="5">
        <f t="shared" ref="H5:H19" si="2">F5/G5</f>
        <v>0.77777777777777779</v>
      </c>
      <c r="I5" s="7">
        <v>77.777777777777786</v>
      </c>
      <c r="J5" s="5">
        <v>0</v>
      </c>
      <c r="K5" s="5">
        <v>9</v>
      </c>
      <c r="L5" s="5">
        <f t="shared" ref="L5:L68" si="3">J5/K5</f>
        <v>0</v>
      </c>
      <c r="M5" s="5">
        <f>_xlfn.VAR.S('Madsen Data'!E11:E19)</f>
        <v>2.4444444444444429</v>
      </c>
      <c r="N5" s="5">
        <v>9</v>
      </c>
      <c r="O5" s="5">
        <f t="shared" ref="O5:O68" si="4">M5/N5</f>
        <v>0.27160493827160476</v>
      </c>
      <c r="P5" s="7">
        <f t="shared" ref="P5:P68" si="5">L5+O5</f>
        <v>0.27160493827160476</v>
      </c>
      <c r="Q5" s="5">
        <f t="shared" ref="Q5:Q68" si="6">F5*F5</f>
        <v>3136</v>
      </c>
      <c r="R5" s="5">
        <f t="shared" ref="R5:R68" si="7">Q5*J5</f>
        <v>0</v>
      </c>
      <c r="S5" s="5">
        <f t="shared" ref="S5:S68" si="8">G5*G5</f>
        <v>5184</v>
      </c>
      <c r="T5" s="5">
        <f t="shared" ref="T5:T68" si="9">S5*K5</f>
        <v>46656</v>
      </c>
      <c r="U5" s="7">
        <f t="shared" ref="U5:U68" si="10">R5/T5</f>
        <v>0</v>
      </c>
      <c r="V5" s="5">
        <f t="shared" ref="V5:V68" si="11">P5+U5</f>
        <v>0.27160493827160476</v>
      </c>
      <c r="W5" s="5">
        <f t="shared" ref="W5:W68" si="12">SQRT(V5)</f>
        <v>0.52115730664704751</v>
      </c>
      <c r="X5" s="5">
        <f t="shared" ref="X5:X68" si="13">W5/G5</f>
        <v>7.2382959256534381E-3</v>
      </c>
      <c r="Y5" s="5">
        <v>5.2392927907331161E-5</v>
      </c>
    </row>
    <row r="6" spans="1:25" x14ac:dyDescent="0.2">
      <c r="A6" s="5">
        <v>0</v>
      </c>
      <c r="B6" s="5">
        <v>10115</v>
      </c>
      <c r="C6" s="5">
        <f>SUM('Madsen Data'!E20:E28)</f>
        <v>34</v>
      </c>
      <c r="D6" s="5">
        <v>2</v>
      </c>
      <c r="E6" s="5">
        <v>72</v>
      </c>
      <c r="F6" s="5">
        <f t="shared" si="0"/>
        <v>32</v>
      </c>
      <c r="G6" s="5">
        <f t="shared" si="1"/>
        <v>70</v>
      </c>
      <c r="H6" s="5">
        <f t="shared" si="2"/>
        <v>0.45714285714285713</v>
      </c>
      <c r="I6" s="7">
        <v>45.714285714285715</v>
      </c>
      <c r="J6" s="5">
        <v>0.44444444444444442</v>
      </c>
      <c r="K6" s="5">
        <v>9</v>
      </c>
      <c r="L6" s="5">
        <f t="shared" si="3"/>
        <v>4.9382716049382713E-2</v>
      </c>
      <c r="M6" s="5">
        <f>_xlfn.VAR.S('Madsen Data'!E20:E28)</f>
        <v>2.1944444444444429</v>
      </c>
      <c r="N6" s="5">
        <v>9</v>
      </c>
      <c r="O6" s="5">
        <f t="shared" si="4"/>
        <v>0.24382716049382699</v>
      </c>
      <c r="P6" s="7">
        <f t="shared" si="5"/>
        <v>0.29320987654320974</v>
      </c>
      <c r="Q6" s="5">
        <f t="shared" si="6"/>
        <v>1024</v>
      </c>
      <c r="R6" s="5">
        <f t="shared" si="7"/>
        <v>455.11111111111109</v>
      </c>
      <c r="S6" s="5">
        <f t="shared" si="8"/>
        <v>4900</v>
      </c>
      <c r="T6" s="5">
        <f t="shared" si="9"/>
        <v>44100</v>
      </c>
      <c r="U6" s="7">
        <f t="shared" si="10"/>
        <v>1.0319979843789366E-2</v>
      </c>
      <c r="V6" s="5">
        <f t="shared" si="11"/>
        <v>0.30352985638699909</v>
      </c>
      <c r="W6" s="5">
        <f t="shared" si="12"/>
        <v>0.5509354375850215</v>
      </c>
      <c r="X6" s="5">
        <f t="shared" si="13"/>
        <v>7.8705062512145936E-3</v>
      </c>
      <c r="Y6" s="5">
        <v>6.1944868650407994E-5</v>
      </c>
    </row>
    <row r="7" spans="1:25" x14ac:dyDescent="0.2">
      <c r="A7" s="5">
        <v>0</v>
      </c>
      <c r="B7" s="5">
        <v>10120</v>
      </c>
      <c r="C7" s="5">
        <f>SUM('Madsen Data'!E29:E37)</f>
        <v>50</v>
      </c>
      <c r="D7" s="5">
        <v>5</v>
      </c>
      <c r="E7" s="5">
        <v>72</v>
      </c>
      <c r="F7" s="5">
        <f t="shared" si="0"/>
        <v>45</v>
      </c>
      <c r="G7" s="5">
        <f t="shared" si="1"/>
        <v>67</v>
      </c>
      <c r="H7" s="5">
        <f t="shared" si="2"/>
        <v>0.67164179104477617</v>
      </c>
      <c r="I7" s="7">
        <v>67.164179104477611</v>
      </c>
      <c r="J7" s="5">
        <v>0.27777777777777779</v>
      </c>
      <c r="K7" s="5">
        <v>9</v>
      </c>
      <c r="L7" s="5">
        <f t="shared" si="3"/>
        <v>3.0864197530864199E-2</v>
      </c>
      <c r="M7" s="5">
        <f>_xlfn.VAR.S('Madsen Data'!E29:E37)</f>
        <v>2.7777777777777786</v>
      </c>
      <c r="N7" s="5">
        <v>9</v>
      </c>
      <c r="O7" s="5">
        <f t="shared" si="4"/>
        <v>0.30864197530864207</v>
      </c>
      <c r="P7" s="7">
        <f t="shared" si="5"/>
        <v>0.33950617283950629</v>
      </c>
      <c r="Q7" s="5">
        <f t="shared" si="6"/>
        <v>2025</v>
      </c>
      <c r="R7" s="5">
        <f t="shared" si="7"/>
        <v>562.5</v>
      </c>
      <c r="S7" s="5">
        <f t="shared" si="8"/>
        <v>4489</v>
      </c>
      <c r="T7" s="5">
        <f t="shared" si="9"/>
        <v>40401</v>
      </c>
      <c r="U7" s="7">
        <f t="shared" si="10"/>
        <v>1.3922922699933169E-2</v>
      </c>
      <c r="V7" s="5">
        <f t="shared" si="11"/>
        <v>0.35342909553943946</v>
      </c>
      <c r="W7" s="5">
        <f t="shared" si="12"/>
        <v>0.59449902904835716</v>
      </c>
      <c r="X7" s="5">
        <f t="shared" si="13"/>
        <v>8.8731198365426447E-3</v>
      </c>
      <c r="Y7" s="5">
        <v>7.8732255633646566E-5</v>
      </c>
    </row>
    <row r="8" spans="1:25" x14ac:dyDescent="0.2">
      <c r="A8" s="5">
        <v>0</v>
      </c>
      <c r="B8" s="5">
        <v>10328</v>
      </c>
      <c r="C8" s="5">
        <f>SUM('Madsen Data'!E38:E46)</f>
        <v>23</v>
      </c>
      <c r="D8" s="5">
        <v>0</v>
      </c>
      <c r="E8" s="5">
        <v>72</v>
      </c>
      <c r="F8" s="5">
        <f t="shared" si="0"/>
        <v>23</v>
      </c>
      <c r="G8" s="5">
        <f t="shared" si="1"/>
        <v>72</v>
      </c>
      <c r="H8" s="5">
        <f t="shared" si="2"/>
        <v>0.31944444444444442</v>
      </c>
      <c r="I8" s="7">
        <v>31.944444444444443</v>
      </c>
      <c r="J8" s="5">
        <v>0</v>
      </c>
      <c r="K8" s="5">
        <v>9</v>
      </c>
      <c r="L8" s="5">
        <f t="shared" si="3"/>
        <v>0</v>
      </c>
      <c r="M8" s="5">
        <f>_xlfn.VAR.S('Madsen Data'!E38:E46)</f>
        <v>2.7777777777777777</v>
      </c>
      <c r="N8" s="5">
        <v>9</v>
      </c>
      <c r="O8" s="5">
        <f t="shared" si="4"/>
        <v>0.30864197530864196</v>
      </c>
      <c r="P8" s="7">
        <f t="shared" si="5"/>
        <v>0.30864197530864196</v>
      </c>
      <c r="Q8" s="5">
        <f t="shared" si="6"/>
        <v>529</v>
      </c>
      <c r="R8" s="5">
        <f t="shared" si="7"/>
        <v>0</v>
      </c>
      <c r="S8" s="5">
        <f t="shared" si="8"/>
        <v>5184</v>
      </c>
      <c r="T8" s="5">
        <f t="shared" si="9"/>
        <v>46656</v>
      </c>
      <c r="U8" s="7">
        <f t="shared" si="10"/>
        <v>0</v>
      </c>
      <c r="V8" s="5">
        <f t="shared" si="11"/>
        <v>0.30864197530864196</v>
      </c>
      <c r="W8" s="5">
        <f t="shared" si="12"/>
        <v>0.55555555555555558</v>
      </c>
      <c r="X8" s="5">
        <f t="shared" si="13"/>
        <v>7.7160493827160498E-3</v>
      </c>
      <c r="Y8" s="5">
        <v>5.9537418076512736E-5</v>
      </c>
    </row>
    <row r="9" spans="1:25" x14ac:dyDescent="0.2">
      <c r="A9" s="5">
        <v>0</v>
      </c>
      <c r="B9" s="5">
        <v>10331</v>
      </c>
      <c r="C9" s="5">
        <f>SUM('Madsen Data'!E47:E55)</f>
        <v>41</v>
      </c>
      <c r="D9" s="5">
        <v>0</v>
      </c>
      <c r="E9" s="5">
        <v>72</v>
      </c>
      <c r="F9" s="5">
        <f t="shared" si="0"/>
        <v>41</v>
      </c>
      <c r="G9" s="5">
        <f t="shared" si="1"/>
        <v>72</v>
      </c>
      <c r="H9" s="5">
        <f t="shared" si="2"/>
        <v>0.56944444444444442</v>
      </c>
      <c r="I9" s="7">
        <v>56.944444444444443</v>
      </c>
      <c r="J9" s="5">
        <v>0</v>
      </c>
      <c r="K9" s="5">
        <v>9</v>
      </c>
      <c r="L9" s="5">
        <f t="shared" si="3"/>
        <v>0</v>
      </c>
      <c r="M9" s="5">
        <f>_xlfn.VAR.S('Madsen Data'!E47:E55)</f>
        <v>5.2777777777777786</v>
      </c>
      <c r="N9" s="5">
        <v>9</v>
      </c>
      <c r="O9" s="5">
        <f t="shared" si="4"/>
        <v>0.5864197530864198</v>
      </c>
      <c r="P9" s="7">
        <f t="shared" si="5"/>
        <v>0.5864197530864198</v>
      </c>
      <c r="Q9" s="5">
        <f t="shared" si="6"/>
        <v>1681</v>
      </c>
      <c r="R9" s="5">
        <f t="shared" si="7"/>
        <v>0</v>
      </c>
      <c r="S9" s="5">
        <f t="shared" si="8"/>
        <v>5184</v>
      </c>
      <c r="T9" s="5">
        <f t="shared" si="9"/>
        <v>46656</v>
      </c>
      <c r="U9" s="7">
        <f t="shared" si="10"/>
        <v>0</v>
      </c>
      <c r="V9" s="5">
        <f t="shared" si="11"/>
        <v>0.5864197530864198</v>
      </c>
      <c r="W9" s="5">
        <f t="shared" si="12"/>
        <v>0.7657804862272346</v>
      </c>
      <c r="X9" s="5">
        <f t="shared" si="13"/>
        <v>1.063584008648937E-2</v>
      </c>
      <c r="Y9" s="5">
        <v>1.1312109434537421E-4</v>
      </c>
    </row>
    <row r="10" spans="1:25" x14ac:dyDescent="0.2">
      <c r="A10" s="5">
        <v>0</v>
      </c>
      <c r="B10" s="5">
        <v>10336</v>
      </c>
      <c r="C10" s="5">
        <f>SUM('Madsen Data'!E56:E64)</f>
        <v>38</v>
      </c>
      <c r="D10" s="5">
        <v>0</v>
      </c>
      <c r="E10" s="5">
        <v>72</v>
      </c>
      <c r="F10" s="5">
        <f t="shared" si="0"/>
        <v>38</v>
      </c>
      <c r="G10" s="5">
        <f t="shared" si="1"/>
        <v>72</v>
      </c>
      <c r="H10" s="5">
        <f t="shared" si="2"/>
        <v>0.52777777777777779</v>
      </c>
      <c r="I10" s="7">
        <v>52.777777777777779</v>
      </c>
      <c r="J10" s="5">
        <v>0</v>
      </c>
      <c r="K10" s="5">
        <v>9</v>
      </c>
      <c r="L10" s="5">
        <f t="shared" si="3"/>
        <v>0</v>
      </c>
      <c r="M10" s="5">
        <f>_xlfn.VAR.S('Madsen Data'!E56:E64)</f>
        <v>4.4444444444444429</v>
      </c>
      <c r="N10" s="5">
        <v>9</v>
      </c>
      <c r="O10" s="5">
        <f t="shared" si="4"/>
        <v>0.49382716049382697</v>
      </c>
      <c r="P10" s="7">
        <f t="shared" si="5"/>
        <v>0.49382716049382697</v>
      </c>
      <c r="Q10" s="5">
        <f t="shared" si="6"/>
        <v>1444</v>
      </c>
      <c r="R10" s="5">
        <f t="shared" si="7"/>
        <v>0</v>
      </c>
      <c r="S10" s="5">
        <f t="shared" si="8"/>
        <v>5184</v>
      </c>
      <c r="T10" s="5">
        <f t="shared" si="9"/>
        <v>46656</v>
      </c>
      <c r="U10" s="7">
        <f t="shared" si="10"/>
        <v>0</v>
      </c>
      <c r="V10" s="5">
        <f t="shared" si="11"/>
        <v>0.49382716049382697</v>
      </c>
      <c r="W10" s="5">
        <f t="shared" si="12"/>
        <v>0.70272836892630641</v>
      </c>
      <c r="X10" s="5">
        <f t="shared" si="13"/>
        <v>9.7601162350875893E-3</v>
      </c>
      <c r="Y10" s="5">
        <v>9.5259868922420335E-5</v>
      </c>
    </row>
    <row r="11" spans="1:25" x14ac:dyDescent="0.2">
      <c r="A11" s="5">
        <v>0</v>
      </c>
      <c r="B11" s="5">
        <v>10410</v>
      </c>
      <c r="C11" s="5">
        <f>SUM('Madsen Data'!E65:E73)</f>
        <v>39</v>
      </c>
      <c r="D11" s="5">
        <v>0</v>
      </c>
      <c r="E11" s="5">
        <v>72</v>
      </c>
      <c r="F11" s="5">
        <f t="shared" si="0"/>
        <v>39</v>
      </c>
      <c r="G11" s="5">
        <f t="shared" si="1"/>
        <v>72</v>
      </c>
      <c r="H11" s="5">
        <f t="shared" si="2"/>
        <v>0.54166666666666663</v>
      </c>
      <c r="I11" s="7">
        <v>54.166666666666664</v>
      </c>
      <c r="J11" s="5">
        <v>0</v>
      </c>
      <c r="K11" s="5">
        <v>9</v>
      </c>
      <c r="L11" s="5">
        <f t="shared" si="3"/>
        <v>0</v>
      </c>
      <c r="M11" s="5">
        <f>_xlfn.VAR.S('Madsen Data'!E65:E73)</f>
        <v>7</v>
      </c>
      <c r="N11" s="5">
        <v>9</v>
      </c>
      <c r="O11" s="5">
        <f t="shared" si="4"/>
        <v>0.77777777777777779</v>
      </c>
      <c r="P11" s="7">
        <f t="shared" si="5"/>
        <v>0.77777777777777779</v>
      </c>
      <c r="Q11" s="5">
        <f t="shared" si="6"/>
        <v>1521</v>
      </c>
      <c r="R11" s="5">
        <f t="shared" si="7"/>
        <v>0</v>
      </c>
      <c r="S11" s="5">
        <f t="shared" si="8"/>
        <v>5184</v>
      </c>
      <c r="T11" s="5">
        <f t="shared" si="9"/>
        <v>46656</v>
      </c>
      <c r="U11" s="7">
        <f t="shared" si="10"/>
        <v>0</v>
      </c>
      <c r="V11" s="5">
        <f t="shared" si="11"/>
        <v>0.77777777777777779</v>
      </c>
      <c r="W11" s="5">
        <f t="shared" si="12"/>
        <v>0.88191710368819687</v>
      </c>
      <c r="X11" s="5">
        <f t="shared" si="13"/>
        <v>1.2248848662336068E-2</v>
      </c>
      <c r="Y11" s="5">
        <v>1.5003429355281208E-4</v>
      </c>
    </row>
    <row r="12" spans="1:25" x14ac:dyDescent="0.2">
      <c r="A12" s="5">
        <v>0</v>
      </c>
      <c r="B12" s="5">
        <v>10412</v>
      </c>
      <c r="C12" s="5">
        <f>SUM('Madsen Data'!E74:E82)</f>
        <v>8</v>
      </c>
      <c r="D12" s="5">
        <v>2</v>
      </c>
      <c r="E12" s="27">
        <v>48</v>
      </c>
      <c r="F12" s="5">
        <f t="shared" si="0"/>
        <v>6</v>
      </c>
      <c r="G12" s="5">
        <f t="shared" si="1"/>
        <v>46</v>
      </c>
      <c r="H12" s="5">
        <f t="shared" si="2"/>
        <v>0.13043478260869565</v>
      </c>
      <c r="I12" s="7">
        <v>13.043478260869565</v>
      </c>
      <c r="J12" s="5">
        <v>0.19444444444444445</v>
      </c>
      <c r="K12" s="5">
        <v>6</v>
      </c>
      <c r="L12" s="5">
        <f t="shared" si="3"/>
        <v>3.2407407407407406E-2</v>
      </c>
      <c r="M12" s="5">
        <f>_xlfn.VAR.S('Madsen Data'!E74:E82)</f>
        <v>3.8666666666666671</v>
      </c>
      <c r="N12" s="5">
        <v>6</v>
      </c>
      <c r="O12" s="5">
        <f t="shared" si="4"/>
        <v>0.64444444444444449</v>
      </c>
      <c r="P12" s="7">
        <f t="shared" si="5"/>
        <v>0.67685185185185193</v>
      </c>
      <c r="Q12" s="5">
        <f t="shared" si="6"/>
        <v>36</v>
      </c>
      <c r="R12" s="5">
        <f t="shared" si="7"/>
        <v>7</v>
      </c>
      <c r="S12" s="5">
        <f t="shared" si="8"/>
        <v>2116</v>
      </c>
      <c r="T12" s="5">
        <f t="shared" si="9"/>
        <v>12696</v>
      </c>
      <c r="U12" s="7">
        <f t="shared" si="10"/>
        <v>5.5135475740390673E-4</v>
      </c>
      <c r="V12" s="5">
        <f t="shared" si="11"/>
        <v>0.67740320660925579</v>
      </c>
      <c r="W12" s="5">
        <f t="shared" si="12"/>
        <v>0.82304508175995794</v>
      </c>
      <c r="X12" s="5">
        <f t="shared" si="13"/>
        <v>1.7892284386086043E-2</v>
      </c>
      <c r="Y12" s="5">
        <v>3.2013384055257839E-4</v>
      </c>
    </row>
    <row r="13" spans="1:25" x14ac:dyDescent="0.2">
      <c r="A13" s="5">
        <v>0</v>
      </c>
      <c r="B13" s="5">
        <v>10413</v>
      </c>
      <c r="C13" s="5">
        <f>SUM('Madsen Data'!E83:E91)</f>
        <v>40</v>
      </c>
      <c r="D13" s="5">
        <v>0</v>
      </c>
      <c r="E13" s="5">
        <v>72</v>
      </c>
      <c r="F13" s="5">
        <f t="shared" si="0"/>
        <v>40</v>
      </c>
      <c r="G13" s="5">
        <f t="shared" si="1"/>
        <v>72</v>
      </c>
      <c r="H13" s="5">
        <f t="shared" si="2"/>
        <v>0.55555555555555558</v>
      </c>
      <c r="I13" s="7">
        <v>55.555555555555557</v>
      </c>
      <c r="J13" s="5">
        <v>0</v>
      </c>
      <c r="K13" s="5">
        <v>9</v>
      </c>
      <c r="L13" s="5">
        <f t="shared" si="3"/>
        <v>0</v>
      </c>
      <c r="M13" s="5">
        <f>_xlfn.VAR.S('Madsen Data'!E83:E91)</f>
        <v>3.0277777777777786</v>
      </c>
      <c r="N13" s="5">
        <v>9</v>
      </c>
      <c r="O13" s="5">
        <f t="shared" si="4"/>
        <v>0.33641975308641986</v>
      </c>
      <c r="P13" s="7">
        <f t="shared" si="5"/>
        <v>0.33641975308641986</v>
      </c>
      <c r="Q13" s="5">
        <f t="shared" si="6"/>
        <v>1600</v>
      </c>
      <c r="R13" s="5">
        <f t="shared" si="7"/>
        <v>0</v>
      </c>
      <c r="S13" s="5">
        <f t="shared" si="8"/>
        <v>5184</v>
      </c>
      <c r="T13" s="5">
        <f t="shared" si="9"/>
        <v>46656</v>
      </c>
      <c r="U13" s="7">
        <f t="shared" si="10"/>
        <v>0</v>
      </c>
      <c r="V13" s="5">
        <f t="shared" si="11"/>
        <v>0.33641975308641986</v>
      </c>
      <c r="W13" s="5">
        <f t="shared" si="12"/>
        <v>0.58001702827280843</v>
      </c>
      <c r="X13" s="5">
        <f t="shared" si="13"/>
        <v>8.0557920593445614E-3</v>
      </c>
      <c r="Y13" s="5">
        <v>6.4895785703398889E-5</v>
      </c>
    </row>
    <row r="14" spans="1:25" x14ac:dyDescent="0.2">
      <c r="A14" s="5">
        <v>0</v>
      </c>
      <c r="B14" s="5">
        <v>10414</v>
      </c>
      <c r="C14" s="5">
        <f>SUM('Madsen Data'!E92:E100)</f>
        <v>15</v>
      </c>
      <c r="D14" s="5">
        <v>0</v>
      </c>
      <c r="E14" s="5">
        <v>72</v>
      </c>
      <c r="F14" s="5">
        <f t="shared" si="0"/>
        <v>15</v>
      </c>
      <c r="G14" s="5">
        <f t="shared" si="1"/>
        <v>72</v>
      </c>
      <c r="H14" s="5">
        <f t="shared" si="2"/>
        <v>0.20833333333333334</v>
      </c>
      <c r="I14" s="7">
        <v>20.833333333333336</v>
      </c>
      <c r="J14" s="5">
        <v>0</v>
      </c>
      <c r="K14" s="5">
        <v>9</v>
      </c>
      <c r="L14" s="5">
        <f t="shared" si="3"/>
        <v>0</v>
      </c>
      <c r="M14" s="5">
        <f>_xlfn.VAR.S('Madsen Data'!E92:E100)</f>
        <v>3</v>
      </c>
      <c r="N14" s="5">
        <v>9</v>
      </c>
      <c r="O14" s="5">
        <f t="shared" si="4"/>
        <v>0.33333333333333331</v>
      </c>
      <c r="P14" s="7">
        <f t="shared" si="5"/>
        <v>0.33333333333333331</v>
      </c>
      <c r="Q14" s="5">
        <f t="shared" si="6"/>
        <v>225</v>
      </c>
      <c r="R14" s="5">
        <f t="shared" si="7"/>
        <v>0</v>
      </c>
      <c r="S14" s="5">
        <f t="shared" si="8"/>
        <v>5184</v>
      </c>
      <c r="T14" s="5">
        <f t="shared" si="9"/>
        <v>46656</v>
      </c>
      <c r="U14" s="7">
        <f t="shared" si="10"/>
        <v>0</v>
      </c>
      <c r="V14" s="5">
        <f t="shared" si="11"/>
        <v>0.33333333333333331</v>
      </c>
      <c r="W14" s="5">
        <f t="shared" si="12"/>
        <v>0.57735026918962573</v>
      </c>
      <c r="X14" s="5">
        <f t="shared" si="13"/>
        <v>8.0187537387448014E-3</v>
      </c>
      <c r="Y14" s="5">
        <v>6.4300411522633737E-5</v>
      </c>
    </row>
    <row r="15" spans="1:25" x14ac:dyDescent="0.2">
      <c r="A15" s="5">
        <v>0</v>
      </c>
      <c r="B15" s="5">
        <v>11111</v>
      </c>
      <c r="C15" s="5">
        <f>SUM('Madsen Data'!E101:E109)</f>
        <v>68</v>
      </c>
      <c r="D15" s="5">
        <v>5</v>
      </c>
      <c r="E15" s="5">
        <v>72</v>
      </c>
      <c r="F15" s="5">
        <f t="shared" si="0"/>
        <v>63</v>
      </c>
      <c r="G15" s="5">
        <f t="shared" si="1"/>
        <v>67</v>
      </c>
      <c r="H15" s="5">
        <f t="shared" si="2"/>
        <v>0.94029850746268662</v>
      </c>
      <c r="I15" s="7">
        <v>94.029850746268664</v>
      </c>
      <c r="J15" s="5">
        <v>1.2777777777777777</v>
      </c>
      <c r="K15" s="5">
        <v>9</v>
      </c>
      <c r="L15" s="5">
        <f t="shared" si="3"/>
        <v>0.1419753086419753</v>
      </c>
      <c r="M15" s="5">
        <f>_xlfn.VAR.S('Madsen Data'!E101:E109)</f>
        <v>0.77777777777777146</v>
      </c>
      <c r="N15" s="5">
        <v>9</v>
      </c>
      <c r="O15" s="5">
        <f t="shared" si="4"/>
        <v>8.6419753086419054E-2</v>
      </c>
      <c r="P15" s="7">
        <f t="shared" si="5"/>
        <v>0.22839506172839436</v>
      </c>
      <c r="Q15" s="5">
        <f t="shared" si="6"/>
        <v>3969</v>
      </c>
      <c r="R15" s="5">
        <f t="shared" si="7"/>
        <v>5071.5</v>
      </c>
      <c r="S15" s="5">
        <f t="shared" si="8"/>
        <v>4489</v>
      </c>
      <c r="T15" s="5">
        <f t="shared" si="9"/>
        <v>40401</v>
      </c>
      <c r="U15" s="7">
        <f t="shared" si="10"/>
        <v>0.12552907106259745</v>
      </c>
      <c r="V15" s="5">
        <f t="shared" si="11"/>
        <v>0.35392413279099177</v>
      </c>
      <c r="W15" s="5">
        <f t="shared" si="12"/>
        <v>0.59491523160110116</v>
      </c>
      <c r="X15" s="5">
        <f t="shared" si="13"/>
        <v>8.8793318149418075E-3</v>
      </c>
      <c r="Y15" s="5">
        <v>7.8842533479837768E-5</v>
      </c>
    </row>
    <row r="16" spans="1:25" x14ac:dyDescent="0.2">
      <c r="A16" s="5">
        <v>0</v>
      </c>
      <c r="B16" s="5">
        <v>11128</v>
      </c>
      <c r="C16" s="5">
        <f>SUM('Madsen Data'!E110:E118)</f>
        <v>32</v>
      </c>
      <c r="D16" s="5">
        <v>0</v>
      </c>
      <c r="E16" s="5">
        <v>72</v>
      </c>
      <c r="F16" s="5">
        <f t="shared" si="0"/>
        <v>32</v>
      </c>
      <c r="G16" s="5">
        <f t="shared" si="1"/>
        <v>72</v>
      </c>
      <c r="H16" s="5">
        <f t="shared" si="2"/>
        <v>0.44444444444444442</v>
      </c>
      <c r="I16" s="7">
        <v>44.444444444444443</v>
      </c>
      <c r="J16" s="5">
        <v>0</v>
      </c>
      <c r="K16" s="5">
        <v>9</v>
      </c>
      <c r="L16" s="5">
        <f t="shared" si="3"/>
        <v>0</v>
      </c>
      <c r="M16" s="5">
        <f>_xlfn.VAR.S('Madsen Data'!E110:E118)</f>
        <v>6.7777777777777786</v>
      </c>
      <c r="N16" s="5">
        <v>9</v>
      </c>
      <c r="O16" s="5">
        <f t="shared" si="4"/>
        <v>0.75308641975308654</v>
      </c>
      <c r="P16" s="7">
        <f t="shared" si="5"/>
        <v>0.75308641975308654</v>
      </c>
      <c r="Q16" s="5">
        <f t="shared" si="6"/>
        <v>1024</v>
      </c>
      <c r="R16" s="5">
        <f t="shared" si="7"/>
        <v>0</v>
      </c>
      <c r="S16" s="5">
        <f t="shared" si="8"/>
        <v>5184</v>
      </c>
      <c r="T16" s="5">
        <f t="shared" si="9"/>
        <v>46656</v>
      </c>
      <c r="U16" s="7">
        <f t="shared" si="10"/>
        <v>0</v>
      </c>
      <c r="V16" s="5">
        <f t="shared" si="11"/>
        <v>0.75308641975308654</v>
      </c>
      <c r="W16" s="5">
        <f t="shared" si="12"/>
        <v>0.86780551954518392</v>
      </c>
      <c r="X16" s="5">
        <f t="shared" si="13"/>
        <v>1.2052854438127555E-2</v>
      </c>
      <c r="Y16" s="5">
        <v>1.4527130010669111E-4</v>
      </c>
    </row>
    <row r="17" spans="1:25" x14ac:dyDescent="0.2">
      <c r="A17" s="5">
        <v>0</v>
      </c>
      <c r="B17" s="5">
        <v>11129</v>
      </c>
      <c r="C17" s="5">
        <f>SUM('Madsen Data'!E119:E127)</f>
        <v>32</v>
      </c>
      <c r="D17" s="5">
        <v>1</v>
      </c>
      <c r="E17" s="5">
        <v>72</v>
      </c>
      <c r="F17" s="5">
        <f t="shared" si="0"/>
        <v>31</v>
      </c>
      <c r="G17" s="5">
        <f t="shared" si="1"/>
        <v>71</v>
      </c>
      <c r="H17" s="5">
        <f t="shared" si="2"/>
        <v>0.43661971830985913</v>
      </c>
      <c r="I17" s="7">
        <v>43.661971830985912</v>
      </c>
      <c r="J17" s="5">
        <v>0.111111111</v>
      </c>
      <c r="K17" s="5">
        <v>9</v>
      </c>
      <c r="L17" s="5">
        <f t="shared" si="3"/>
        <v>1.2345679E-2</v>
      </c>
      <c r="M17" s="5">
        <f>_xlfn.VAR.S('Madsen Data'!E119:E127)</f>
        <v>3.7777777777777786</v>
      </c>
      <c r="N17" s="5">
        <v>9</v>
      </c>
      <c r="O17" s="5">
        <f t="shared" si="4"/>
        <v>0.41975308641975317</v>
      </c>
      <c r="P17" s="7">
        <f t="shared" si="5"/>
        <v>0.43209876541975317</v>
      </c>
      <c r="Q17" s="5">
        <f t="shared" si="6"/>
        <v>961</v>
      </c>
      <c r="R17" s="5">
        <f t="shared" si="7"/>
        <v>106.777777671</v>
      </c>
      <c r="S17" s="5">
        <f t="shared" si="8"/>
        <v>5041</v>
      </c>
      <c r="T17" s="5">
        <f t="shared" si="9"/>
        <v>45369</v>
      </c>
      <c r="U17" s="7">
        <f t="shared" si="10"/>
        <v>2.3535404719301723E-3</v>
      </c>
      <c r="V17" s="5">
        <f t="shared" si="11"/>
        <v>0.43445230589168332</v>
      </c>
      <c r="W17" s="5">
        <f t="shared" si="12"/>
        <v>0.65912996130632939</v>
      </c>
      <c r="X17" s="5">
        <f t="shared" si="13"/>
        <v>9.2835205817792879E-3</v>
      </c>
      <c r="Y17" s="5">
        <v>8.6183754392319648E-5</v>
      </c>
    </row>
    <row r="18" spans="1:25" x14ac:dyDescent="0.2">
      <c r="A18" s="5">
        <v>0</v>
      </c>
      <c r="B18" s="5">
        <v>11131</v>
      </c>
      <c r="C18" s="5">
        <f>SUM('Madsen Data'!E128:E136)</f>
        <v>52</v>
      </c>
      <c r="D18" s="5">
        <v>1</v>
      </c>
      <c r="E18" s="5">
        <v>72</v>
      </c>
      <c r="F18" s="5">
        <f t="shared" si="0"/>
        <v>51</v>
      </c>
      <c r="G18" s="5">
        <f t="shared" si="1"/>
        <v>71</v>
      </c>
      <c r="H18" s="5">
        <f t="shared" si="2"/>
        <v>0.71830985915492962</v>
      </c>
      <c r="I18" s="7">
        <v>71.83098591549296</v>
      </c>
      <c r="J18" s="5">
        <v>0.111111111</v>
      </c>
      <c r="K18" s="5">
        <v>9</v>
      </c>
      <c r="L18" s="5">
        <f t="shared" si="3"/>
        <v>1.2345679E-2</v>
      </c>
      <c r="M18" s="5">
        <f>_xlfn.VAR.S('Madsen Data'!E128:E136)</f>
        <v>3.4444444444444429</v>
      </c>
      <c r="N18" s="5">
        <v>9</v>
      </c>
      <c r="O18" s="5">
        <f t="shared" si="4"/>
        <v>0.38271604938271586</v>
      </c>
      <c r="P18" s="7">
        <f t="shared" si="5"/>
        <v>0.39506172838271586</v>
      </c>
      <c r="Q18" s="5">
        <f t="shared" si="6"/>
        <v>2601</v>
      </c>
      <c r="R18" s="5">
        <f t="shared" si="7"/>
        <v>288.99999971099999</v>
      </c>
      <c r="S18" s="5">
        <f t="shared" si="8"/>
        <v>5041</v>
      </c>
      <c r="T18" s="5">
        <f t="shared" si="9"/>
        <v>45369</v>
      </c>
      <c r="U18" s="7">
        <f t="shared" si="10"/>
        <v>6.3699883116445149E-3</v>
      </c>
      <c r="V18" s="5">
        <f t="shared" si="11"/>
        <v>0.4014317166943604</v>
      </c>
      <c r="W18" s="5">
        <f t="shared" si="12"/>
        <v>0.63358639244728132</v>
      </c>
      <c r="X18" s="5">
        <f t="shared" si="13"/>
        <v>8.9237520062997368E-3</v>
      </c>
      <c r="Y18" s="5">
        <v>7.9633349869938578E-5</v>
      </c>
    </row>
    <row r="19" spans="1:25" x14ac:dyDescent="0.2">
      <c r="A19" s="5">
        <v>0</v>
      </c>
      <c r="B19" s="5">
        <v>11303</v>
      </c>
      <c r="C19" s="5">
        <f>SUM('Madsen Data'!E137:E145)</f>
        <v>42</v>
      </c>
      <c r="D19" s="5">
        <v>0</v>
      </c>
      <c r="E19" s="5">
        <v>72</v>
      </c>
      <c r="F19" s="5">
        <f t="shared" si="0"/>
        <v>42</v>
      </c>
      <c r="G19" s="5">
        <f t="shared" si="1"/>
        <v>72</v>
      </c>
      <c r="H19" s="5">
        <f t="shared" si="2"/>
        <v>0.58333333333333337</v>
      </c>
      <c r="I19" s="7">
        <v>58.333333333333336</v>
      </c>
      <c r="J19" s="5">
        <v>0</v>
      </c>
      <c r="K19" s="5">
        <v>9</v>
      </c>
      <c r="L19" s="5">
        <f t="shared" si="3"/>
        <v>0</v>
      </c>
      <c r="M19" s="5">
        <f>_xlfn.VAR.S('Madsen Data'!E137:E145)</f>
        <v>6</v>
      </c>
      <c r="N19" s="5">
        <v>9</v>
      </c>
      <c r="O19" s="5">
        <f t="shared" si="4"/>
        <v>0.66666666666666663</v>
      </c>
      <c r="P19" s="7">
        <f t="shared" si="5"/>
        <v>0.66666666666666663</v>
      </c>
      <c r="Q19" s="5">
        <f t="shared" si="6"/>
        <v>1764</v>
      </c>
      <c r="R19" s="5">
        <f t="shared" si="7"/>
        <v>0</v>
      </c>
      <c r="S19" s="5">
        <f t="shared" si="8"/>
        <v>5184</v>
      </c>
      <c r="T19" s="5">
        <f t="shared" si="9"/>
        <v>46656</v>
      </c>
      <c r="U19" s="7">
        <f t="shared" si="10"/>
        <v>0</v>
      </c>
      <c r="V19" s="5">
        <f t="shared" si="11"/>
        <v>0.66666666666666663</v>
      </c>
      <c r="W19" s="5">
        <f t="shared" si="12"/>
        <v>0.81649658092772603</v>
      </c>
      <c r="X19" s="5">
        <f t="shared" si="13"/>
        <v>1.1340230290662862E-2</v>
      </c>
      <c r="Y19" s="5">
        <v>1.286008230452675E-4</v>
      </c>
    </row>
    <row r="20" spans="1:25" x14ac:dyDescent="0.2">
      <c r="A20" s="5">
        <v>0</v>
      </c>
      <c r="B20" s="5">
        <v>11310</v>
      </c>
      <c r="C20" s="5">
        <f>SUM('Madsen Data'!E146:E154)</f>
        <v>66</v>
      </c>
      <c r="D20" s="5">
        <v>4</v>
      </c>
      <c r="E20" s="5">
        <v>72</v>
      </c>
      <c r="F20" s="5">
        <f t="shared" ref="F20:F83" si="14">C20-D20</f>
        <v>62</v>
      </c>
      <c r="G20" s="5">
        <f t="shared" ref="G20:G83" si="15">E20-D20</f>
        <v>68</v>
      </c>
      <c r="H20" s="5">
        <f t="shared" ref="H20:H83" si="16">F20/G20</f>
        <v>0.91176470588235292</v>
      </c>
      <c r="I20" s="7">
        <v>91.17647058823529</v>
      </c>
      <c r="J20" s="5">
        <v>0.77777777777777779</v>
      </c>
      <c r="K20" s="5">
        <v>9</v>
      </c>
      <c r="L20" s="5">
        <f t="shared" si="3"/>
        <v>8.6419753086419748E-2</v>
      </c>
      <c r="M20" s="5">
        <f>_xlfn.VAR.S('Madsen Data'!E146:E154)</f>
        <v>2</v>
      </c>
      <c r="N20" s="5">
        <v>9</v>
      </c>
      <c r="O20" s="5">
        <f t="shared" si="4"/>
        <v>0.22222222222222221</v>
      </c>
      <c r="P20" s="7">
        <f t="shared" si="5"/>
        <v>0.30864197530864196</v>
      </c>
      <c r="Q20" s="5">
        <f t="shared" si="6"/>
        <v>3844</v>
      </c>
      <c r="R20" s="5">
        <f t="shared" si="7"/>
        <v>2989.7777777777778</v>
      </c>
      <c r="S20" s="5">
        <f t="shared" si="8"/>
        <v>4624</v>
      </c>
      <c r="T20" s="5">
        <f t="shared" si="9"/>
        <v>41616</v>
      </c>
      <c r="U20" s="7">
        <f t="shared" si="10"/>
        <v>7.1842026570976977E-2</v>
      </c>
      <c r="V20" s="5">
        <f t="shared" si="11"/>
        <v>0.38048400187961895</v>
      </c>
      <c r="W20" s="5">
        <f t="shared" si="12"/>
        <v>0.61683385273476921</v>
      </c>
      <c r="X20" s="5">
        <f t="shared" si="13"/>
        <v>9.0710860696289596E-3</v>
      </c>
      <c r="Y20" s="5">
        <v>8.2284602482616572E-5</v>
      </c>
    </row>
    <row r="21" spans="1:25" x14ac:dyDescent="0.2">
      <c r="A21" s="5">
        <v>0</v>
      </c>
      <c r="B21" s="5">
        <v>11312</v>
      </c>
      <c r="C21" s="5">
        <f>SUM('Madsen Data'!E155:E163)</f>
        <v>39</v>
      </c>
      <c r="D21" s="5">
        <v>0</v>
      </c>
      <c r="E21" s="5">
        <v>72</v>
      </c>
      <c r="F21" s="5">
        <f t="shared" si="14"/>
        <v>39</v>
      </c>
      <c r="G21" s="5">
        <f t="shared" si="15"/>
        <v>72</v>
      </c>
      <c r="H21" s="5">
        <f t="shared" si="16"/>
        <v>0.54166666666666663</v>
      </c>
      <c r="I21" s="7">
        <v>54.166666666666664</v>
      </c>
      <c r="J21" s="5">
        <v>0</v>
      </c>
      <c r="K21" s="5">
        <v>9</v>
      </c>
      <c r="L21" s="5">
        <f t="shared" si="3"/>
        <v>0</v>
      </c>
      <c r="M21" s="5">
        <f>_xlfn.VAR.S('Madsen Data'!E155:E163)</f>
        <v>4.5</v>
      </c>
      <c r="N21" s="5">
        <v>9</v>
      </c>
      <c r="O21" s="5">
        <f t="shared" si="4"/>
        <v>0.5</v>
      </c>
      <c r="P21" s="7">
        <f t="shared" si="5"/>
        <v>0.5</v>
      </c>
      <c r="Q21" s="5">
        <f t="shared" si="6"/>
        <v>1521</v>
      </c>
      <c r="R21" s="5">
        <f t="shared" si="7"/>
        <v>0</v>
      </c>
      <c r="S21" s="5">
        <f t="shared" si="8"/>
        <v>5184</v>
      </c>
      <c r="T21" s="5">
        <f t="shared" si="9"/>
        <v>46656</v>
      </c>
      <c r="U21" s="7">
        <f t="shared" si="10"/>
        <v>0</v>
      </c>
      <c r="V21" s="5">
        <f t="shared" si="11"/>
        <v>0.5</v>
      </c>
      <c r="W21" s="5">
        <f t="shared" si="12"/>
        <v>0.70710678118654757</v>
      </c>
      <c r="X21" s="5">
        <f t="shared" si="13"/>
        <v>9.8209275164798278E-3</v>
      </c>
      <c r="Y21" s="5">
        <v>9.6450617283950639E-5</v>
      </c>
    </row>
    <row r="22" spans="1:25" x14ac:dyDescent="0.2">
      <c r="A22" s="5">
        <v>0</v>
      </c>
      <c r="B22" s="5">
        <v>11313</v>
      </c>
      <c r="C22" s="5">
        <f>SUM('Madsen Data'!E164:E172)</f>
        <v>62</v>
      </c>
      <c r="D22" s="5">
        <v>7</v>
      </c>
      <c r="E22" s="5">
        <v>72</v>
      </c>
      <c r="F22" s="5">
        <f t="shared" si="14"/>
        <v>55</v>
      </c>
      <c r="G22" s="5">
        <f t="shared" si="15"/>
        <v>65</v>
      </c>
      <c r="H22" s="5">
        <f t="shared" si="16"/>
        <v>0.84615384615384615</v>
      </c>
      <c r="I22" s="7">
        <v>84.615384615384613</v>
      </c>
      <c r="J22" s="5">
        <v>0.94444444444444442</v>
      </c>
      <c r="K22" s="5">
        <v>9</v>
      </c>
      <c r="L22" s="5">
        <f t="shared" si="3"/>
        <v>0.10493827160493827</v>
      </c>
      <c r="M22" s="5">
        <f>_xlfn.VAR.S('Madsen Data'!E164:E172)</f>
        <v>2.1111111111111143</v>
      </c>
      <c r="N22" s="5">
        <v>9</v>
      </c>
      <c r="O22" s="5">
        <f t="shared" si="4"/>
        <v>0.23456790123456825</v>
      </c>
      <c r="P22" s="7">
        <f t="shared" si="5"/>
        <v>0.33950617283950651</v>
      </c>
      <c r="Q22" s="5">
        <f t="shared" si="6"/>
        <v>3025</v>
      </c>
      <c r="R22" s="5">
        <f t="shared" si="7"/>
        <v>2856.9444444444443</v>
      </c>
      <c r="S22" s="5">
        <f t="shared" si="8"/>
        <v>4225</v>
      </c>
      <c r="T22" s="5">
        <f t="shared" si="9"/>
        <v>38025</v>
      </c>
      <c r="U22" s="7">
        <f t="shared" si="10"/>
        <v>7.5133318723062309E-2</v>
      </c>
      <c r="V22" s="5">
        <f t="shared" si="11"/>
        <v>0.41463949156256885</v>
      </c>
      <c r="W22" s="5">
        <f t="shared" si="12"/>
        <v>0.6439250667294828</v>
      </c>
      <c r="X22" s="5">
        <f t="shared" si="13"/>
        <v>9.906539488145889E-3</v>
      </c>
      <c r="Y22" s="5">
        <v>9.8139524630193811E-5</v>
      </c>
    </row>
    <row r="23" spans="1:25" x14ac:dyDescent="0.2">
      <c r="A23" s="5">
        <v>0</v>
      </c>
      <c r="B23" s="5">
        <v>11606</v>
      </c>
      <c r="C23" s="5">
        <f>SUM('Madsen Data'!E173:E181)</f>
        <v>20</v>
      </c>
      <c r="D23" s="5">
        <v>2</v>
      </c>
      <c r="E23" s="5">
        <v>72</v>
      </c>
      <c r="F23" s="5">
        <f t="shared" si="14"/>
        <v>18</v>
      </c>
      <c r="G23" s="5">
        <f t="shared" si="15"/>
        <v>70</v>
      </c>
      <c r="H23" s="5">
        <f t="shared" si="16"/>
        <v>0.25714285714285712</v>
      </c>
      <c r="I23" s="7">
        <v>25.714285714285712</v>
      </c>
      <c r="J23" s="5">
        <v>0.44444444444444442</v>
      </c>
      <c r="K23" s="5">
        <v>9</v>
      </c>
      <c r="L23" s="5">
        <f t="shared" si="3"/>
        <v>4.9382716049382713E-2</v>
      </c>
      <c r="M23" s="5">
        <f>_xlfn.VAR.S('Madsen Data'!E173:E181)</f>
        <v>2.1944444444444446</v>
      </c>
      <c r="N23" s="5">
        <v>9</v>
      </c>
      <c r="O23" s="5">
        <f t="shared" si="4"/>
        <v>0.24382716049382719</v>
      </c>
      <c r="P23" s="7">
        <f t="shared" si="5"/>
        <v>0.2932098765432099</v>
      </c>
      <c r="Q23" s="5">
        <f t="shared" si="6"/>
        <v>324</v>
      </c>
      <c r="R23" s="5">
        <f t="shared" si="7"/>
        <v>144</v>
      </c>
      <c r="S23" s="5">
        <f t="shared" si="8"/>
        <v>4900</v>
      </c>
      <c r="T23" s="5">
        <f t="shared" si="9"/>
        <v>44100</v>
      </c>
      <c r="U23" s="7">
        <f t="shared" si="10"/>
        <v>3.2653061224489797E-3</v>
      </c>
      <c r="V23" s="5">
        <f t="shared" si="11"/>
        <v>0.29647518266565887</v>
      </c>
      <c r="W23" s="5">
        <f t="shared" si="12"/>
        <v>0.54449534678053846</v>
      </c>
      <c r="X23" s="5">
        <f t="shared" si="13"/>
        <v>7.7785049540076926E-3</v>
      </c>
      <c r="Y23" s="5">
        <v>6.0505139319522218E-5</v>
      </c>
    </row>
    <row r="24" spans="1:25" x14ac:dyDescent="0.2">
      <c r="A24" s="5">
        <v>0</v>
      </c>
      <c r="B24" s="5">
        <v>11608</v>
      </c>
      <c r="C24" s="5">
        <f>SUM('Madsen Data'!E182:E190)</f>
        <v>43</v>
      </c>
      <c r="D24" s="5">
        <v>3</v>
      </c>
      <c r="E24" s="5">
        <v>72</v>
      </c>
      <c r="F24" s="5">
        <f t="shared" si="14"/>
        <v>40</v>
      </c>
      <c r="G24" s="5">
        <f t="shared" si="15"/>
        <v>69</v>
      </c>
      <c r="H24" s="5">
        <f t="shared" si="16"/>
        <v>0.57971014492753625</v>
      </c>
      <c r="I24" s="7">
        <v>57.971014492753625</v>
      </c>
      <c r="J24" s="5">
        <v>0.5</v>
      </c>
      <c r="K24" s="5">
        <v>9</v>
      </c>
      <c r="L24" s="5">
        <f t="shared" si="3"/>
        <v>5.5555555555555552E-2</v>
      </c>
      <c r="M24" s="5">
        <f>_xlfn.VAR.S('Madsen Data'!E182:E190)</f>
        <v>2.4444444444444429</v>
      </c>
      <c r="N24" s="5">
        <v>9</v>
      </c>
      <c r="O24" s="5">
        <f t="shared" si="4"/>
        <v>0.27160493827160476</v>
      </c>
      <c r="P24" s="7">
        <f t="shared" si="5"/>
        <v>0.32716049382716028</v>
      </c>
      <c r="Q24" s="5">
        <f t="shared" si="6"/>
        <v>1600</v>
      </c>
      <c r="R24" s="5">
        <f t="shared" si="7"/>
        <v>800</v>
      </c>
      <c r="S24" s="5">
        <f t="shared" si="8"/>
        <v>4761</v>
      </c>
      <c r="T24" s="5">
        <f t="shared" si="9"/>
        <v>42849</v>
      </c>
      <c r="U24" s="7">
        <f t="shared" si="10"/>
        <v>1.8670214007328059E-2</v>
      </c>
      <c r="V24" s="5">
        <f t="shared" si="11"/>
        <v>0.34583070783448833</v>
      </c>
      <c r="W24" s="5">
        <f t="shared" si="12"/>
        <v>0.58807372652966594</v>
      </c>
      <c r="X24" s="5">
        <f t="shared" si="13"/>
        <v>8.5228076308647236E-3</v>
      </c>
      <c r="Y24" s="5">
        <v>7.2638249912725962E-5</v>
      </c>
    </row>
    <row r="25" spans="1:25" x14ac:dyDescent="0.2">
      <c r="A25" s="5">
        <v>0</v>
      </c>
      <c r="B25" s="5">
        <v>11609</v>
      </c>
      <c r="C25" s="5">
        <f>SUM('Madsen Data'!E191:E199)</f>
        <v>30</v>
      </c>
      <c r="D25" s="5">
        <v>0</v>
      </c>
      <c r="E25" s="5">
        <v>72</v>
      </c>
      <c r="F25" s="5">
        <f t="shared" si="14"/>
        <v>30</v>
      </c>
      <c r="G25" s="5">
        <f t="shared" si="15"/>
        <v>72</v>
      </c>
      <c r="H25" s="5">
        <f t="shared" si="16"/>
        <v>0.41666666666666669</v>
      </c>
      <c r="I25" s="7">
        <v>41.666666666666671</v>
      </c>
      <c r="J25" s="5">
        <v>0</v>
      </c>
      <c r="K25" s="5">
        <v>9</v>
      </c>
      <c r="L25" s="5">
        <f t="shared" si="3"/>
        <v>0</v>
      </c>
      <c r="M25" s="5">
        <f>_xlfn.VAR.S('Madsen Data'!E191:E199)</f>
        <v>7</v>
      </c>
      <c r="N25" s="5">
        <v>9</v>
      </c>
      <c r="O25" s="5">
        <f t="shared" si="4"/>
        <v>0.77777777777777779</v>
      </c>
      <c r="P25" s="7">
        <f t="shared" si="5"/>
        <v>0.77777777777777779</v>
      </c>
      <c r="Q25" s="5">
        <f t="shared" si="6"/>
        <v>900</v>
      </c>
      <c r="R25" s="5">
        <f t="shared" si="7"/>
        <v>0</v>
      </c>
      <c r="S25" s="5">
        <f t="shared" si="8"/>
        <v>5184</v>
      </c>
      <c r="T25" s="5">
        <f t="shared" si="9"/>
        <v>46656</v>
      </c>
      <c r="U25" s="7">
        <f t="shared" si="10"/>
        <v>0</v>
      </c>
      <c r="V25" s="5">
        <f t="shared" si="11"/>
        <v>0.77777777777777779</v>
      </c>
      <c r="W25" s="5">
        <f t="shared" si="12"/>
        <v>0.88191710368819687</v>
      </c>
      <c r="X25" s="5">
        <f t="shared" si="13"/>
        <v>1.2248848662336068E-2</v>
      </c>
      <c r="Y25" s="5">
        <v>1.5003429355281208E-4</v>
      </c>
    </row>
    <row r="26" spans="1:25" x14ac:dyDescent="0.2">
      <c r="A26" s="5">
        <v>0</v>
      </c>
      <c r="B26" s="5">
        <v>11613</v>
      </c>
      <c r="C26" s="5">
        <f>SUM('Madsen Data'!E200:E208)</f>
        <v>30</v>
      </c>
      <c r="D26" s="5">
        <v>2</v>
      </c>
      <c r="E26" s="5">
        <v>72</v>
      </c>
      <c r="F26" s="5">
        <f t="shared" si="14"/>
        <v>28</v>
      </c>
      <c r="G26" s="5">
        <f t="shared" si="15"/>
        <v>70</v>
      </c>
      <c r="H26" s="5">
        <f t="shared" si="16"/>
        <v>0.4</v>
      </c>
      <c r="I26" s="7">
        <v>40</v>
      </c>
      <c r="J26" s="5">
        <v>0.44444444444444442</v>
      </c>
      <c r="K26" s="5">
        <v>9</v>
      </c>
      <c r="L26" s="5">
        <f t="shared" si="3"/>
        <v>4.9382716049382713E-2</v>
      </c>
      <c r="M26" s="5">
        <f>_xlfn.VAR.S('Madsen Data'!E200:E208)</f>
        <v>5</v>
      </c>
      <c r="N26" s="5">
        <v>9</v>
      </c>
      <c r="O26" s="5">
        <f t="shared" si="4"/>
        <v>0.55555555555555558</v>
      </c>
      <c r="P26" s="7">
        <f t="shared" si="5"/>
        <v>0.60493827160493829</v>
      </c>
      <c r="Q26" s="5">
        <f t="shared" si="6"/>
        <v>784</v>
      </c>
      <c r="R26" s="5">
        <f t="shared" si="7"/>
        <v>348.4444444444444</v>
      </c>
      <c r="S26" s="5">
        <f t="shared" si="8"/>
        <v>4900</v>
      </c>
      <c r="T26" s="5">
        <f t="shared" si="9"/>
        <v>44100</v>
      </c>
      <c r="U26" s="7">
        <f t="shared" si="10"/>
        <v>7.901234567901233E-3</v>
      </c>
      <c r="V26" s="5">
        <f t="shared" si="11"/>
        <v>0.61283950617283955</v>
      </c>
      <c r="W26" s="5">
        <f t="shared" si="12"/>
        <v>0.78284066461371282</v>
      </c>
      <c r="X26" s="5">
        <f t="shared" si="13"/>
        <v>1.1183438065910184E-2</v>
      </c>
      <c r="Y26" s="5">
        <v>1.2506928697404891E-4</v>
      </c>
    </row>
    <row r="27" spans="1:25" x14ac:dyDescent="0.2">
      <c r="A27" s="5">
        <v>0</v>
      </c>
      <c r="B27" s="5">
        <v>11722</v>
      </c>
      <c r="C27" s="5">
        <f>SUM('Madsen Data'!E209:E217)</f>
        <v>40</v>
      </c>
      <c r="D27" s="5">
        <v>0</v>
      </c>
      <c r="E27" s="5">
        <v>72</v>
      </c>
      <c r="F27" s="5">
        <f t="shared" si="14"/>
        <v>40</v>
      </c>
      <c r="G27" s="5">
        <f t="shared" si="15"/>
        <v>72</v>
      </c>
      <c r="H27" s="5">
        <f t="shared" si="16"/>
        <v>0.55555555555555558</v>
      </c>
      <c r="I27" s="7">
        <v>55.555555555555557</v>
      </c>
      <c r="J27" s="5">
        <v>0</v>
      </c>
      <c r="K27" s="5">
        <v>9</v>
      </c>
      <c r="L27" s="5">
        <f t="shared" si="3"/>
        <v>0</v>
      </c>
      <c r="M27" s="5">
        <f>_xlfn.VAR.S('Madsen Data'!E209:E217)</f>
        <v>7.7777777777777786</v>
      </c>
      <c r="N27" s="5">
        <v>9</v>
      </c>
      <c r="O27" s="5">
        <f t="shared" si="4"/>
        <v>0.86419753086419759</v>
      </c>
      <c r="P27" s="7">
        <f t="shared" si="5"/>
        <v>0.86419753086419759</v>
      </c>
      <c r="Q27" s="5">
        <f t="shared" si="6"/>
        <v>1600</v>
      </c>
      <c r="R27" s="5">
        <f t="shared" si="7"/>
        <v>0</v>
      </c>
      <c r="S27" s="5">
        <f t="shared" si="8"/>
        <v>5184</v>
      </c>
      <c r="T27" s="5">
        <f t="shared" si="9"/>
        <v>46656</v>
      </c>
      <c r="U27" s="7">
        <f t="shared" si="10"/>
        <v>0</v>
      </c>
      <c r="V27" s="5">
        <f t="shared" si="11"/>
        <v>0.86419753086419759</v>
      </c>
      <c r="W27" s="5">
        <f t="shared" si="12"/>
        <v>0.92962225170452839</v>
      </c>
      <c r="X27" s="5">
        <f t="shared" si="13"/>
        <v>1.2911420162562894E-2</v>
      </c>
      <c r="Y27" s="5">
        <v>1.6670477061423561E-4</v>
      </c>
    </row>
    <row r="28" spans="1:25" x14ac:dyDescent="0.2">
      <c r="A28" s="5">
        <v>0</v>
      </c>
      <c r="B28" s="5">
        <v>11724</v>
      </c>
      <c r="C28" s="5">
        <f>SUM('Madsen Data'!E218:E226)</f>
        <v>2</v>
      </c>
      <c r="D28" s="5">
        <v>0</v>
      </c>
      <c r="E28" s="5">
        <v>72</v>
      </c>
      <c r="F28" s="5">
        <f t="shared" si="14"/>
        <v>2</v>
      </c>
      <c r="G28" s="5">
        <f t="shared" si="15"/>
        <v>72</v>
      </c>
      <c r="H28" s="5">
        <f t="shared" si="16"/>
        <v>2.7777777777777776E-2</v>
      </c>
      <c r="I28" s="7">
        <v>2.7777777777777777</v>
      </c>
      <c r="J28" s="5">
        <v>0</v>
      </c>
      <c r="K28" s="5">
        <v>9</v>
      </c>
      <c r="L28" s="5">
        <f t="shared" si="3"/>
        <v>0</v>
      </c>
      <c r="M28" s="5">
        <f>_xlfn.VAR.S('Madsen Data'!E218:E226)</f>
        <v>0.44444444444444442</v>
      </c>
      <c r="N28" s="5">
        <v>9</v>
      </c>
      <c r="O28" s="5">
        <f t="shared" si="4"/>
        <v>4.9382716049382713E-2</v>
      </c>
      <c r="P28" s="7">
        <f t="shared" si="5"/>
        <v>4.9382716049382713E-2</v>
      </c>
      <c r="Q28" s="5">
        <f t="shared" si="6"/>
        <v>4</v>
      </c>
      <c r="R28" s="5">
        <f t="shared" si="7"/>
        <v>0</v>
      </c>
      <c r="S28" s="5">
        <f t="shared" si="8"/>
        <v>5184</v>
      </c>
      <c r="T28" s="5">
        <f t="shared" si="9"/>
        <v>46656</v>
      </c>
      <c r="U28" s="7">
        <f t="shared" si="10"/>
        <v>0</v>
      </c>
      <c r="V28" s="5">
        <f t="shared" si="11"/>
        <v>4.9382716049382713E-2</v>
      </c>
      <c r="W28" s="5">
        <f t="shared" si="12"/>
        <v>0.22222222222222221</v>
      </c>
      <c r="X28" s="5">
        <f t="shared" si="13"/>
        <v>3.0864197530864196E-3</v>
      </c>
      <c r="Y28" s="5">
        <v>9.5259868922420348E-6</v>
      </c>
    </row>
    <row r="29" spans="1:25" x14ac:dyDescent="0.2">
      <c r="A29" s="5">
        <v>0</v>
      </c>
      <c r="B29" s="5">
        <v>11729</v>
      </c>
      <c r="C29" s="5">
        <f>SUM('Madsen Data'!E227:E235)</f>
        <v>42</v>
      </c>
      <c r="D29" s="5">
        <v>0</v>
      </c>
      <c r="E29" s="5">
        <v>72</v>
      </c>
      <c r="F29" s="5">
        <f t="shared" si="14"/>
        <v>42</v>
      </c>
      <c r="G29" s="5">
        <f t="shared" si="15"/>
        <v>72</v>
      </c>
      <c r="H29" s="5">
        <f t="shared" si="16"/>
        <v>0.58333333333333337</v>
      </c>
      <c r="I29" s="7">
        <v>58.333333333333336</v>
      </c>
      <c r="J29" s="5">
        <v>0</v>
      </c>
      <c r="K29" s="5">
        <v>9</v>
      </c>
      <c r="L29" s="5">
        <f t="shared" si="3"/>
        <v>0</v>
      </c>
      <c r="M29" s="5">
        <f>_xlfn.VAR.S('Madsen Data'!E227:E235)</f>
        <v>7</v>
      </c>
      <c r="N29" s="5">
        <v>9</v>
      </c>
      <c r="O29" s="5">
        <f t="shared" si="4"/>
        <v>0.77777777777777779</v>
      </c>
      <c r="P29" s="7">
        <f t="shared" si="5"/>
        <v>0.77777777777777779</v>
      </c>
      <c r="Q29" s="5">
        <f t="shared" si="6"/>
        <v>1764</v>
      </c>
      <c r="R29" s="5">
        <f t="shared" si="7"/>
        <v>0</v>
      </c>
      <c r="S29" s="5">
        <f t="shared" si="8"/>
        <v>5184</v>
      </c>
      <c r="T29" s="5">
        <f t="shared" si="9"/>
        <v>46656</v>
      </c>
      <c r="U29" s="7">
        <f t="shared" si="10"/>
        <v>0</v>
      </c>
      <c r="V29" s="5">
        <f t="shared" si="11"/>
        <v>0.77777777777777779</v>
      </c>
      <c r="W29" s="5">
        <f t="shared" si="12"/>
        <v>0.88191710368819687</v>
      </c>
      <c r="X29" s="5">
        <f t="shared" si="13"/>
        <v>1.2248848662336068E-2</v>
      </c>
      <c r="Y29" s="5">
        <v>1.5003429355281208E-4</v>
      </c>
    </row>
    <row r="30" spans="1:25" x14ac:dyDescent="0.2">
      <c r="A30" s="5">
        <v>0</v>
      </c>
      <c r="B30" s="5">
        <v>11732</v>
      </c>
      <c r="C30" s="5">
        <f>SUM('Madsen Data'!E236:E244)</f>
        <v>36</v>
      </c>
      <c r="D30" s="5">
        <v>0</v>
      </c>
      <c r="E30" s="5">
        <v>72</v>
      </c>
      <c r="F30" s="5">
        <f t="shared" si="14"/>
        <v>36</v>
      </c>
      <c r="G30" s="5">
        <f t="shared" si="15"/>
        <v>72</v>
      </c>
      <c r="H30" s="5">
        <f t="shared" si="16"/>
        <v>0.5</v>
      </c>
      <c r="I30" s="7">
        <v>50</v>
      </c>
      <c r="J30" s="5">
        <v>0</v>
      </c>
      <c r="K30" s="5">
        <v>9</v>
      </c>
      <c r="L30" s="5">
        <f t="shared" si="3"/>
        <v>0</v>
      </c>
      <c r="M30" s="5">
        <f>_xlfn.VAR.S('Madsen Data'!E236:E244)</f>
        <v>4</v>
      </c>
      <c r="N30" s="5">
        <v>9</v>
      </c>
      <c r="O30" s="5">
        <f t="shared" si="4"/>
        <v>0.44444444444444442</v>
      </c>
      <c r="P30" s="7">
        <f t="shared" si="5"/>
        <v>0.44444444444444442</v>
      </c>
      <c r="Q30" s="5">
        <f t="shared" si="6"/>
        <v>1296</v>
      </c>
      <c r="R30" s="5">
        <f t="shared" si="7"/>
        <v>0</v>
      </c>
      <c r="S30" s="5">
        <f t="shared" si="8"/>
        <v>5184</v>
      </c>
      <c r="T30" s="5">
        <f t="shared" si="9"/>
        <v>46656</v>
      </c>
      <c r="U30" s="7">
        <f t="shared" si="10"/>
        <v>0</v>
      </c>
      <c r="V30" s="5">
        <f t="shared" si="11"/>
        <v>0.44444444444444442</v>
      </c>
      <c r="W30" s="5">
        <f t="shared" si="12"/>
        <v>0.66666666666666663</v>
      </c>
      <c r="X30" s="5">
        <f t="shared" si="13"/>
        <v>9.2592592592592587E-3</v>
      </c>
      <c r="Y30" s="5">
        <v>8.573388203017832E-5</v>
      </c>
    </row>
    <row r="31" spans="1:25" x14ac:dyDescent="0.2">
      <c r="A31" s="5">
        <v>0</v>
      </c>
      <c r="B31" s="5">
        <v>11904</v>
      </c>
      <c r="C31" s="5">
        <f>SUM('Madsen Data'!E245:E253)</f>
        <v>70</v>
      </c>
      <c r="D31" s="5">
        <v>0</v>
      </c>
      <c r="E31" s="5">
        <v>72</v>
      </c>
      <c r="F31" s="5">
        <f t="shared" si="14"/>
        <v>70</v>
      </c>
      <c r="G31" s="5">
        <f t="shared" si="15"/>
        <v>72</v>
      </c>
      <c r="H31" s="5">
        <f t="shared" si="16"/>
        <v>0.97222222222222221</v>
      </c>
      <c r="I31" s="7">
        <v>97.222222222222214</v>
      </c>
      <c r="J31" s="5">
        <v>0</v>
      </c>
      <c r="K31" s="5">
        <v>9</v>
      </c>
      <c r="L31" s="5">
        <f t="shared" si="3"/>
        <v>0</v>
      </c>
      <c r="M31" s="5">
        <f>_xlfn.VAR.S('Madsen Data'!E245:E253)</f>
        <v>0.44444444444444448</v>
      </c>
      <c r="N31" s="5">
        <v>9</v>
      </c>
      <c r="O31" s="5">
        <f t="shared" si="4"/>
        <v>4.938271604938272E-2</v>
      </c>
      <c r="P31" s="7">
        <f t="shared" si="5"/>
        <v>4.938271604938272E-2</v>
      </c>
      <c r="Q31" s="5">
        <f t="shared" si="6"/>
        <v>4900</v>
      </c>
      <c r="R31" s="5">
        <f t="shared" si="7"/>
        <v>0</v>
      </c>
      <c r="S31" s="5">
        <f t="shared" si="8"/>
        <v>5184</v>
      </c>
      <c r="T31" s="5">
        <f t="shared" si="9"/>
        <v>46656</v>
      </c>
      <c r="U31" s="7">
        <f t="shared" si="10"/>
        <v>0</v>
      </c>
      <c r="V31" s="5">
        <f t="shared" si="11"/>
        <v>4.938271604938272E-2</v>
      </c>
      <c r="W31" s="5">
        <f t="shared" si="12"/>
        <v>0.22222222222222224</v>
      </c>
      <c r="X31" s="5">
        <f t="shared" si="13"/>
        <v>3.08641975308642E-3</v>
      </c>
      <c r="Y31" s="5">
        <v>9.5259868922420382E-6</v>
      </c>
    </row>
    <row r="32" spans="1:25" x14ac:dyDescent="0.2">
      <c r="A32" s="5">
        <v>0</v>
      </c>
      <c r="B32" s="5">
        <v>11910</v>
      </c>
      <c r="C32" s="5">
        <f>SUM('Madsen Data'!E254:E262)</f>
        <v>72</v>
      </c>
      <c r="D32" s="5">
        <v>8</v>
      </c>
      <c r="E32" s="5">
        <v>72</v>
      </c>
      <c r="F32" s="5">
        <f t="shared" si="14"/>
        <v>64</v>
      </c>
      <c r="G32" s="5">
        <f t="shared" si="15"/>
        <v>64</v>
      </c>
      <c r="H32" s="5">
        <f t="shared" si="16"/>
        <v>1</v>
      </c>
      <c r="I32" s="7">
        <v>100</v>
      </c>
      <c r="J32" s="5">
        <v>1.1111111111111112</v>
      </c>
      <c r="K32" s="5">
        <v>9</v>
      </c>
      <c r="L32" s="5">
        <f t="shared" si="3"/>
        <v>0.1234567901234568</v>
      </c>
      <c r="M32" s="5">
        <f>_xlfn.VAR.S('Madsen Data'!E254:E262)</f>
        <v>0</v>
      </c>
      <c r="N32" s="5">
        <v>9</v>
      </c>
      <c r="O32" s="5">
        <f t="shared" si="4"/>
        <v>0</v>
      </c>
      <c r="P32" s="7">
        <f t="shared" si="5"/>
        <v>0.1234567901234568</v>
      </c>
      <c r="Q32" s="5">
        <f t="shared" si="6"/>
        <v>4096</v>
      </c>
      <c r="R32" s="5">
        <f t="shared" si="7"/>
        <v>4551.1111111111113</v>
      </c>
      <c r="S32" s="5">
        <f t="shared" si="8"/>
        <v>4096</v>
      </c>
      <c r="T32" s="5">
        <f t="shared" si="9"/>
        <v>36864</v>
      </c>
      <c r="U32" s="7">
        <f t="shared" si="10"/>
        <v>0.1234567901234568</v>
      </c>
      <c r="V32" s="5">
        <f t="shared" si="11"/>
        <v>0.24691358024691359</v>
      </c>
      <c r="W32" s="5">
        <f t="shared" si="12"/>
        <v>0.4969039949999533</v>
      </c>
      <c r="X32" s="5">
        <f t="shared" si="13"/>
        <v>7.7641249218742703E-3</v>
      </c>
      <c r="Y32" s="5">
        <v>6.0281635802469146E-5</v>
      </c>
    </row>
    <row r="33" spans="1:25" x14ac:dyDescent="0.2">
      <c r="A33" s="5">
        <v>0</v>
      </c>
      <c r="B33" s="5">
        <v>11912</v>
      </c>
      <c r="C33" s="5">
        <f>SUM('Madsen Data'!E263:E271)</f>
        <v>66</v>
      </c>
      <c r="D33" s="5">
        <v>0</v>
      </c>
      <c r="E33" s="5">
        <v>72</v>
      </c>
      <c r="F33" s="5">
        <f t="shared" si="14"/>
        <v>66</v>
      </c>
      <c r="G33" s="5">
        <f t="shared" si="15"/>
        <v>72</v>
      </c>
      <c r="H33" s="5">
        <f t="shared" si="16"/>
        <v>0.91666666666666663</v>
      </c>
      <c r="I33" s="7">
        <v>91.666666666666657</v>
      </c>
      <c r="J33" s="5">
        <v>0</v>
      </c>
      <c r="K33" s="5">
        <v>9</v>
      </c>
      <c r="L33" s="5">
        <f t="shared" si="3"/>
        <v>0</v>
      </c>
      <c r="M33" s="5">
        <f>_xlfn.VAR.S('Madsen Data'!E263:E271)</f>
        <v>2</v>
      </c>
      <c r="N33" s="5">
        <v>9</v>
      </c>
      <c r="O33" s="5">
        <f t="shared" si="4"/>
        <v>0.22222222222222221</v>
      </c>
      <c r="P33" s="7">
        <f t="shared" si="5"/>
        <v>0.22222222222222221</v>
      </c>
      <c r="Q33" s="5">
        <f t="shared" si="6"/>
        <v>4356</v>
      </c>
      <c r="R33" s="5">
        <f t="shared" si="7"/>
        <v>0</v>
      </c>
      <c r="S33" s="5">
        <f t="shared" si="8"/>
        <v>5184</v>
      </c>
      <c r="T33" s="5">
        <f t="shared" si="9"/>
        <v>46656</v>
      </c>
      <c r="U33" s="7">
        <f t="shared" si="10"/>
        <v>0</v>
      </c>
      <c r="V33" s="5">
        <f t="shared" si="11"/>
        <v>0.22222222222222221</v>
      </c>
      <c r="W33" s="5">
        <f t="shared" si="12"/>
        <v>0.47140452079103168</v>
      </c>
      <c r="X33" s="5">
        <f t="shared" si="13"/>
        <v>6.547285010986551E-3</v>
      </c>
      <c r="Y33" s="5">
        <v>4.286694101508916E-5</v>
      </c>
    </row>
    <row r="34" spans="1:25" x14ac:dyDescent="0.2">
      <c r="A34" s="5">
        <v>0</v>
      </c>
      <c r="B34" s="5">
        <v>11915</v>
      </c>
      <c r="C34" s="5">
        <f>SUM('Madsen Data'!E272:E280)</f>
        <v>70</v>
      </c>
      <c r="D34" s="5">
        <v>1</v>
      </c>
      <c r="E34" s="5">
        <v>72</v>
      </c>
      <c r="F34" s="5">
        <f t="shared" si="14"/>
        <v>69</v>
      </c>
      <c r="G34" s="5">
        <f t="shared" si="15"/>
        <v>71</v>
      </c>
      <c r="H34" s="5">
        <f t="shared" si="16"/>
        <v>0.971830985915493</v>
      </c>
      <c r="I34" s="7">
        <v>97.183098591549296</v>
      </c>
      <c r="J34" s="5">
        <v>0.111111111</v>
      </c>
      <c r="K34" s="5">
        <v>9</v>
      </c>
      <c r="L34" s="5">
        <f t="shared" si="3"/>
        <v>1.2345679E-2</v>
      </c>
      <c r="M34" s="5">
        <f>_xlfn.VAR.S('Madsen Data'!E272:E280)</f>
        <v>0.44444444444444459</v>
      </c>
      <c r="N34" s="5">
        <v>9</v>
      </c>
      <c r="O34" s="5">
        <f t="shared" si="4"/>
        <v>4.9382716049382734E-2</v>
      </c>
      <c r="P34" s="7">
        <f t="shared" si="5"/>
        <v>6.1728395049382732E-2</v>
      </c>
      <c r="Q34" s="5">
        <f t="shared" si="6"/>
        <v>4761</v>
      </c>
      <c r="R34" s="5">
        <f t="shared" si="7"/>
        <v>528.99999947100002</v>
      </c>
      <c r="S34" s="5">
        <f t="shared" si="8"/>
        <v>5041</v>
      </c>
      <c r="T34" s="5">
        <f t="shared" si="9"/>
        <v>45369</v>
      </c>
      <c r="U34" s="7">
        <f t="shared" si="10"/>
        <v>1.1659944002975601E-2</v>
      </c>
      <c r="V34" s="5">
        <f t="shared" si="11"/>
        <v>7.3388339052358337E-2</v>
      </c>
      <c r="W34" s="5">
        <f t="shared" si="12"/>
        <v>0.2709028221565038</v>
      </c>
      <c r="X34" s="5">
        <f t="shared" si="13"/>
        <v>3.8155327064296309E-3</v>
      </c>
      <c r="Y34" s="5">
        <v>1.4558289833834223E-5</v>
      </c>
    </row>
    <row r="35" spans="1:25" x14ac:dyDescent="0.2">
      <c r="A35" s="5">
        <v>0</v>
      </c>
      <c r="B35" s="5">
        <v>12102</v>
      </c>
      <c r="C35" s="5">
        <f>SUM('Madsen Data'!E281:E289)</f>
        <v>52</v>
      </c>
      <c r="D35" s="5">
        <v>0</v>
      </c>
      <c r="E35" s="5">
        <v>72</v>
      </c>
      <c r="F35" s="5">
        <f t="shared" si="14"/>
        <v>52</v>
      </c>
      <c r="G35" s="5">
        <f t="shared" si="15"/>
        <v>72</v>
      </c>
      <c r="H35" s="5">
        <f t="shared" si="16"/>
        <v>0.72222222222222221</v>
      </c>
      <c r="I35" s="7">
        <v>72.222222222222214</v>
      </c>
      <c r="J35" s="5">
        <v>0</v>
      </c>
      <c r="K35" s="5">
        <v>9</v>
      </c>
      <c r="L35" s="5">
        <f t="shared" si="3"/>
        <v>0</v>
      </c>
      <c r="M35" s="5">
        <f>_xlfn.VAR.S('Madsen Data'!E281:E289)</f>
        <v>4.4444444444444429</v>
      </c>
      <c r="N35" s="5">
        <v>9</v>
      </c>
      <c r="O35" s="5">
        <f t="shared" si="4"/>
        <v>0.49382716049382697</v>
      </c>
      <c r="P35" s="7">
        <f t="shared" si="5"/>
        <v>0.49382716049382697</v>
      </c>
      <c r="Q35" s="5">
        <f t="shared" si="6"/>
        <v>2704</v>
      </c>
      <c r="R35" s="5">
        <f t="shared" si="7"/>
        <v>0</v>
      </c>
      <c r="S35" s="5">
        <f t="shared" si="8"/>
        <v>5184</v>
      </c>
      <c r="T35" s="5">
        <f t="shared" si="9"/>
        <v>46656</v>
      </c>
      <c r="U35" s="7">
        <f t="shared" si="10"/>
        <v>0</v>
      </c>
      <c r="V35" s="5">
        <f t="shared" si="11"/>
        <v>0.49382716049382697</v>
      </c>
      <c r="W35" s="5">
        <f t="shared" si="12"/>
        <v>0.70272836892630641</v>
      </c>
      <c r="X35" s="5">
        <f t="shared" si="13"/>
        <v>9.7601162350875893E-3</v>
      </c>
      <c r="Y35" s="5">
        <v>9.5259868922420335E-5</v>
      </c>
    </row>
    <row r="36" spans="1:25" x14ac:dyDescent="0.2">
      <c r="A36" s="5">
        <v>0</v>
      </c>
      <c r="B36" s="5">
        <v>12105</v>
      </c>
      <c r="C36" s="5">
        <f>SUM('Madsen Data'!E290:E298)</f>
        <v>54</v>
      </c>
      <c r="D36" s="5">
        <v>0</v>
      </c>
      <c r="E36" s="5">
        <v>72</v>
      </c>
      <c r="F36" s="5">
        <f t="shared" si="14"/>
        <v>54</v>
      </c>
      <c r="G36" s="5">
        <f t="shared" si="15"/>
        <v>72</v>
      </c>
      <c r="H36" s="5">
        <f t="shared" si="16"/>
        <v>0.75</v>
      </c>
      <c r="I36" s="7">
        <v>75</v>
      </c>
      <c r="J36" s="5">
        <v>0</v>
      </c>
      <c r="K36" s="5">
        <v>9</v>
      </c>
      <c r="L36" s="5">
        <f t="shared" si="3"/>
        <v>0</v>
      </c>
      <c r="M36" s="5">
        <f>_xlfn.VAR.S('Madsen Data'!E290:E298)</f>
        <v>5</v>
      </c>
      <c r="N36" s="5">
        <v>9</v>
      </c>
      <c r="O36" s="5">
        <f t="shared" si="4"/>
        <v>0.55555555555555558</v>
      </c>
      <c r="P36" s="7">
        <f t="shared" si="5"/>
        <v>0.55555555555555558</v>
      </c>
      <c r="Q36" s="5">
        <f t="shared" si="6"/>
        <v>2916</v>
      </c>
      <c r="R36" s="5">
        <f t="shared" si="7"/>
        <v>0</v>
      </c>
      <c r="S36" s="5">
        <f t="shared" si="8"/>
        <v>5184</v>
      </c>
      <c r="T36" s="5">
        <f t="shared" si="9"/>
        <v>46656</v>
      </c>
      <c r="U36" s="7">
        <f t="shared" si="10"/>
        <v>0</v>
      </c>
      <c r="V36" s="5">
        <f t="shared" si="11"/>
        <v>0.55555555555555558</v>
      </c>
      <c r="W36" s="5">
        <f t="shared" si="12"/>
        <v>0.7453559924999299</v>
      </c>
      <c r="X36" s="5">
        <f t="shared" si="13"/>
        <v>1.0352166562499026E-2</v>
      </c>
      <c r="Y36" s="5">
        <v>1.071673525377229E-4</v>
      </c>
    </row>
    <row r="37" spans="1:25" x14ac:dyDescent="0.2">
      <c r="A37" s="5">
        <v>0</v>
      </c>
      <c r="B37" s="5">
        <v>12110</v>
      </c>
      <c r="C37" s="5">
        <f>SUM('Madsen Data'!E299:E307)</f>
        <v>68</v>
      </c>
      <c r="D37" s="5">
        <v>0</v>
      </c>
      <c r="E37" s="5">
        <v>72</v>
      </c>
      <c r="F37" s="5">
        <f t="shared" si="14"/>
        <v>68</v>
      </c>
      <c r="G37" s="5">
        <f t="shared" si="15"/>
        <v>72</v>
      </c>
      <c r="H37" s="5">
        <f t="shared" si="16"/>
        <v>0.94444444444444442</v>
      </c>
      <c r="I37" s="7">
        <v>94.444444444444443</v>
      </c>
      <c r="J37" s="5">
        <v>0</v>
      </c>
      <c r="K37" s="5">
        <v>9</v>
      </c>
      <c r="L37" s="5">
        <f t="shared" si="3"/>
        <v>0</v>
      </c>
      <c r="M37" s="5">
        <f>_xlfn.VAR.S('Madsen Data'!E299:E307)</f>
        <v>1.7777777777777715</v>
      </c>
      <c r="N37" s="5">
        <v>9</v>
      </c>
      <c r="O37" s="5">
        <f t="shared" si="4"/>
        <v>0.19753086419753016</v>
      </c>
      <c r="P37" s="7">
        <f t="shared" si="5"/>
        <v>0.19753086419753016</v>
      </c>
      <c r="Q37" s="5">
        <f t="shared" si="6"/>
        <v>4624</v>
      </c>
      <c r="R37" s="5">
        <f t="shared" si="7"/>
        <v>0</v>
      </c>
      <c r="S37" s="5">
        <f t="shared" si="8"/>
        <v>5184</v>
      </c>
      <c r="T37" s="5">
        <f t="shared" si="9"/>
        <v>46656</v>
      </c>
      <c r="U37" s="7">
        <f t="shared" si="10"/>
        <v>0</v>
      </c>
      <c r="V37" s="5">
        <f t="shared" si="11"/>
        <v>0.19753086419753016</v>
      </c>
      <c r="W37" s="5">
        <f t="shared" si="12"/>
        <v>0.44444444444444364</v>
      </c>
      <c r="X37" s="5">
        <f t="shared" si="13"/>
        <v>6.1728395061728288E-3</v>
      </c>
      <c r="Y37" s="5">
        <v>3.8103947568968011E-5</v>
      </c>
    </row>
    <row r="38" spans="1:25" x14ac:dyDescent="0.2">
      <c r="A38" s="5">
        <v>0</v>
      </c>
      <c r="B38" s="5">
        <v>12113</v>
      </c>
      <c r="C38" s="5">
        <f>SUM('Madsen Data'!E308:E316)</f>
        <v>66</v>
      </c>
      <c r="D38" s="5">
        <v>7</v>
      </c>
      <c r="E38" s="5">
        <v>72</v>
      </c>
      <c r="F38" s="5">
        <f t="shared" si="14"/>
        <v>59</v>
      </c>
      <c r="G38" s="5">
        <f t="shared" si="15"/>
        <v>65</v>
      </c>
      <c r="H38" s="5">
        <f t="shared" si="16"/>
        <v>0.90769230769230769</v>
      </c>
      <c r="I38" s="7">
        <v>90.769230769230774</v>
      </c>
      <c r="J38" s="5">
        <v>0.69444444444444442</v>
      </c>
      <c r="K38" s="5">
        <v>9</v>
      </c>
      <c r="L38" s="5">
        <f t="shared" si="3"/>
        <v>7.716049382716049E-2</v>
      </c>
      <c r="M38" s="5">
        <f>_xlfn.VAR.S('Madsen Data'!E308:E316)</f>
        <v>1</v>
      </c>
      <c r="N38" s="5">
        <v>9</v>
      </c>
      <c r="O38" s="5">
        <f t="shared" si="4"/>
        <v>0.1111111111111111</v>
      </c>
      <c r="P38" s="7">
        <f t="shared" si="5"/>
        <v>0.18827160493827161</v>
      </c>
      <c r="Q38" s="5">
        <f t="shared" si="6"/>
        <v>3481</v>
      </c>
      <c r="R38" s="5">
        <f t="shared" si="7"/>
        <v>2417.3611111111109</v>
      </c>
      <c r="S38" s="5">
        <f t="shared" si="8"/>
        <v>4225</v>
      </c>
      <c r="T38" s="5">
        <f t="shared" si="9"/>
        <v>38025</v>
      </c>
      <c r="U38" s="7">
        <f t="shared" si="10"/>
        <v>6.3572941778069977E-2</v>
      </c>
      <c r="V38" s="5">
        <f t="shared" si="11"/>
        <v>0.2518445467163416</v>
      </c>
      <c r="W38" s="5">
        <f t="shared" si="12"/>
        <v>0.50184115685776665</v>
      </c>
      <c r="X38" s="5">
        <f t="shared" si="13"/>
        <v>7.7206331824271794E-3</v>
      </c>
      <c r="Y38" s="5">
        <v>5.9608176737595637E-5</v>
      </c>
    </row>
    <row r="39" spans="1:25" x14ac:dyDescent="0.2">
      <c r="A39" s="5">
        <v>0</v>
      </c>
      <c r="B39" s="5">
        <v>20632</v>
      </c>
      <c r="C39" s="5">
        <f>SUM('Madsen Data'!E317:E325)</f>
        <v>33</v>
      </c>
      <c r="D39" s="5">
        <v>4</v>
      </c>
      <c r="E39" s="5">
        <v>72</v>
      </c>
      <c r="F39" s="5">
        <f t="shared" si="14"/>
        <v>29</v>
      </c>
      <c r="G39" s="5">
        <f t="shared" si="15"/>
        <v>68</v>
      </c>
      <c r="H39" s="5">
        <f t="shared" si="16"/>
        <v>0.4264705882352941</v>
      </c>
      <c r="I39" s="7">
        <v>42.647058823529413</v>
      </c>
      <c r="J39" s="5">
        <v>0.52777777777777779</v>
      </c>
      <c r="K39" s="5">
        <v>9</v>
      </c>
      <c r="L39" s="5">
        <f t="shared" si="3"/>
        <v>5.8641975308641979E-2</v>
      </c>
      <c r="M39" s="5">
        <f>_xlfn.VAR.S('Madsen Data'!E317:E325)</f>
        <v>4</v>
      </c>
      <c r="N39" s="5">
        <v>9</v>
      </c>
      <c r="O39" s="5">
        <f t="shared" si="4"/>
        <v>0.44444444444444442</v>
      </c>
      <c r="P39" s="7">
        <f t="shared" si="5"/>
        <v>0.50308641975308643</v>
      </c>
      <c r="Q39" s="5">
        <f t="shared" si="6"/>
        <v>841</v>
      </c>
      <c r="R39" s="5">
        <f t="shared" si="7"/>
        <v>443.86111111111114</v>
      </c>
      <c r="S39" s="5">
        <f t="shared" si="8"/>
        <v>4624</v>
      </c>
      <c r="T39" s="5">
        <f t="shared" si="9"/>
        <v>41616</v>
      </c>
      <c r="U39" s="7">
        <f t="shared" si="10"/>
        <v>1.0665636080140118E-2</v>
      </c>
      <c r="V39" s="5">
        <f t="shared" si="11"/>
        <v>0.51375205583322658</v>
      </c>
      <c r="W39" s="5">
        <f t="shared" si="12"/>
        <v>0.71676499344849887</v>
      </c>
      <c r="X39" s="5">
        <f t="shared" si="13"/>
        <v>1.0540661668360277E-2</v>
      </c>
      <c r="Y39" s="5">
        <v>1.1110554840683965E-4</v>
      </c>
    </row>
    <row r="40" spans="1:25" x14ac:dyDescent="0.2">
      <c r="A40" s="5">
        <v>0</v>
      </c>
      <c r="B40" s="5">
        <v>20636</v>
      </c>
      <c r="C40" s="5">
        <f>SUM('Madsen Data'!E326:E334)</f>
        <v>52</v>
      </c>
      <c r="D40" s="5">
        <v>0</v>
      </c>
      <c r="E40" s="5">
        <v>72</v>
      </c>
      <c r="F40" s="5">
        <f t="shared" si="14"/>
        <v>52</v>
      </c>
      <c r="G40" s="5">
        <f t="shared" si="15"/>
        <v>72</v>
      </c>
      <c r="H40" s="5">
        <f t="shared" si="16"/>
        <v>0.72222222222222221</v>
      </c>
      <c r="I40" s="7">
        <v>72.222222222222214</v>
      </c>
      <c r="J40" s="5">
        <v>0</v>
      </c>
      <c r="K40" s="5">
        <v>9</v>
      </c>
      <c r="L40" s="5">
        <f t="shared" si="3"/>
        <v>0</v>
      </c>
      <c r="M40" s="5">
        <f>_xlfn.VAR.S('Madsen Data'!E326:E334)</f>
        <v>3.6944444444444429</v>
      </c>
      <c r="N40" s="5">
        <v>9</v>
      </c>
      <c r="O40" s="5">
        <f t="shared" si="4"/>
        <v>0.41049382716049365</v>
      </c>
      <c r="P40" s="7">
        <f t="shared" si="5"/>
        <v>0.41049382716049365</v>
      </c>
      <c r="Q40" s="5">
        <f t="shared" si="6"/>
        <v>2704</v>
      </c>
      <c r="R40" s="5">
        <f t="shared" si="7"/>
        <v>0</v>
      </c>
      <c r="S40" s="5">
        <f t="shared" si="8"/>
        <v>5184</v>
      </c>
      <c r="T40" s="5">
        <f t="shared" si="9"/>
        <v>46656</v>
      </c>
      <c r="U40" s="7">
        <f t="shared" si="10"/>
        <v>0</v>
      </c>
      <c r="V40" s="5">
        <f t="shared" si="11"/>
        <v>0.41049382716049365</v>
      </c>
      <c r="W40" s="5">
        <f t="shared" si="12"/>
        <v>0.64069792192615516</v>
      </c>
      <c r="X40" s="5">
        <f t="shared" si="13"/>
        <v>8.8985822489743779E-3</v>
      </c>
      <c r="Y40" s="5">
        <v>7.9184766041761904E-5</v>
      </c>
    </row>
    <row r="41" spans="1:25" x14ac:dyDescent="0.2">
      <c r="A41" s="5">
        <v>0</v>
      </c>
      <c r="B41" s="5">
        <v>20637</v>
      </c>
      <c r="C41" s="5">
        <f>SUM('Madsen Data'!E335:E343)</f>
        <v>23</v>
      </c>
      <c r="D41" s="5">
        <v>2</v>
      </c>
      <c r="E41" s="5">
        <v>72</v>
      </c>
      <c r="F41" s="5">
        <f t="shared" si="14"/>
        <v>21</v>
      </c>
      <c r="G41" s="5">
        <f t="shared" si="15"/>
        <v>70</v>
      </c>
      <c r="H41" s="5">
        <f t="shared" si="16"/>
        <v>0.3</v>
      </c>
      <c r="I41" s="7">
        <v>30</v>
      </c>
      <c r="J41" s="5">
        <v>0.19444444444444445</v>
      </c>
      <c r="K41" s="5">
        <v>9</v>
      </c>
      <c r="L41" s="5">
        <f t="shared" si="3"/>
        <v>2.1604938271604937E-2</v>
      </c>
      <c r="M41" s="5">
        <f>_xlfn.VAR.S('Madsen Data'!E335:E343)</f>
        <v>5.2777777777777777</v>
      </c>
      <c r="N41" s="5">
        <v>9</v>
      </c>
      <c r="O41" s="5">
        <f t="shared" si="4"/>
        <v>0.58641975308641969</v>
      </c>
      <c r="P41" s="7">
        <f t="shared" si="5"/>
        <v>0.60802469135802462</v>
      </c>
      <c r="Q41" s="5">
        <f t="shared" si="6"/>
        <v>441</v>
      </c>
      <c r="R41" s="5">
        <f t="shared" si="7"/>
        <v>85.75</v>
      </c>
      <c r="S41" s="5">
        <f t="shared" si="8"/>
        <v>4900</v>
      </c>
      <c r="T41" s="5">
        <f t="shared" si="9"/>
        <v>44100</v>
      </c>
      <c r="U41" s="7">
        <f t="shared" si="10"/>
        <v>1.9444444444444444E-3</v>
      </c>
      <c r="V41" s="5">
        <f t="shared" si="11"/>
        <v>0.60996913580246903</v>
      </c>
      <c r="W41" s="5">
        <f t="shared" si="12"/>
        <v>0.78100520856295763</v>
      </c>
      <c r="X41" s="5">
        <f t="shared" si="13"/>
        <v>1.1157217265185109E-2</v>
      </c>
      <c r="Y41" s="5">
        <v>1.2448349710254467E-4</v>
      </c>
    </row>
    <row r="42" spans="1:25" x14ac:dyDescent="0.2">
      <c r="A42" s="5">
        <v>0</v>
      </c>
      <c r="B42" s="5">
        <v>20934</v>
      </c>
      <c r="C42" s="5">
        <f>SUM('Madsen Data'!E344:E352)</f>
        <v>4</v>
      </c>
      <c r="D42" s="5">
        <v>0</v>
      </c>
      <c r="E42" s="27">
        <v>48</v>
      </c>
      <c r="F42" s="5">
        <f t="shared" si="14"/>
        <v>4</v>
      </c>
      <c r="G42" s="5">
        <f t="shared" si="15"/>
        <v>48</v>
      </c>
      <c r="H42" s="5">
        <f t="shared" si="16"/>
        <v>8.3333333333333329E-2</v>
      </c>
      <c r="I42" s="7">
        <v>8.3333333333333321</v>
      </c>
      <c r="J42" s="5">
        <v>0</v>
      </c>
      <c r="K42" s="5">
        <v>6</v>
      </c>
      <c r="L42" s="5">
        <f t="shared" si="3"/>
        <v>0</v>
      </c>
      <c r="M42" s="5">
        <f>_xlfn.VAR.S('Madsen Data'!E344:E352)</f>
        <v>0.66666666666666674</v>
      </c>
      <c r="N42" s="5">
        <v>6</v>
      </c>
      <c r="O42" s="5">
        <f t="shared" si="4"/>
        <v>0.11111111111111112</v>
      </c>
      <c r="P42" s="7">
        <f t="shared" si="5"/>
        <v>0.11111111111111112</v>
      </c>
      <c r="Q42" s="5">
        <f t="shared" si="6"/>
        <v>16</v>
      </c>
      <c r="R42" s="5">
        <f t="shared" si="7"/>
        <v>0</v>
      </c>
      <c r="S42" s="5">
        <f t="shared" si="8"/>
        <v>2304</v>
      </c>
      <c r="T42" s="5">
        <f t="shared" si="9"/>
        <v>13824</v>
      </c>
      <c r="U42" s="7">
        <f t="shared" si="10"/>
        <v>0</v>
      </c>
      <c r="V42" s="5">
        <f t="shared" si="11"/>
        <v>0.11111111111111112</v>
      </c>
      <c r="W42" s="5">
        <f t="shared" si="12"/>
        <v>0.33333333333333337</v>
      </c>
      <c r="X42" s="5">
        <f t="shared" si="13"/>
        <v>6.9444444444444449E-3</v>
      </c>
      <c r="Y42" s="5">
        <v>4.8225308641975313E-5</v>
      </c>
    </row>
    <row r="43" spans="1:25" x14ac:dyDescent="0.2">
      <c r="A43" s="5">
        <v>0</v>
      </c>
      <c r="B43" s="5">
        <v>20936</v>
      </c>
      <c r="C43" s="5">
        <f>SUM('Madsen Data'!E353:E361)</f>
        <v>24</v>
      </c>
      <c r="D43" s="5">
        <v>0</v>
      </c>
      <c r="E43" s="5">
        <v>72</v>
      </c>
      <c r="F43" s="5">
        <f t="shared" si="14"/>
        <v>24</v>
      </c>
      <c r="G43" s="5">
        <f t="shared" si="15"/>
        <v>72</v>
      </c>
      <c r="H43" s="5">
        <f t="shared" si="16"/>
        <v>0.33333333333333331</v>
      </c>
      <c r="I43" s="7">
        <v>33.333333333333329</v>
      </c>
      <c r="J43" s="5">
        <v>0</v>
      </c>
      <c r="K43" s="5">
        <v>9</v>
      </c>
      <c r="L43" s="5">
        <f t="shared" si="3"/>
        <v>0</v>
      </c>
      <c r="M43" s="5">
        <f>_xlfn.VAR.S('Madsen Data'!E353:E361)</f>
        <v>7</v>
      </c>
      <c r="N43" s="5">
        <v>9</v>
      </c>
      <c r="O43" s="5">
        <f t="shared" si="4"/>
        <v>0.77777777777777779</v>
      </c>
      <c r="P43" s="7">
        <f t="shared" si="5"/>
        <v>0.77777777777777779</v>
      </c>
      <c r="Q43" s="5">
        <f t="shared" si="6"/>
        <v>576</v>
      </c>
      <c r="R43" s="5">
        <f t="shared" si="7"/>
        <v>0</v>
      </c>
      <c r="S43" s="5">
        <f t="shared" si="8"/>
        <v>5184</v>
      </c>
      <c r="T43" s="5">
        <f t="shared" si="9"/>
        <v>46656</v>
      </c>
      <c r="U43" s="7">
        <f t="shared" si="10"/>
        <v>0</v>
      </c>
      <c r="V43" s="5">
        <f t="shared" si="11"/>
        <v>0.77777777777777779</v>
      </c>
      <c r="W43" s="5">
        <f t="shared" si="12"/>
        <v>0.88191710368819687</v>
      </c>
      <c r="X43" s="5">
        <f t="shared" si="13"/>
        <v>1.2248848662336068E-2</v>
      </c>
      <c r="Y43" s="5">
        <v>1.5003429355281208E-4</v>
      </c>
    </row>
    <row r="44" spans="1:25" x14ac:dyDescent="0.2">
      <c r="A44" s="5">
        <v>0</v>
      </c>
      <c r="B44" s="5">
        <v>20938</v>
      </c>
      <c r="C44" s="5">
        <f>SUM('Madsen Data'!E362:E370)</f>
        <v>22</v>
      </c>
      <c r="D44" s="5">
        <v>2</v>
      </c>
      <c r="E44" s="5">
        <v>72</v>
      </c>
      <c r="F44" s="5">
        <f t="shared" si="14"/>
        <v>20</v>
      </c>
      <c r="G44" s="5">
        <f t="shared" si="15"/>
        <v>70</v>
      </c>
      <c r="H44" s="5">
        <f t="shared" si="16"/>
        <v>0.2857142857142857</v>
      </c>
      <c r="I44" s="7">
        <v>28.571428571428569</v>
      </c>
      <c r="J44" s="5">
        <v>0.44444444444444442</v>
      </c>
      <c r="K44" s="5">
        <v>9</v>
      </c>
      <c r="L44" s="5">
        <f t="shared" si="3"/>
        <v>4.9382716049382713E-2</v>
      </c>
      <c r="M44" s="5">
        <f>_xlfn.VAR.S('Madsen Data'!E362:E370)</f>
        <v>2.7777777777777777</v>
      </c>
      <c r="N44" s="5">
        <v>9</v>
      </c>
      <c r="O44" s="5">
        <f t="shared" si="4"/>
        <v>0.30864197530864196</v>
      </c>
      <c r="P44" s="7">
        <f t="shared" si="5"/>
        <v>0.35802469135802467</v>
      </c>
      <c r="Q44" s="5">
        <f t="shared" si="6"/>
        <v>400</v>
      </c>
      <c r="R44" s="5">
        <f t="shared" si="7"/>
        <v>177.77777777777777</v>
      </c>
      <c r="S44" s="5">
        <f t="shared" si="8"/>
        <v>4900</v>
      </c>
      <c r="T44" s="5">
        <f t="shared" si="9"/>
        <v>44100</v>
      </c>
      <c r="U44" s="7">
        <f t="shared" si="10"/>
        <v>4.0312421264802212E-3</v>
      </c>
      <c r="V44" s="5">
        <f t="shared" si="11"/>
        <v>0.36205593348450488</v>
      </c>
      <c r="W44" s="5">
        <f t="shared" si="12"/>
        <v>0.60171083876269416</v>
      </c>
      <c r="X44" s="5">
        <f t="shared" si="13"/>
        <v>8.5958691251813452E-3</v>
      </c>
      <c r="Y44" s="5">
        <v>7.38889660172459E-5</v>
      </c>
    </row>
    <row r="45" spans="1:25" x14ac:dyDescent="0.2">
      <c r="A45" s="5">
        <v>0</v>
      </c>
      <c r="B45" s="5">
        <v>20940</v>
      </c>
      <c r="C45" s="5">
        <f>SUM('Madsen Data'!E371:E379)</f>
        <v>4</v>
      </c>
      <c r="D45" s="5">
        <v>5</v>
      </c>
      <c r="E45" s="5">
        <v>72</v>
      </c>
      <c r="F45" s="5">
        <f t="shared" si="14"/>
        <v>-1</v>
      </c>
      <c r="G45" s="5">
        <f t="shared" si="15"/>
        <v>67</v>
      </c>
      <c r="H45" s="5">
        <f t="shared" si="16"/>
        <v>-1.4925373134328358E-2</v>
      </c>
      <c r="I45" s="7">
        <v>-1.4925373134328357</v>
      </c>
      <c r="J45" s="5">
        <v>0.77777777777777779</v>
      </c>
      <c r="K45" s="5">
        <v>9</v>
      </c>
      <c r="L45" s="5">
        <f t="shared" si="3"/>
        <v>8.6419753086419748E-2</v>
      </c>
      <c r="M45" s="5">
        <f>_xlfn.VAR.S('Madsen Data'!E371:E379)</f>
        <v>0.77777777777777779</v>
      </c>
      <c r="N45" s="5">
        <v>9</v>
      </c>
      <c r="O45" s="5">
        <f t="shared" si="4"/>
        <v>8.6419753086419748E-2</v>
      </c>
      <c r="P45" s="7">
        <f t="shared" si="5"/>
        <v>0.1728395061728395</v>
      </c>
      <c r="Q45" s="5">
        <f t="shared" si="6"/>
        <v>1</v>
      </c>
      <c r="R45" s="5">
        <f t="shared" si="7"/>
        <v>0.77777777777777779</v>
      </c>
      <c r="S45" s="5">
        <f t="shared" si="8"/>
        <v>4489</v>
      </c>
      <c r="T45" s="5">
        <f t="shared" si="9"/>
        <v>40401</v>
      </c>
      <c r="U45" s="7">
        <f t="shared" si="10"/>
        <v>1.9251448671512533E-5</v>
      </c>
      <c r="V45" s="5">
        <f t="shared" si="11"/>
        <v>0.17285875762151101</v>
      </c>
      <c r="W45" s="5">
        <f t="shared" si="12"/>
        <v>0.41576286224422571</v>
      </c>
      <c r="X45" s="5">
        <f t="shared" si="13"/>
        <v>6.2054158543914288E-3</v>
      </c>
      <c r="Y45" s="5">
        <v>3.850718592593251E-5</v>
      </c>
    </row>
    <row r="46" spans="1:25" x14ac:dyDescent="0.2">
      <c r="A46" s="5">
        <v>0</v>
      </c>
      <c r="B46" s="5">
        <v>21033</v>
      </c>
      <c r="C46" s="5">
        <f>SUM('Madsen Data'!E380:E388)</f>
        <v>26</v>
      </c>
      <c r="D46" s="5">
        <v>0</v>
      </c>
      <c r="E46" s="5">
        <v>72</v>
      </c>
      <c r="F46" s="5">
        <f t="shared" si="14"/>
        <v>26</v>
      </c>
      <c r="G46" s="5">
        <f t="shared" si="15"/>
        <v>72</v>
      </c>
      <c r="H46" s="5">
        <f t="shared" si="16"/>
        <v>0.3611111111111111</v>
      </c>
      <c r="I46" s="7">
        <v>36.111111111111107</v>
      </c>
      <c r="J46" s="5">
        <v>0</v>
      </c>
      <c r="K46" s="5">
        <v>9</v>
      </c>
      <c r="L46" s="5">
        <f t="shared" si="3"/>
        <v>0</v>
      </c>
      <c r="M46" s="5">
        <f>_xlfn.VAR.S('Madsen Data'!E380:E388)</f>
        <v>5.1111111111111107</v>
      </c>
      <c r="N46" s="5">
        <v>9</v>
      </c>
      <c r="O46" s="5">
        <f t="shared" si="4"/>
        <v>0.5679012345679012</v>
      </c>
      <c r="P46" s="7">
        <f t="shared" si="5"/>
        <v>0.5679012345679012</v>
      </c>
      <c r="Q46" s="5">
        <f t="shared" si="6"/>
        <v>676</v>
      </c>
      <c r="R46" s="5">
        <f t="shared" si="7"/>
        <v>0</v>
      </c>
      <c r="S46" s="5">
        <f t="shared" si="8"/>
        <v>5184</v>
      </c>
      <c r="T46" s="5">
        <f t="shared" si="9"/>
        <v>46656</v>
      </c>
      <c r="U46" s="7">
        <f t="shared" si="10"/>
        <v>0</v>
      </c>
      <c r="V46" s="5">
        <f t="shared" si="11"/>
        <v>0.5679012345679012</v>
      </c>
      <c r="W46" s="5">
        <f t="shared" si="12"/>
        <v>0.75359222034725204</v>
      </c>
      <c r="X46" s="5">
        <f t="shared" si="13"/>
        <v>1.0466558615934056E-2</v>
      </c>
      <c r="Y46" s="5">
        <v>1.0954884926078343E-4</v>
      </c>
    </row>
    <row r="47" spans="1:25" x14ac:dyDescent="0.2">
      <c r="A47" s="5">
        <v>0</v>
      </c>
      <c r="B47" s="5">
        <v>21038</v>
      </c>
      <c r="C47" s="5">
        <f>SUM('Madsen Data'!E389:E397)</f>
        <v>24</v>
      </c>
      <c r="D47" s="5">
        <v>2</v>
      </c>
      <c r="E47" s="5">
        <v>72</v>
      </c>
      <c r="F47" s="5">
        <f t="shared" si="14"/>
        <v>22</v>
      </c>
      <c r="G47" s="5">
        <f t="shared" si="15"/>
        <v>70</v>
      </c>
      <c r="H47" s="5">
        <f t="shared" si="16"/>
        <v>0.31428571428571428</v>
      </c>
      <c r="I47" s="7">
        <v>31.428571428571427</v>
      </c>
      <c r="J47" s="5">
        <v>0.44444444444444442</v>
      </c>
      <c r="K47" s="5">
        <v>9</v>
      </c>
      <c r="L47" s="5">
        <f t="shared" si="3"/>
        <v>4.9382716049382713E-2</v>
      </c>
      <c r="M47" s="5">
        <f>_xlfn.VAR.S('Madsen Data'!E389:E397)</f>
        <v>1.25</v>
      </c>
      <c r="N47" s="5">
        <v>9</v>
      </c>
      <c r="O47" s="5">
        <f t="shared" si="4"/>
        <v>0.1388888888888889</v>
      </c>
      <c r="P47" s="7">
        <f t="shared" si="5"/>
        <v>0.18827160493827161</v>
      </c>
      <c r="Q47" s="5">
        <f t="shared" si="6"/>
        <v>484</v>
      </c>
      <c r="R47" s="5">
        <f t="shared" si="7"/>
        <v>215.11111111111109</v>
      </c>
      <c r="S47" s="5">
        <f t="shared" si="8"/>
        <v>4900</v>
      </c>
      <c r="T47" s="5">
        <f t="shared" si="9"/>
        <v>44100</v>
      </c>
      <c r="U47" s="7">
        <f t="shared" si="10"/>
        <v>4.8778029730410675E-3</v>
      </c>
      <c r="V47" s="5">
        <f t="shared" si="11"/>
        <v>0.19314940791131269</v>
      </c>
      <c r="W47" s="5">
        <f t="shared" si="12"/>
        <v>0.43948766525502475</v>
      </c>
      <c r="X47" s="5">
        <f t="shared" si="13"/>
        <v>6.2783952179289249E-3</v>
      </c>
      <c r="Y47" s="5">
        <v>3.9418246512512789E-5</v>
      </c>
    </row>
    <row r="48" spans="1:25" x14ac:dyDescent="0.2">
      <c r="A48" s="5">
        <v>0</v>
      </c>
      <c r="B48" s="5">
        <v>21040</v>
      </c>
      <c r="C48" s="5">
        <f>SUM('Madsen Data'!E398:E406)</f>
        <v>20</v>
      </c>
      <c r="D48" s="5">
        <v>0</v>
      </c>
      <c r="E48" s="5">
        <v>72</v>
      </c>
      <c r="F48" s="5">
        <f t="shared" si="14"/>
        <v>20</v>
      </c>
      <c r="G48" s="5">
        <f t="shared" si="15"/>
        <v>72</v>
      </c>
      <c r="H48" s="5">
        <f t="shared" si="16"/>
        <v>0.27777777777777779</v>
      </c>
      <c r="I48" s="7">
        <v>27.777777777777779</v>
      </c>
      <c r="J48" s="5">
        <v>0</v>
      </c>
      <c r="K48" s="5">
        <v>9</v>
      </c>
      <c r="L48" s="5">
        <f t="shared" si="3"/>
        <v>0</v>
      </c>
      <c r="M48" s="5">
        <f>_xlfn.VAR.S('Madsen Data'!E398:E406)</f>
        <v>4.1944444444444446</v>
      </c>
      <c r="N48" s="5">
        <v>9</v>
      </c>
      <c r="O48" s="5">
        <f t="shared" si="4"/>
        <v>0.4660493827160494</v>
      </c>
      <c r="P48" s="7">
        <f t="shared" si="5"/>
        <v>0.4660493827160494</v>
      </c>
      <c r="Q48" s="5">
        <f t="shared" si="6"/>
        <v>400</v>
      </c>
      <c r="R48" s="5">
        <f t="shared" si="7"/>
        <v>0</v>
      </c>
      <c r="S48" s="5">
        <f t="shared" si="8"/>
        <v>5184</v>
      </c>
      <c r="T48" s="5">
        <f t="shared" si="9"/>
        <v>46656</v>
      </c>
      <c r="U48" s="7">
        <f t="shared" si="10"/>
        <v>0</v>
      </c>
      <c r="V48" s="5">
        <f t="shared" si="11"/>
        <v>0.4660493827160494</v>
      </c>
      <c r="W48" s="5">
        <f t="shared" si="12"/>
        <v>0.68267809596913931</v>
      </c>
      <c r="X48" s="5">
        <f t="shared" si="13"/>
        <v>9.4816402217936021E-3</v>
      </c>
      <c r="Y48" s="5">
        <v>8.9901501295534223E-5</v>
      </c>
    </row>
    <row r="49" spans="1:25" x14ac:dyDescent="0.2">
      <c r="A49" s="5">
        <v>1</v>
      </c>
      <c r="B49" s="5">
        <v>10209</v>
      </c>
      <c r="C49" s="5">
        <f>SUM('Madsen Data'!E407:E415)</f>
        <v>12</v>
      </c>
      <c r="D49" s="5">
        <v>4</v>
      </c>
      <c r="E49" s="5">
        <v>72</v>
      </c>
      <c r="F49" s="5">
        <f t="shared" si="14"/>
        <v>8</v>
      </c>
      <c r="G49" s="5">
        <f t="shared" si="15"/>
        <v>68</v>
      </c>
      <c r="H49" s="5">
        <f t="shared" si="16"/>
        <v>0.11764705882352941</v>
      </c>
      <c r="I49" s="7">
        <v>11.76470588235294</v>
      </c>
      <c r="J49" s="5">
        <v>0.77777777777777779</v>
      </c>
      <c r="K49" s="5">
        <v>9</v>
      </c>
      <c r="L49" s="5">
        <f t="shared" si="3"/>
        <v>8.6419753086419748E-2</v>
      </c>
      <c r="M49" s="5">
        <f>_xlfn.VAR.S('Madsen Data'!E407:E415)</f>
        <v>2.25</v>
      </c>
      <c r="N49" s="5">
        <v>9</v>
      </c>
      <c r="O49" s="5">
        <f t="shared" si="4"/>
        <v>0.25</v>
      </c>
      <c r="P49" s="7">
        <f t="shared" si="5"/>
        <v>0.33641975308641975</v>
      </c>
      <c r="Q49" s="5">
        <f t="shared" si="6"/>
        <v>64</v>
      </c>
      <c r="R49" s="5">
        <f t="shared" si="7"/>
        <v>49.777777777777779</v>
      </c>
      <c r="S49" s="5">
        <f t="shared" si="8"/>
        <v>4624</v>
      </c>
      <c r="T49" s="5">
        <f t="shared" si="9"/>
        <v>41616</v>
      </c>
      <c r="U49" s="7">
        <f t="shared" si="10"/>
        <v>1.1961211499850485E-3</v>
      </c>
      <c r="V49" s="5">
        <f t="shared" si="11"/>
        <v>0.33761587423640482</v>
      </c>
      <c r="W49" s="5">
        <f t="shared" si="12"/>
        <v>0.58104722203656123</v>
      </c>
      <c r="X49" s="5">
        <f t="shared" si="13"/>
        <v>8.5448120887729601E-3</v>
      </c>
      <c r="Y49" s="5">
        <v>7.3013813632440516E-5</v>
      </c>
    </row>
    <row r="50" spans="1:25" x14ac:dyDescent="0.2">
      <c r="A50" s="5">
        <v>1</v>
      </c>
      <c r="B50" s="5">
        <v>10211</v>
      </c>
      <c r="C50" s="5">
        <v>2</v>
      </c>
      <c r="D50" s="5">
        <v>0</v>
      </c>
      <c r="E50" s="5">
        <v>72</v>
      </c>
      <c r="F50" s="5">
        <f t="shared" si="14"/>
        <v>2</v>
      </c>
      <c r="G50" s="5">
        <f t="shared" si="15"/>
        <v>72</v>
      </c>
      <c r="H50" s="5">
        <f t="shared" si="16"/>
        <v>2.7777777777777776E-2</v>
      </c>
      <c r="I50" s="7">
        <v>2.7777777777777777</v>
      </c>
      <c r="J50" s="5">
        <v>0</v>
      </c>
      <c r="K50" s="5">
        <v>9</v>
      </c>
      <c r="L50" s="5">
        <f t="shared" si="3"/>
        <v>0</v>
      </c>
      <c r="M50" s="5">
        <f>_xlfn.VAR.S('Madsen Data'!E416:E424)</f>
        <v>0.44444444444444442</v>
      </c>
      <c r="N50" s="5">
        <v>9</v>
      </c>
      <c r="O50" s="5">
        <f t="shared" si="4"/>
        <v>4.9382716049382713E-2</v>
      </c>
      <c r="P50" s="7">
        <f t="shared" si="5"/>
        <v>4.9382716049382713E-2</v>
      </c>
      <c r="Q50" s="5">
        <f t="shared" si="6"/>
        <v>4</v>
      </c>
      <c r="R50" s="5">
        <f t="shared" si="7"/>
        <v>0</v>
      </c>
      <c r="S50" s="5">
        <f t="shared" si="8"/>
        <v>5184</v>
      </c>
      <c r="T50" s="5">
        <f t="shared" si="9"/>
        <v>46656</v>
      </c>
      <c r="U50" s="7">
        <f t="shared" si="10"/>
        <v>0</v>
      </c>
      <c r="V50" s="5">
        <f t="shared" si="11"/>
        <v>4.9382716049382713E-2</v>
      </c>
      <c r="W50" s="5">
        <f t="shared" si="12"/>
        <v>0.22222222222222221</v>
      </c>
      <c r="X50" s="5">
        <f t="shared" si="13"/>
        <v>3.0864197530864196E-3</v>
      </c>
      <c r="Y50" s="5">
        <v>9.5259868922420348E-6</v>
      </c>
    </row>
    <row r="51" spans="1:25" x14ac:dyDescent="0.2">
      <c r="A51" s="5">
        <v>1</v>
      </c>
      <c r="B51" s="5">
        <v>10213</v>
      </c>
      <c r="C51" s="5">
        <v>1</v>
      </c>
      <c r="D51" s="5">
        <v>0</v>
      </c>
      <c r="E51" s="5">
        <v>72</v>
      </c>
      <c r="F51" s="5">
        <f t="shared" si="14"/>
        <v>1</v>
      </c>
      <c r="G51" s="5">
        <f t="shared" si="15"/>
        <v>72</v>
      </c>
      <c r="H51" s="5">
        <f t="shared" si="16"/>
        <v>1.3888888888888888E-2</v>
      </c>
      <c r="I51" s="7">
        <v>1.3888888888888888</v>
      </c>
      <c r="J51" s="5">
        <v>0</v>
      </c>
      <c r="K51" s="5">
        <v>9</v>
      </c>
      <c r="L51" s="5">
        <f t="shared" si="3"/>
        <v>0</v>
      </c>
      <c r="M51" s="5">
        <v>0.111111111</v>
      </c>
      <c r="N51" s="5">
        <v>9</v>
      </c>
      <c r="O51" s="5">
        <f t="shared" si="4"/>
        <v>1.2345679E-2</v>
      </c>
      <c r="P51" s="7">
        <f t="shared" si="5"/>
        <v>1.2345679E-2</v>
      </c>
      <c r="Q51" s="5">
        <f t="shared" si="6"/>
        <v>1</v>
      </c>
      <c r="R51" s="5">
        <f t="shared" si="7"/>
        <v>0</v>
      </c>
      <c r="S51" s="5">
        <f t="shared" si="8"/>
        <v>5184</v>
      </c>
      <c r="T51" s="5">
        <f t="shared" si="9"/>
        <v>46656</v>
      </c>
      <c r="U51" s="7">
        <f t="shared" si="10"/>
        <v>0</v>
      </c>
      <c r="V51" s="5">
        <f t="shared" si="11"/>
        <v>1.2345679E-2</v>
      </c>
      <c r="W51" s="5">
        <f t="shared" si="12"/>
        <v>0.11111111105555556</v>
      </c>
      <c r="X51" s="5">
        <f t="shared" si="13"/>
        <v>1.543209875771605E-3</v>
      </c>
      <c r="Y51" s="5">
        <v>2.3814967206790125E-6</v>
      </c>
    </row>
    <row r="52" spans="1:25" x14ac:dyDescent="0.2">
      <c r="A52" s="5">
        <v>1</v>
      </c>
      <c r="B52" s="5">
        <v>10824</v>
      </c>
      <c r="C52" s="5">
        <v>9</v>
      </c>
      <c r="D52" s="5">
        <v>0</v>
      </c>
      <c r="E52" s="27">
        <v>48</v>
      </c>
      <c r="F52" s="5">
        <f t="shared" si="14"/>
        <v>9</v>
      </c>
      <c r="G52" s="5">
        <f t="shared" si="15"/>
        <v>48</v>
      </c>
      <c r="H52" s="5">
        <f t="shared" si="16"/>
        <v>0.1875</v>
      </c>
      <c r="I52" s="7">
        <v>18.75</v>
      </c>
      <c r="J52" s="5">
        <v>0</v>
      </c>
      <c r="K52" s="5">
        <v>6</v>
      </c>
      <c r="L52" s="5">
        <f t="shared" si="3"/>
        <v>0</v>
      </c>
      <c r="M52" s="5">
        <f>_xlfn.VAR.S('Madsen Data'!E434:E442)</f>
        <v>2.2999999999999998</v>
      </c>
      <c r="N52" s="5">
        <v>6</v>
      </c>
      <c r="O52" s="5">
        <f t="shared" si="4"/>
        <v>0.3833333333333333</v>
      </c>
      <c r="P52" s="7">
        <f t="shared" si="5"/>
        <v>0.3833333333333333</v>
      </c>
      <c r="Q52" s="5">
        <f t="shared" si="6"/>
        <v>81</v>
      </c>
      <c r="R52" s="5">
        <f t="shared" si="7"/>
        <v>0</v>
      </c>
      <c r="S52" s="5">
        <f t="shared" si="8"/>
        <v>2304</v>
      </c>
      <c r="T52" s="5">
        <f t="shared" si="9"/>
        <v>13824</v>
      </c>
      <c r="U52" s="7">
        <f t="shared" si="10"/>
        <v>0</v>
      </c>
      <c r="V52" s="5">
        <f t="shared" si="11"/>
        <v>0.3833333333333333</v>
      </c>
      <c r="W52" s="5">
        <f t="shared" si="12"/>
        <v>0.61913918736689033</v>
      </c>
      <c r="X52" s="5">
        <f t="shared" si="13"/>
        <v>1.2898733070143548E-2</v>
      </c>
      <c r="Y52" s="5">
        <v>1.6637731481481481E-4</v>
      </c>
    </row>
    <row r="53" spans="1:25" x14ac:dyDescent="0.2">
      <c r="A53" s="5">
        <v>1</v>
      </c>
      <c r="B53" s="5">
        <v>10825</v>
      </c>
      <c r="C53" s="5">
        <f>SUM('Madsen Data'!E443:E451)</f>
        <v>18</v>
      </c>
      <c r="D53" s="5">
        <v>0</v>
      </c>
      <c r="E53" s="5">
        <v>72</v>
      </c>
      <c r="F53" s="5">
        <f t="shared" si="14"/>
        <v>18</v>
      </c>
      <c r="G53" s="5">
        <f t="shared" si="15"/>
        <v>72</v>
      </c>
      <c r="H53" s="5">
        <f t="shared" si="16"/>
        <v>0.25</v>
      </c>
      <c r="I53" s="7">
        <v>25</v>
      </c>
      <c r="J53" s="5">
        <v>0</v>
      </c>
      <c r="K53" s="5">
        <v>9</v>
      </c>
      <c r="L53" s="5">
        <f t="shared" si="3"/>
        <v>0</v>
      </c>
      <c r="M53" s="5">
        <f>_xlfn.VAR.S('Madsen Data'!E443:E451)</f>
        <v>1.75</v>
      </c>
      <c r="N53" s="5">
        <v>9</v>
      </c>
      <c r="O53" s="5">
        <f t="shared" si="4"/>
        <v>0.19444444444444445</v>
      </c>
      <c r="P53" s="7">
        <f t="shared" si="5"/>
        <v>0.19444444444444445</v>
      </c>
      <c r="Q53" s="5">
        <f t="shared" si="6"/>
        <v>324</v>
      </c>
      <c r="R53" s="5">
        <f t="shared" si="7"/>
        <v>0</v>
      </c>
      <c r="S53" s="5">
        <f t="shared" si="8"/>
        <v>5184</v>
      </c>
      <c r="T53" s="5">
        <f t="shared" si="9"/>
        <v>46656</v>
      </c>
      <c r="U53" s="7">
        <f t="shared" si="10"/>
        <v>0</v>
      </c>
      <c r="V53" s="5">
        <f t="shared" si="11"/>
        <v>0.19444444444444445</v>
      </c>
      <c r="W53" s="5">
        <f t="shared" si="12"/>
        <v>0.44095855184409843</v>
      </c>
      <c r="X53" s="5">
        <f t="shared" si="13"/>
        <v>6.1244243311680338E-3</v>
      </c>
      <c r="Y53" s="5">
        <v>3.7508573388203021E-5</v>
      </c>
    </row>
    <row r="54" spans="1:25" x14ac:dyDescent="0.2">
      <c r="A54" s="5">
        <v>1</v>
      </c>
      <c r="B54" s="5">
        <v>10827</v>
      </c>
      <c r="C54" s="5">
        <f>SUM('Madsen Data'!E452:E460)</f>
        <v>12</v>
      </c>
      <c r="D54" s="5">
        <v>0</v>
      </c>
      <c r="E54" s="5">
        <v>72</v>
      </c>
      <c r="F54" s="5">
        <f t="shared" si="14"/>
        <v>12</v>
      </c>
      <c r="G54" s="5">
        <f t="shared" si="15"/>
        <v>72</v>
      </c>
      <c r="H54" s="5">
        <f t="shared" si="16"/>
        <v>0.16666666666666666</v>
      </c>
      <c r="I54" s="7">
        <v>16.666666666666664</v>
      </c>
      <c r="J54" s="5">
        <v>0</v>
      </c>
      <c r="K54" s="5">
        <v>9</v>
      </c>
      <c r="L54" s="5">
        <f t="shared" si="3"/>
        <v>0</v>
      </c>
      <c r="M54" s="5">
        <f>_xlfn.VAR.S('Madsen Data'!E452:E460)</f>
        <v>3</v>
      </c>
      <c r="N54" s="5">
        <v>9</v>
      </c>
      <c r="O54" s="5">
        <f t="shared" si="4"/>
        <v>0.33333333333333331</v>
      </c>
      <c r="P54" s="7">
        <f t="shared" si="5"/>
        <v>0.33333333333333331</v>
      </c>
      <c r="Q54" s="5">
        <f t="shared" si="6"/>
        <v>144</v>
      </c>
      <c r="R54" s="5">
        <f t="shared" si="7"/>
        <v>0</v>
      </c>
      <c r="S54" s="5">
        <f t="shared" si="8"/>
        <v>5184</v>
      </c>
      <c r="T54" s="5">
        <f t="shared" si="9"/>
        <v>46656</v>
      </c>
      <c r="U54" s="7">
        <f t="shared" si="10"/>
        <v>0</v>
      </c>
      <c r="V54" s="5">
        <f t="shared" si="11"/>
        <v>0.33333333333333331</v>
      </c>
      <c r="W54" s="5">
        <f t="shared" si="12"/>
        <v>0.57735026918962573</v>
      </c>
      <c r="X54" s="5">
        <f t="shared" si="13"/>
        <v>8.0187537387448014E-3</v>
      </c>
      <c r="Y54" s="5">
        <v>6.4300411522633737E-5</v>
      </c>
    </row>
    <row r="55" spans="1:25" x14ac:dyDescent="0.2">
      <c r="A55" s="5">
        <v>1</v>
      </c>
      <c r="B55" s="5">
        <v>10828</v>
      </c>
      <c r="C55" s="5">
        <v>6</v>
      </c>
      <c r="D55" s="5">
        <v>0</v>
      </c>
      <c r="E55" s="27">
        <v>48</v>
      </c>
      <c r="F55" s="5">
        <f t="shared" si="14"/>
        <v>6</v>
      </c>
      <c r="G55" s="5">
        <f t="shared" si="15"/>
        <v>48</v>
      </c>
      <c r="H55" s="5">
        <f t="shared" si="16"/>
        <v>0.125</v>
      </c>
      <c r="I55" s="7">
        <v>12.5</v>
      </c>
      <c r="J55" s="5">
        <v>0</v>
      </c>
      <c r="K55" s="5">
        <v>6</v>
      </c>
      <c r="L55" s="5">
        <f t="shared" si="3"/>
        <v>0</v>
      </c>
      <c r="M55" s="5">
        <f>_xlfn.VAR.S('Madsen Data'!E461:E469)</f>
        <v>2.8</v>
      </c>
      <c r="N55" s="5">
        <v>6</v>
      </c>
      <c r="O55" s="5">
        <f t="shared" si="4"/>
        <v>0.46666666666666662</v>
      </c>
      <c r="P55" s="7">
        <f t="shared" si="5"/>
        <v>0.46666666666666662</v>
      </c>
      <c r="Q55" s="5">
        <f t="shared" si="6"/>
        <v>36</v>
      </c>
      <c r="R55" s="5">
        <f t="shared" si="7"/>
        <v>0</v>
      </c>
      <c r="S55" s="5">
        <f t="shared" si="8"/>
        <v>2304</v>
      </c>
      <c r="T55" s="5">
        <f t="shared" si="9"/>
        <v>13824</v>
      </c>
      <c r="U55" s="7">
        <f t="shared" si="10"/>
        <v>0</v>
      </c>
      <c r="V55" s="5">
        <f t="shared" si="11"/>
        <v>0.46666666666666662</v>
      </c>
      <c r="W55" s="5">
        <f t="shared" si="12"/>
        <v>0.68313005106397318</v>
      </c>
      <c r="X55" s="5">
        <f t="shared" si="13"/>
        <v>1.4231876063832775E-2</v>
      </c>
      <c r="Y55" s="5">
        <v>2.0254629629629629E-4</v>
      </c>
    </row>
    <row r="56" spans="1:25" x14ac:dyDescent="0.2">
      <c r="A56" s="5">
        <v>1</v>
      </c>
      <c r="B56" s="5">
        <v>10914</v>
      </c>
      <c r="C56" s="5">
        <v>9</v>
      </c>
      <c r="D56" s="5">
        <v>0</v>
      </c>
      <c r="E56" s="5">
        <v>72</v>
      </c>
      <c r="F56" s="5">
        <f t="shared" si="14"/>
        <v>9</v>
      </c>
      <c r="G56" s="5">
        <f t="shared" si="15"/>
        <v>72</v>
      </c>
      <c r="H56" s="5">
        <f t="shared" si="16"/>
        <v>0.125</v>
      </c>
      <c r="I56" s="7">
        <v>12.5</v>
      </c>
      <c r="J56" s="5">
        <v>0</v>
      </c>
      <c r="K56" s="5">
        <v>9</v>
      </c>
      <c r="L56" s="5">
        <f t="shared" si="3"/>
        <v>0</v>
      </c>
      <c r="M56" s="5">
        <f>_xlfn.VAR.S('Madsen Data'!E470:E478)</f>
        <v>1.5</v>
      </c>
      <c r="N56" s="5">
        <v>9</v>
      </c>
      <c r="O56" s="5">
        <f t="shared" si="4"/>
        <v>0.16666666666666666</v>
      </c>
      <c r="P56" s="7">
        <f t="shared" si="5"/>
        <v>0.16666666666666666</v>
      </c>
      <c r="Q56" s="5">
        <f t="shared" si="6"/>
        <v>81</v>
      </c>
      <c r="R56" s="5">
        <f t="shared" si="7"/>
        <v>0</v>
      </c>
      <c r="S56" s="5">
        <f t="shared" si="8"/>
        <v>5184</v>
      </c>
      <c r="T56" s="5">
        <f t="shared" si="9"/>
        <v>46656</v>
      </c>
      <c r="U56" s="7">
        <f t="shared" si="10"/>
        <v>0</v>
      </c>
      <c r="V56" s="5">
        <f t="shared" si="11"/>
        <v>0.16666666666666666</v>
      </c>
      <c r="W56" s="5">
        <f t="shared" si="12"/>
        <v>0.40824829046386302</v>
      </c>
      <c r="X56" s="5">
        <f t="shared" si="13"/>
        <v>5.6701151453314308E-3</v>
      </c>
      <c r="Y56" s="5">
        <v>3.2150205761316875E-5</v>
      </c>
    </row>
    <row r="57" spans="1:25" x14ac:dyDescent="0.2">
      <c r="A57" s="5">
        <v>1</v>
      </c>
      <c r="B57" s="5">
        <v>10917</v>
      </c>
      <c r="C57" s="5">
        <v>1</v>
      </c>
      <c r="D57" s="5">
        <v>2</v>
      </c>
      <c r="E57" s="5">
        <v>72</v>
      </c>
      <c r="F57" s="5">
        <f t="shared" si="14"/>
        <v>-1</v>
      </c>
      <c r="G57" s="5">
        <f t="shared" si="15"/>
        <v>70</v>
      </c>
      <c r="H57" s="5">
        <f t="shared" si="16"/>
        <v>-1.4285714285714285E-2</v>
      </c>
      <c r="I57" s="7">
        <v>-1.4285714285714286</v>
      </c>
      <c r="J57" s="5">
        <v>0.44444444444444442</v>
      </c>
      <c r="K57" s="5">
        <v>9</v>
      </c>
      <c r="L57" s="5">
        <f t="shared" si="3"/>
        <v>4.9382716049382713E-2</v>
      </c>
      <c r="M57" s="5">
        <v>0.111111111</v>
      </c>
      <c r="N57" s="5">
        <v>9</v>
      </c>
      <c r="O57" s="5">
        <f t="shared" si="4"/>
        <v>1.2345679E-2</v>
      </c>
      <c r="P57" s="7">
        <f t="shared" si="5"/>
        <v>6.1728395049382712E-2</v>
      </c>
      <c r="Q57" s="5">
        <f t="shared" si="6"/>
        <v>1</v>
      </c>
      <c r="R57" s="5">
        <f t="shared" si="7"/>
        <v>0.44444444444444442</v>
      </c>
      <c r="S57" s="5">
        <f t="shared" si="8"/>
        <v>4900</v>
      </c>
      <c r="T57" s="5">
        <f t="shared" si="9"/>
        <v>44100</v>
      </c>
      <c r="U57" s="7">
        <f t="shared" si="10"/>
        <v>1.0078105316200553E-5</v>
      </c>
      <c r="V57" s="5">
        <f t="shared" si="11"/>
        <v>6.1738473154698915E-2</v>
      </c>
      <c r="W57" s="5">
        <f t="shared" si="12"/>
        <v>0.24847227844308692</v>
      </c>
      <c r="X57" s="5">
        <f t="shared" si="13"/>
        <v>3.5496039777583844E-3</v>
      </c>
      <c r="Y57" s="5">
        <v>1.2599688398918145E-5</v>
      </c>
    </row>
    <row r="58" spans="1:25" x14ac:dyDescent="0.2">
      <c r="A58" s="5">
        <v>1</v>
      </c>
      <c r="B58" s="5">
        <v>10918</v>
      </c>
      <c r="C58" s="5">
        <v>2</v>
      </c>
      <c r="D58" s="5">
        <v>0</v>
      </c>
      <c r="E58" s="5">
        <v>72</v>
      </c>
      <c r="F58" s="5">
        <f t="shared" si="14"/>
        <v>2</v>
      </c>
      <c r="G58" s="5">
        <f t="shared" si="15"/>
        <v>72</v>
      </c>
      <c r="H58" s="5">
        <f t="shared" si="16"/>
        <v>2.7777777777777776E-2</v>
      </c>
      <c r="I58" s="7">
        <v>2.7777777777777777</v>
      </c>
      <c r="J58" s="5">
        <v>0</v>
      </c>
      <c r="K58" s="5">
        <v>9</v>
      </c>
      <c r="L58" s="5">
        <f t="shared" si="3"/>
        <v>0</v>
      </c>
      <c r="M58" s="5">
        <f>_xlfn.VAR.S('Madsen Data'!E488:E496)</f>
        <v>0.44444444444444442</v>
      </c>
      <c r="N58" s="5">
        <v>9</v>
      </c>
      <c r="O58" s="5">
        <f t="shared" si="4"/>
        <v>4.9382716049382713E-2</v>
      </c>
      <c r="P58" s="7">
        <f t="shared" si="5"/>
        <v>4.9382716049382713E-2</v>
      </c>
      <c r="Q58" s="5">
        <f t="shared" si="6"/>
        <v>4</v>
      </c>
      <c r="R58" s="5">
        <f t="shared" si="7"/>
        <v>0</v>
      </c>
      <c r="S58" s="5">
        <f t="shared" si="8"/>
        <v>5184</v>
      </c>
      <c r="T58" s="5">
        <f t="shared" si="9"/>
        <v>46656</v>
      </c>
      <c r="U58" s="7">
        <f t="shared" si="10"/>
        <v>0</v>
      </c>
      <c r="V58" s="5">
        <f t="shared" si="11"/>
        <v>4.9382716049382713E-2</v>
      </c>
      <c r="W58" s="5">
        <f t="shared" si="12"/>
        <v>0.22222222222222221</v>
      </c>
      <c r="X58" s="5">
        <f t="shared" si="13"/>
        <v>3.0864197530864196E-3</v>
      </c>
      <c r="Y58" s="5">
        <v>9.5259868922420348E-6</v>
      </c>
    </row>
    <row r="59" spans="1:25" x14ac:dyDescent="0.2">
      <c r="A59" s="5">
        <v>1</v>
      </c>
      <c r="B59" s="5">
        <v>10921</v>
      </c>
      <c r="C59" s="5">
        <v>2</v>
      </c>
      <c r="D59" s="5">
        <v>2</v>
      </c>
      <c r="E59" s="5">
        <v>72</v>
      </c>
      <c r="F59" s="5">
        <f t="shared" si="14"/>
        <v>0</v>
      </c>
      <c r="G59" s="5">
        <f t="shared" si="15"/>
        <v>70</v>
      </c>
      <c r="H59" s="5">
        <f t="shared" si="16"/>
        <v>0</v>
      </c>
      <c r="I59" s="7">
        <v>0</v>
      </c>
      <c r="J59" s="5">
        <v>0.44444444444444442</v>
      </c>
      <c r="K59" s="5">
        <v>9</v>
      </c>
      <c r="L59" s="5">
        <f t="shared" si="3"/>
        <v>4.9382716049382713E-2</v>
      </c>
      <c r="M59" s="5">
        <f>_xlfn.VAR.S('Madsen Data'!E497:E505)</f>
        <v>0.44444444444444442</v>
      </c>
      <c r="N59" s="5">
        <v>9</v>
      </c>
      <c r="O59" s="5">
        <f t="shared" si="4"/>
        <v>4.9382716049382713E-2</v>
      </c>
      <c r="P59" s="7">
        <f t="shared" si="5"/>
        <v>9.8765432098765427E-2</v>
      </c>
      <c r="Q59" s="5">
        <f t="shared" si="6"/>
        <v>0</v>
      </c>
      <c r="R59" s="5">
        <f t="shared" si="7"/>
        <v>0</v>
      </c>
      <c r="S59" s="5">
        <f t="shared" si="8"/>
        <v>4900</v>
      </c>
      <c r="T59" s="5">
        <f t="shared" si="9"/>
        <v>44100</v>
      </c>
      <c r="U59" s="7">
        <f t="shared" si="10"/>
        <v>0</v>
      </c>
      <c r="V59" s="5">
        <f t="shared" si="11"/>
        <v>9.8765432098765427E-2</v>
      </c>
      <c r="W59" s="5">
        <f t="shared" si="12"/>
        <v>0.31426968052735443</v>
      </c>
      <c r="X59" s="5">
        <f t="shared" si="13"/>
        <v>4.4895668646764923E-3</v>
      </c>
      <c r="Y59" s="5">
        <v>2.015621063240111E-5</v>
      </c>
    </row>
    <row r="60" spans="1:25" x14ac:dyDescent="0.2">
      <c r="A60" s="5">
        <v>1</v>
      </c>
      <c r="B60" s="5">
        <v>11215</v>
      </c>
      <c r="C60" s="5">
        <f>SUM('Madsen Data'!E506:E514)</f>
        <v>18</v>
      </c>
      <c r="D60" s="5">
        <v>2</v>
      </c>
      <c r="E60" s="5">
        <v>72</v>
      </c>
      <c r="F60" s="5">
        <f t="shared" si="14"/>
        <v>16</v>
      </c>
      <c r="G60" s="5">
        <f t="shared" si="15"/>
        <v>70</v>
      </c>
      <c r="H60" s="5">
        <f t="shared" si="16"/>
        <v>0.22857142857142856</v>
      </c>
      <c r="I60" s="7">
        <v>22.857142857142858</v>
      </c>
      <c r="J60" s="5">
        <v>0.44444444444444442</v>
      </c>
      <c r="K60" s="5">
        <v>9</v>
      </c>
      <c r="L60" s="5">
        <f t="shared" si="3"/>
        <v>4.9382716049382713E-2</v>
      </c>
      <c r="M60" s="5">
        <f>_xlfn.VAR.S('Madsen Data'!E506:E514)</f>
        <v>2.75</v>
      </c>
      <c r="N60" s="5">
        <v>9</v>
      </c>
      <c r="O60" s="5">
        <f t="shared" si="4"/>
        <v>0.30555555555555558</v>
      </c>
      <c r="P60" s="7">
        <f t="shared" si="5"/>
        <v>0.35493827160493829</v>
      </c>
      <c r="Q60" s="5">
        <f t="shared" si="6"/>
        <v>256</v>
      </c>
      <c r="R60" s="5">
        <f t="shared" si="7"/>
        <v>113.77777777777777</v>
      </c>
      <c r="S60" s="5">
        <f t="shared" si="8"/>
        <v>4900</v>
      </c>
      <c r="T60" s="5">
        <f t="shared" si="9"/>
        <v>44100</v>
      </c>
      <c r="U60" s="7">
        <f t="shared" si="10"/>
        <v>2.5799949609473416E-3</v>
      </c>
      <c r="V60" s="5">
        <f t="shared" si="11"/>
        <v>0.35751826656588565</v>
      </c>
      <c r="W60" s="5">
        <f t="shared" si="12"/>
        <v>0.59792831222972342</v>
      </c>
      <c r="X60" s="5">
        <f t="shared" si="13"/>
        <v>8.5418330318531924E-3</v>
      </c>
      <c r="Y60" s="5">
        <v>7.2962911544058304E-5</v>
      </c>
    </row>
    <row r="61" spans="1:25" x14ac:dyDescent="0.2">
      <c r="A61" s="5">
        <v>1</v>
      </c>
      <c r="B61" s="5">
        <v>11221</v>
      </c>
      <c r="C61" s="5">
        <v>5</v>
      </c>
      <c r="D61" s="5">
        <v>0</v>
      </c>
      <c r="E61" s="5">
        <v>72</v>
      </c>
      <c r="F61" s="5">
        <f t="shared" si="14"/>
        <v>5</v>
      </c>
      <c r="G61" s="5">
        <f t="shared" si="15"/>
        <v>72</v>
      </c>
      <c r="H61" s="5">
        <f t="shared" si="16"/>
        <v>6.9444444444444448E-2</v>
      </c>
      <c r="I61" s="7">
        <v>6.9444444444444446</v>
      </c>
      <c r="J61" s="5">
        <v>0</v>
      </c>
      <c r="K61" s="5">
        <v>9</v>
      </c>
      <c r="L61" s="5">
        <f t="shared" si="3"/>
        <v>0</v>
      </c>
      <c r="M61" s="5">
        <f>_xlfn.VAR.S('Madsen Data'!E515:E523)</f>
        <v>0.27777777777777779</v>
      </c>
      <c r="N61" s="5">
        <v>9</v>
      </c>
      <c r="O61" s="5">
        <f t="shared" si="4"/>
        <v>3.0864197530864199E-2</v>
      </c>
      <c r="P61" s="7">
        <f t="shared" si="5"/>
        <v>3.0864197530864199E-2</v>
      </c>
      <c r="Q61" s="5">
        <f t="shared" si="6"/>
        <v>25</v>
      </c>
      <c r="R61" s="5">
        <f t="shared" si="7"/>
        <v>0</v>
      </c>
      <c r="S61" s="5">
        <f t="shared" si="8"/>
        <v>5184</v>
      </c>
      <c r="T61" s="5">
        <f t="shared" si="9"/>
        <v>46656</v>
      </c>
      <c r="U61" s="7">
        <f t="shared" si="10"/>
        <v>0</v>
      </c>
      <c r="V61" s="5">
        <f t="shared" si="11"/>
        <v>3.0864197530864199E-2</v>
      </c>
      <c r="W61" s="5">
        <f t="shared" si="12"/>
        <v>0.17568209223157663</v>
      </c>
      <c r="X61" s="5">
        <f t="shared" si="13"/>
        <v>2.4400290587718977E-3</v>
      </c>
      <c r="Y61" s="5">
        <v>5.9537418076512735E-6</v>
      </c>
    </row>
    <row r="62" spans="1:25" x14ac:dyDescent="0.2">
      <c r="A62" s="5">
        <v>1</v>
      </c>
      <c r="B62" s="5">
        <v>11222</v>
      </c>
      <c r="C62" s="5">
        <f>SUM('Madsen Data'!E524:E532)</f>
        <v>16</v>
      </c>
      <c r="D62" s="5">
        <v>0</v>
      </c>
      <c r="E62" s="5">
        <v>72</v>
      </c>
      <c r="F62" s="5">
        <f t="shared" si="14"/>
        <v>16</v>
      </c>
      <c r="G62" s="5">
        <f t="shared" si="15"/>
        <v>72</v>
      </c>
      <c r="H62" s="5">
        <f t="shared" si="16"/>
        <v>0.22222222222222221</v>
      </c>
      <c r="I62" s="7">
        <v>22.222222222222221</v>
      </c>
      <c r="J62" s="5">
        <v>0</v>
      </c>
      <c r="K62" s="5">
        <v>9</v>
      </c>
      <c r="L62" s="5">
        <f t="shared" si="3"/>
        <v>0</v>
      </c>
      <c r="M62" s="5">
        <f>_xlfn.VAR.S('Madsen Data'!E524:E532)</f>
        <v>1.6944444444444446</v>
      </c>
      <c r="N62" s="5">
        <v>9</v>
      </c>
      <c r="O62" s="5">
        <f t="shared" si="4"/>
        <v>0.18827160493827164</v>
      </c>
      <c r="P62" s="7">
        <f t="shared" si="5"/>
        <v>0.18827160493827164</v>
      </c>
      <c r="Q62" s="5">
        <f t="shared" si="6"/>
        <v>256</v>
      </c>
      <c r="R62" s="5">
        <f t="shared" si="7"/>
        <v>0</v>
      </c>
      <c r="S62" s="5">
        <f t="shared" si="8"/>
        <v>5184</v>
      </c>
      <c r="T62" s="5">
        <f t="shared" si="9"/>
        <v>46656</v>
      </c>
      <c r="U62" s="7">
        <f t="shared" si="10"/>
        <v>0</v>
      </c>
      <c r="V62" s="5">
        <f t="shared" si="11"/>
        <v>0.18827160493827164</v>
      </c>
      <c r="W62" s="5">
        <f t="shared" si="12"/>
        <v>0.43390275977259196</v>
      </c>
      <c r="X62" s="5">
        <f t="shared" si="13"/>
        <v>6.0264272190637775E-3</v>
      </c>
      <c r="Y62" s="5">
        <v>3.6317825026672778E-5</v>
      </c>
    </row>
    <row r="63" spans="1:25" x14ac:dyDescent="0.2">
      <c r="A63" s="5">
        <v>1</v>
      </c>
      <c r="B63" s="5">
        <v>11227</v>
      </c>
      <c r="C63" s="5">
        <f>SUM('Madsen Data'!E533:E541)</f>
        <v>7</v>
      </c>
      <c r="D63" s="5">
        <v>5</v>
      </c>
      <c r="E63" s="5">
        <v>72</v>
      </c>
      <c r="F63" s="5">
        <f t="shared" si="14"/>
        <v>2</v>
      </c>
      <c r="G63" s="5">
        <f t="shared" si="15"/>
        <v>67</v>
      </c>
      <c r="H63" s="5">
        <f t="shared" si="16"/>
        <v>2.9850746268656716E-2</v>
      </c>
      <c r="I63" s="7">
        <v>2.9850746268656714</v>
      </c>
      <c r="J63" s="5">
        <v>0.77777777777777779</v>
      </c>
      <c r="K63" s="5">
        <v>9</v>
      </c>
      <c r="L63" s="5">
        <f t="shared" si="3"/>
        <v>8.6419753086419748E-2</v>
      </c>
      <c r="M63" s="5">
        <f>_xlfn.VAR.S('Madsen Data'!E533:E541)</f>
        <v>1.9444444444444444</v>
      </c>
      <c r="N63" s="5">
        <v>9</v>
      </c>
      <c r="O63" s="5">
        <f t="shared" si="4"/>
        <v>0.21604938271604937</v>
      </c>
      <c r="P63" s="7">
        <f t="shared" si="5"/>
        <v>0.30246913580246915</v>
      </c>
      <c r="Q63" s="5">
        <f t="shared" si="6"/>
        <v>4</v>
      </c>
      <c r="R63" s="5">
        <f t="shared" si="7"/>
        <v>3.1111111111111112</v>
      </c>
      <c r="S63" s="5">
        <f t="shared" si="8"/>
        <v>4489</v>
      </c>
      <c r="T63" s="5">
        <f t="shared" si="9"/>
        <v>40401</v>
      </c>
      <c r="U63" s="7">
        <f t="shared" si="10"/>
        <v>7.7005794686050132E-5</v>
      </c>
      <c r="V63" s="5">
        <f t="shared" si="11"/>
        <v>0.3025461415971552</v>
      </c>
      <c r="W63" s="5">
        <f t="shared" si="12"/>
        <v>0.5500419453070422</v>
      </c>
      <c r="X63" s="5">
        <f t="shared" si="13"/>
        <v>8.2095812732394351E-3</v>
      </c>
      <c r="Y63" s="5">
        <v>6.7397224681923625E-5</v>
      </c>
    </row>
    <row r="64" spans="1:25" x14ac:dyDescent="0.2">
      <c r="A64" s="5">
        <v>1</v>
      </c>
      <c r="B64" s="5">
        <v>11228</v>
      </c>
      <c r="C64" s="5">
        <v>9</v>
      </c>
      <c r="D64" s="5">
        <v>0</v>
      </c>
      <c r="E64" s="5">
        <v>72</v>
      </c>
      <c r="F64" s="5">
        <f t="shared" si="14"/>
        <v>9</v>
      </c>
      <c r="G64" s="5">
        <f t="shared" si="15"/>
        <v>72</v>
      </c>
      <c r="H64" s="5">
        <f t="shared" si="16"/>
        <v>0.125</v>
      </c>
      <c r="I64" s="7">
        <v>12.5</v>
      </c>
      <c r="J64" s="5">
        <v>0</v>
      </c>
      <c r="K64" s="5">
        <v>9</v>
      </c>
      <c r="L64" s="5">
        <f t="shared" si="3"/>
        <v>0</v>
      </c>
      <c r="M64" s="5">
        <f>_xlfn.VAR.S('Madsen Data'!E542:E550)</f>
        <v>2</v>
      </c>
      <c r="N64" s="5">
        <v>9</v>
      </c>
      <c r="O64" s="5">
        <f t="shared" si="4"/>
        <v>0.22222222222222221</v>
      </c>
      <c r="P64" s="7">
        <f t="shared" si="5"/>
        <v>0.22222222222222221</v>
      </c>
      <c r="Q64" s="5">
        <f t="shared" si="6"/>
        <v>81</v>
      </c>
      <c r="R64" s="5">
        <f t="shared" si="7"/>
        <v>0</v>
      </c>
      <c r="S64" s="5">
        <f t="shared" si="8"/>
        <v>5184</v>
      </c>
      <c r="T64" s="5">
        <f t="shared" si="9"/>
        <v>46656</v>
      </c>
      <c r="U64" s="7">
        <f t="shared" si="10"/>
        <v>0</v>
      </c>
      <c r="V64" s="5">
        <f t="shared" si="11"/>
        <v>0.22222222222222221</v>
      </c>
      <c r="W64" s="5">
        <f t="shared" si="12"/>
        <v>0.47140452079103168</v>
      </c>
      <c r="X64" s="5">
        <f t="shared" si="13"/>
        <v>6.547285010986551E-3</v>
      </c>
      <c r="Y64" s="5">
        <v>4.286694101508916E-5</v>
      </c>
    </row>
    <row r="65" spans="1:25" x14ac:dyDescent="0.2">
      <c r="A65" s="5">
        <v>1</v>
      </c>
      <c r="B65" s="5">
        <v>11229</v>
      </c>
      <c r="C65" s="5">
        <v>0</v>
      </c>
      <c r="D65" s="5">
        <v>0</v>
      </c>
      <c r="E65" s="5">
        <v>72</v>
      </c>
      <c r="F65" s="5">
        <f t="shared" si="14"/>
        <v>0</v>
      </c>
      <c r="G65" s="5">
        <f t="shared" si="15"/>
        <v>72</v>
      </c>
      <c r="H65" s="5">
        <f t="shared" si="16"/>
        <v>0</v>
      </c>
      <c r="I65" s="7">
        <v>0</v>
      </c>
      <c r="J65" s="5">
        <v>0</v>
      </c>
      <c r="K65" s="5">
        <v>9</v>
      </c>
      <c r="L65" s="5">
        <f t="shared" si="3"/>
        <v>0</v>
      </c>
      <c r="M65" s="5">
        <v>0</v>
      </c>
      <c r="N65" s="5">
        <v>9</v>
      </c>
      <c r="O65" s="5">
        <f t="shared" si="4"/>
        <v>0</v>
      </c>
      <c r="P65" s="7">
        <f t="shared" si="5"/>
        <v>0</v>
      </c>
      <c r="Q65" s="5">
        <f t="shared" si="6"/>
        <v>0</v>
      </c>
      <c r="R65" s="5">
        <f t="shared" si="7"/>
        <v>0</v>
      </c>
      <c r="S65" s="5">
        <f t="shared" si="8"/>
        <v>5184</v>
      </c>
      <c r="T65" s="5">
        <f t="shared" si="9"/>
        <v>46656</v>
      </c>
      <c r="U65" s="7">
        <f t="shared" si="10"/>
        <v>0</v>
      </c>
      <c r="V65" s="5">
        <f t="shared" si="11"/>
        <v>0</v>
      </c>
      <c r="W65" s="5">
        <f t="shared" si="12"/>
        <v>0</v>
      </c>
      <c r="X65" s="5">
        <f t="shared" si="13"/>
        <v>0</v>
      </c>
      <c r="Y65" s="5">
        <v>0</v>
      </c>
    </row>
    <row r="66" spans="1:25" x14ac:dyDescent="0.2">
      <c r="A66" s="5">
        <v>1</v>
      </c>
      <c r="B66" s="5">
        <v>11231</v>
      </c>
      <c r="C66" s="5">
        <v>5</v>
      </c>
      <c r="D66" s="5">
        <v>0</v>
      </c>
      <c r="E66" s="5">
        <v>72</v>
      </c>
      <c r="F66" s="5">
        <f t="shared" si="14"/>
        <v>5</v>
      </c>
      <c r="G66" s="5">
        <f t="shared" si="15"/>
        <v>72</v>
      </c>
      <c r="H66" s="5">
        <f t="shared" si="16"/>
        <v>6.9444444444444448E-2</v>
      </c>
      <c r="I66" s="7">
        <v>6.9444444444444446</v>
      </c>
      <c r="J66" s="5">
        <v>0</v>
      </c>
      <c r="K66" s="5">
        <v>9</v>
      </c>
      <c r="L66" s="5">
        <f t="shared" si="3"/>
        <v>0</v>
      </c>
      <c r="M66" s="5">
        <f>_xlfn.VAR.S('Madsen Data'!E560:E568)</f>
        <v>0.52777777777777779</v>
      </c>
      <c r="N66" s="5">
        <v>9</v>
      </c>
      <c r="O66" s="5">
        <f t="shared" si="4"/>
        <v>5.8641975308641979E-2</v>
      </c>
      <c r="P66" s="7">
        <f t="shared" si="5"/>
        <v>5.8641975308641979E-2</v>
      </c>
      <c r="Q66" s="5">
        <f t="shared" si="6"/>
        <v>25</v>
      </c>
      <c r="R66" s="5">
        <f t="shared" si="7"/>
        <v>0</v>
      </c>
      <c r="S66" s="5">
        <f t="shared" si="8"/>
        <v>5184</v>
      </c>
      <c r="T66" s="5">
        <f t="shared" si="9"/>
        <v>46656</v>
      </c>
      <c r="U66" s="7">
        <f t="shared" si="10"/>
        <v>0</v>
      </c>
      <c r="V66" s="5">
        <f t="shared" si="11"/>
        <v>5.8641975308641979E-2</v>
      </c>
      <c r="W66" s="5">
        <f t="shared" si="12"/>
        <v>0.24216105241892633</v>
      </c>
      <c r="X66" s="5">
        <f t="shared" si="13"/>
        <v>3.3633479502628658E-3</v>
      </c>
      <c r="Y66" s="5">
        <v>1.131210943453742E-5</v>
      </c>
    </row>
    <row r="67" spans="1:25" x14ac:dyDescent="0.2">
      <c r="A67" s="5">
        <v>1</v>
      </c>
      <c r="B67" s="5">
        <v>11409</v>
      </c>
      <c r="C67" s="5">
        <v>6</v>
      </c>
      <c r="D67" s="5">
        <v>0</v>
      </c>
      <c r="E67" s="5">
        <v>72</v>
      </c>
      <c r="F67" s="5">
        <f t="shared" si="14"/>
        <v>6</v>
      </c>
      <c r="G67" s="5">
        <f t="shared" si="15"/>
        <v>72</v>
      </c>
      <c r="H67" s="5">
        <f t="shared" si="16"/>
        <v>8.3333333333333329E-2</v>
      </c>
      <c r="I67" s="7">
        <v>8.3333333333333321</v>
      </c>
      <c r="J67" s="5">
        <v>0</v>
      </c>
      <c r="K67" s="5">
        <v>9</v>
      </c>
      <c r="L67" s="5">
        <f t="shared" si="3"/>
        <v>0</v>
      </c>
      <c r="M67" s="5">
        <f>_xlfn.VAR.S('Madsen Data'!E569:E577)</f>
        <v>1.75</v>
      </c>
      <c r="N67" s="5">
        <v>9</v>
      </c>
      <c r="O67" s="5">
        <f t="shared" si="4"/>
        <v>0.19444444444444445</v>
      </c>
      <c r="P67" s="7">
        <f t="shared" si="5"/>
        <v>0.19444444444444445</v>
      </c>
      <c r="Q67" s="5">
        <f t="shared" si="6"/>
        <v>36</v>
      </c>
      <c r="R67" s="5">
        <f t="shared" si="7"/>
        <v>0</v>
      </c>
      <c r="S67" s="5">
        <f t="shared" si="8"/>
        <v>5184</v>
      </c>
      <c r="T67" s="5">
        <f t="shared" si="9"/>
        <v>46656</v>
      </c>
      <c r="U67" s="7">
        <f t="shared" si="10"/>
        <v>0</v>
      </c>
      <c r="V67" s="5">
        <f t="shared" si="11"/>
        <v>0.19444444444444445</v>
      </c>
      <c r="W67" s="5">
        <f t="shared" si="12"/>
        <v>0.44095855184409843</v>
      </c>
      <c r="X67" s="5">
        <f t="shared" si="13"/>
        <v>6.1244243311680338E-3</v>
      </c>
      <c r="Y67" s="5">
        <v>3.7508573388203021E-5</v>
      </c>
    </row>
    <row r="68" spans="1:25" x14ac:dyDescent="0.2">
      <c r="A68" s="5">
        <v>1</v>
      </c>
      <c r="B68" s="5">
        <v>11412</v>
      </c>
      <c r="C68" s="5">
        <v>4</v>
      </c>
      <c r="D68" s="5">
        <v>0</v>
      </c>
      <c r="E68" s="5">
        <v>72</v>
      </c>
      <c r="F68" s="5">
        <f t="shared" si="14"/>
        <v>4</v>
      </c>
      <c r="G68" s="5">
        <f t="shared" si="15"/>
        <v>72</v>
      </c>
      <c r="H68" s="5">
        <f t="shared" si="16"/>
        <v>5.5555555555555552E-2</v>
      </c>
      <c r="I68" s="7">
        <v>5.5555555555555554</v>
      </c>
      <c r="J68" s="5">
        <v>0</v>
      </c>
      <c r="K68" s="5">
        <v>9</v>
      </c>
      <c r="L68" s="5">
        <f t="shared" si="3"/>
        <v>0</v>
      </c>
      <c r="M68" s="5">
        <f>_xlfn.VAR.S('Madsen Data'!E578:E586)</f>
        <v>0.77777777777777779</v>
      </c>
      <c r="N68" s="5">
        <v>9</v>
      </c>
      <c r="O68" s="5">
        <f t="shared" si="4"/>
        <v>8.6419753086419748E-2</v>
      </c>
      <c r="P68" s="7">
        <f t="shared" si="5"/>
        <v>8.6419753086419748E-2</v>
      </c>
      <c r="Q68" s="5">
        <f t="shared" si="6"/>
        <v>16</v>
      </c>
      <c r="R68" s="5">
        <f t="shared" si="7"/>
        <v>0</v>
      </c>
      <c r="S68" s="5">
        <f t="shared" si="8"/>
        <v>5184</v>
      </c>
      <c r="T68" s="5">
        <f t="shared" si="9"/>
        <v>46656</v>
      </c>
      <c r="U68" s="7">
        <f t="shared" si="10"/>
        <v>0</v>
      </c>
      <c r="V68" s="5">
        <f t="shared" si="11"/>
        <v>8.6419753086419748E-2</v>
      </c>
      <c r="W68" s="5">
        <f t="shared" si="12"/>
        <v>0.29397236789606562</v>
      </c>
      <c r="X68" s="5">
        <f t="shared" si="13"/>
        <v>4.0829495541120225E-3</v>
      </c>
      <c r="Y68" s="5">
        <v>1.6670477061423563E-5</v>
      </c>
    </row>
    <row r="69" spans="1:25" x14ac:dyDescent="0.2">
      <c r="A69" s="5">
        <v>1</v>
      </c>
      <c r="B69" s="5">
        <v>11413</v>
      </c>
      <c r="C69" s="5">
        <f>SUM('Madsen Data'!E587:E595)</f>
        <v>11</v>
      </c>
      <c r="D69" s="5">
        <v>0</v>
      </c>
      <c r="E69" s="5">
        <v>72</v>
      </c>
      <c r="F69" s="5">
        <f t="shared" si="14"/>
        <v>11</v>
      </c>
      <c r="G69" s="5">
        <f t="shared" si="15"/>
        <v>72</v>
      </c>
      <c r="H69" s="5">
        <f t="shared" si="16"/>
        <v>0.15277777777777779</v>
      </c>
      <c r="I69" s="7">
        <v>15.277777777777779</v>
      </c>
      <c r="J69" s="5">
        <v>0</v>
      </c>
      <c r="K69" s="5">
        <v>9</v>
      </c>
      <c r="L69" s="5">
        <f t="shared" ref="L69:L87" si="17">J69/K69</f>
        <v>0</v>
      </c>
      <c r="M69" s="5">
        <f>_xlfn.VAR.S('Madsen Data'!E587:E595)</f>
        <v>1.4444444444444444</v>
      </c>
      <c r="N69" s="5">
        <v>9</v>
      </c>
      <c r="O69" s="5">
        <f t="shared" ref="O69:O87" si="18">M69/N69</f>
        <v>0.16049382716049382</v>
      </c>
      <c r="P69" s="7">
        <f t="shared" ref="P69:P87" si="19">L69+O69</f>
        <v>0.16049382716049382</v>
      </c>
      <c r="Q69" s="5">
        <f t="shared" ref="Q69:Q87" si="20">F69*F69</f>
        <v>121</v>
      </c>
      <c r="R69" s="5">
        <f t="shared" ref="R69:R87" si="21">Q69*J69</f>
        <v>0</v>
      </c>
      <c r="S69" s="5">
        <f t="shared" ref="S69:S87" si="22">G69*G69</f>
        <v>5184</v>
      </c>
      <c r="T69" s="5">
        <f t="shared" ref="T69:T87" si="23">S69*K69</f>
        <v>46656</v>
      </c>
      <c r="U69" s="7">
        <f t="shared" ref="U69:U87" si="24">R69/T69</f>
        <v>0</v>
      </c>
      <c r="V69" s="5">
        <f t="shared" ref="V69:V87" si="25">P69+U69</f>
        <v>0.16049382716049382</v>
      </c>
      <c r="W69" s="5">
        <f t="shared" ref="W69:W87" si="26">SQRT(V69)</f>
        <v>0.40061680838488767</v>
      </c>
      <c r="X69" s="5">
        <f t="shared" ref="X69:X87" si="27">W69/G69</f>
        <v>5.5641223386789958E-3</v>
      </c>
      <c r="Y69" s="5">
        <v>3.0959457399786618E-5</v>
      </c>
    </row>
    <row r="70" spans="1:25" x14ac:dyDescent="0.2">
      <c r="A70" s="5">
        <v>1</v>
      </c>
      <c r="B70" s="5">
        <v>11802</v>
      </c>
      <c r="C70" s="5">
        <v>5</v>
      </c>
      <c r="D70" s="5">
        <v>0</v>
      </c>
      <c r="E70" s="5">
        <v>72</v>
      </c>
      <c r="F70" s="5">
        <f t="shared" si="14"/>
        <v>5</v>
      </c>
      <c r="G70" s="5">
        <f t="shared" si="15"/>
        <v>72</v>
      </c>
      <c r="H70" s="5">
        <f t="shared" si="16"/>
        <v>6.9444444444444448E-2</v>
      </c>
      <c r="I70" s="7">
        <v>6.9444444444444446</v>
      </c>
      <c r="J70" s="5">
        <v>0</v>
      </c>
      <c r="K70" s="5">
        <v>9</v>
      </c>
      <c r="L70" s="5">
        <f t="shared" si="17"/>
        <v>0</v>
      </c>
      <c r="M70" s="5">
        <f>_xlfn.VAR.S('Madsen Data'!E596:E604)</f>
        <v>0.77777777777777779</v>
      </c>
      <c r="N70" s="5">
        <v>9</v>
      </c>
      <c r="O70" s="5">
        <f t="shared" si="18"/>
        <v>8.6419753086419748E-2</v>
      </c>
      <c r="P70" s="7">
        <f t="shared" si="19"/>
        <v>8.6419753086419748E-2</v>
      </c>
      <c r="Q70" s="5">
        <f t="shared" si="20"/>
        <v>25</v>
      </c>
      <c r="R70" s="5">
        <f t="shared" si="21"/>
        <v>0</v>
      </c>
      <c r="S70" s="5">
        <f t="shared" si="22"/>
        <v>5184</v>
      </c>
      <c r="T70" s="5">
        <f t="shared" si="23"/>
        <v>46656</v>
      </c>
      <c r="U70" s="7">
        <f t="shared" si="24"/>
        <v>0</v>
      </c>
      <c r="V70" s="5">
        <f t="shared" si="25"/>
        <v>8.6419753086419748E-2</v>
      </c>
      <c r="W70" s="5">
        <f t="shared" si="26"/>
        <v>0.29397236789606562</v>
      </c>
      <c r="X70" s="5">
        <f t="shared" si="27"/>
        <v>4.0829495541120225E-3</v>
      </c>
      <c r="Y70" s="5">
        <v>1.6670477061423563E-5</v>
      </c>
    </row>
    <row r="71" spans="1:25" x14ac:dyDescent="0.2">
      <c r="A71" s="5">
        <v>1</v>
      </c>
      <c r="B71" s="5">
        <v>11804</v>
      </c>
      <c r="C71" s="5">
        <f>SUM('Madsen Data'!E605:E613)</f>
        <v>12</v>
      </c>
      <c r="D71" s="5">
        <v>2</v>
      </c>
      <c r="E71" s="5">
        <v>72</v>
      </c>
      <c r="F71" s="5">
        <f t="shared" si="14"/>
        <v>10</v>
      </c>
      <c r="G71" s="5">
        <f t="shared" si="15"/>
        <v>70</v>
      </c>
      <c r="H71" s="5">
        <f t="shared" si="16"/>
        <v>0.14285714285714285</v>
      </c>
      <c r="I71" s="7">
        <v>14.285714285714285</v>
      </c>
      <c r="J71" s="5">
        <v>0.19444444444444445</v>
      </c>
      <c r="K71" s="5">
        <v>9</v>
      </c>
      <c r="L71" s="5">
        <f t="shared" si="17"/>
        <v>2.1604938271604937E-2</v>
      </c>
      <c r="M71" s="5">
        <f>_xlfn.VAR.S('Madsen Data'!E605:E613)</f>
        <v>2.25</v>
      </c>
      <c r="N71" s="5">
        <v>9</v>
      </c>
      <c r="O71" s="5">
        <f t="shared" si="18"/>
        <v>0.25</v>
      </c>
      <c r="P71" s="7">
        <f t="shared" si="19"/>
        <v>0.27160493827160492</v>
      </c>
      <c r="Q71" s="5">
        <f t="shared" si="20"/>
        <v>100</v>
      </c>
      <c r="R71" s="5">
        <f t="shared" si="21"/>
        <v>19.444444444444446</v>
      </c>
      <c r="S71" s="5">
        <f t="shared" si="22"/>
        <v>4900</v>
      </c>
      <c r="T71" s="5">
        <f t="shared" si="23"/>
        <v>44100</v>
      </c>
      <c r="U71" s="7">
        <f t="shared" si="24"/>
        <v>4.4091710758377428E-4</v>
      </c>
      <c r="V71" s="5">
        <f t="shared" si="25"/>
        <v>0.27204585537918868</v>
      </c>
      <c r="W71" s="5">
        <f t="shared" si="26"/>
        <v>0.52158015240151601</v>
      </c>
      <c r="X71" s="5">
        <f t="shared" si="27"/>
        <v>7.4511450343073713E-3</v>
      </c>
      <c r="Y71" s="5">
        <v>5.5519562322283398E-5</v>
      </c>
    </row>
    <row r="72" spans="1:25" x14ac:dyDescent="0.2">
      <c r="A72" s="5">
        <v>1</v>
      </c>
      <c r="B72" s="5">
        <v>11805</v>
      </c>
      <c r="C72" s="5">
        <f>SUM('Madsen Data'!E614:E622)</f>
        <v>11</v>
      </c>
      <c r="D72" s="5">
        <v>0</v>
      </c>
      <c r="E72" s="5">
        <v>72</v>
      </c>
      <c r="F72" s="5">
        <f t="shared" si="14"/>
        <v>11</v>
      </c>
      <c r="G72" s="5">
        <f t="shared" si="15"/>
        <v>72</v>
      </c>
      <c r="H72" s="5">
        <f t="shared" si="16"/>
        <v>0.15277777777777779</v>
      </c>
      <c r="I72" s="7">
        <v>15.277777777777779</v>
      </c>
      <c r="J72" s="5">
        <v>0</v>
      </c>
      <c r="K72" s="5">
        <v>9</v>
      </c>
      <c r="L72" s="5">
        <f t="shared" si="17"/>
        <v>0</v>
      </c>
      <c r="M72" s="5">
        <f>_xlfn.VAR.S('Madsen Data'!E614:E622)</f>
        <v>1.1944444444444444</v>
      </c>
      <c r="N72" s="5">
        <v>9</v>
      </c>
      <c r="O72" s="5">
        <f t="shared" si="18"/>
        <v>0.13271604938271606</v>
      </c>
      <c r="P72" s="7">
        <f t="shared" si="19"/>
        <v>0.13271604938271606</v>
      </c>
      <c r="Q72" s="5">
        <f t="shared" si="20"/>
        <v>121</v>
      </c>
      <c r="R72" s="5">
        <f t="shared" si="21"/>
        <v>0</v>
      </c>
      <c r="S72" s="5">
        <f t="shared" si="22"/>
        <v>5184</v>
      </c>
      <c r="T72" s="5">
        <f t="shared" si="23"/>
        <v>46656</v>
      </c>
      <c r="U72" s="7">
        <f t="shared" si="24"/>
        <v>0</v>
      </c>
      <c r="V72" s="5">
        <f t="shared" si="25"/>
        <v>0.13271604938271606</v>
      </c>
      <c r="W72" s="5">
        <f t="shared" si="26"/>
        <v>0.36430214023900004</v>
      </c>
      <c r="X72" s="5">
        <f t="shared" si="27"/>
        <v>5.0597519477638894E-3</v>
      </c>
      <c r="Y72" s="5">
        <v>2.5601089772900472E-5</v>
      </c>
    </row>
    <row r="73" spans="1:25" x14ac:dyDescent="0.2">
      <c r="A73" s="5">
        <v>1</v>
      </c>
      <c r="B73" s="5">
        <v>11807</v>
      </c>
      <c r="C73" s="5">
        <v>5</v>
      </c>
      <c r="D73" s="5">
        <v>0</v>
      </c>
      <c r="E73" s="5">
        <v>72</v>
      </c>
      <c r="F73" s="5">
        <f t="shared" si="14"/>
        <v>5</v>
      </c>
      <c r="G73" s="5">
        <f t="shared" si="15"/>
        <v>72</v>
      </c>
      <c r="H73" s="5">
        <f t="shared" si="16"/>
        <v>6.9444444444444448E-2</v>
      </c>
      <c r="I73" s="7">
        <v>6.9444444444444446</v>
      </c>
      <c r="J73" s="5">
        <v>0</v>
      </c>
      <c r="K73" s="5">
        <v>9</v>
      </c>
      <c r="L73" s="5">
        <f t="shared" si="17"/>
        <v>0</v>
      </c>
      <c r="M73" s="5">
        <f>_xlfn.VAR.S('Madsen Data'!E623:E631)</f>
        <v>0.77777777777777779</v>
      </c>
      <c r="N73" s="5">
        <v>9</v>
      </c>
      <c r="O73" s="5">
        <f t="shared" si="18"/>
        <v>8.6419753086419748E-2</v>
      </c>
      <c r="P73" s="7">
        <f t="shared" si="19"/>
        <v>8.6419753086419748E-2</v>
      </c>
      <c r="Q73" s="5">
        <f t="shared" si="20"/>
        <v>25</v>
      </c>
      <c r="R73" s="5">
        <f t="shared" si="21"/>
        <v>0</v>
      </c>
      <c r="S73" s="5">
        <f t="shared" si="22"/>
        <v>5184</v>
      </c>
      <c r="T73" s="5">
        <f t="shared" si="23"/>
        <v>46656</v>
      </c>
      <c r="U73" s="7">
        <f t="shared" si="24"/>
        <v>0</v>
      </c>
      <c r="V73" s="5">
        <f t="shared" si="25"/>
        <v>8.6419753086419748E-2</v>
      </c>
      <c r="W73" s="5">
        <f t="shared" si="26"/>
        <v>0.29397236789606562</v>
      </c>
      <c r="X73" s="5">
        <f t="shared" si="27"/>
        <v>4.0829495541120225E-3</v>
      </c>
      <c r="Y73" s="5">
        <v>1.6670477061423563E-5</v>
      </c>
    </row>
    <row r="74" spans="1:25" x14ac:dyDescent="0.2">
      <c r="A74" s="5">
        <v>1</v>
      </c>
      <c r="B74" s="5">
        <v>12001</v>
      </c>
      <c r="C74" s="5">
        <v>3</v>
      </c>
      <c r="D74" s="5">
        <v>0</v>
      </c>
      <c r="E74" s="5">
        <v>72</v>
      </c>
      <c r="F74" s="5">
        <f t="shared" si="14"/>
        <v>3</v>
      </c>
      <c r="G74" s="5">
        <f t="shared" si="15"/>
        <v>72</v>
      </c>
      <c r="H74" s="5">
        <f t="shared" si="16"/>
        <v>4.1666666666666664E-2</v>
      </c>
      <c r="I74" s="7">
        <v>4.1666666666666661</v>
      </c>
      <c r="J74" s="5">
        <v>0</v>
      </c>
      <c r="K74" s="5">
        <v>9</v>
      </c>
      <c r="L74" s="5">
        <f t="shared" si="17"/>
        <v>0</v>
      </c>
      <c r="M74" s="5">
        <f>_xlfn.VAR.S('Madsen Data'!E632:E640)</f>
        <v>0.25</v>
      </c>
      <c r="N74" s="5">
        <v>9</v>
      </c>
      <c r="O74" s="5">
        <f t="shared" si="18"/>
        <v>2.7777777777777776E-2</v>
      </c>
      <c r="P74" s="7">
        <f t="shared" si="19"/>
        <v>2.7777777777777776E-2</v>
      </c>
      <c r="Q74" s="5">
        <f t="shared" si="20"/>
        <v>9</v>
      </c>
      <c r="R74" s="5">
        <f t="shared" si="21"/>
        <v>0</v>
      </c>
      <c r="S74" s="5">
        <f t="shared" si="22"/>
        <v>5184</v>
      </c>
      <c r="T74" s="5">
        <f t="shared" si="23"/>
        <v>46656</v>
      </c>
      <c r="U74" s="7">
        <f t="shared" si="24"/>
        <v>0</v>
      </c>
      <c r="V74" s="5">
        <f t="shared" si="25"/>
        <v>2.7777777777777776E-2</v>
      </c>
      <c r="W74" s="5">
        <f t="shared" si="26"/>
        <v>0.16666666666666666</v>
      </c>
      <c r="X74" s="5">
        <f t="shared" si="27"/>
        <v>2.3148148148148147E-3</v>
      </c>
      <c r="Y74" s="5">
        <v>5.358367626886145E-6</v>
      </c>
    </row>
    <row r="75" spans="1:25" x14ac:dyDescent="0.2">
      <c r="A75" s="5">
        <v>1</v>
      </c>
      <c r="B75" s="5">
        <v>12005</v>
      </c>
      <c r="C75" s="5">
        <v>3</v>
      </c>
      <c r="D75" s="5">
        <v>2</v>
      </c>
      <c r="E75" s="5">
        <v>72</v>
      </c>
      <c r="F75" s="5">
        <f t="shared" si="14"/>
        <v>1</v>
      </c>
      <c r="G75" s="5">
        <f t="shared" si="15"/>
        <v>70</v>
      </c>
      <c r="H75" s="5">
        <f t="shared" si="16"/>
        <v>1.4285714285714285E-2</v>
      </c>
      <c r="I75" s="7">
        <v>1.4285714285714286</v>
      </c>
      <c r="J75" s="5">
        <v>0.44444444444444442</v>
      </c>
      <c r="K75" s="5">
        <v>9</v>
      </c>
      <c r="L75" s="5">
        <f t="shared" si="17"/>
        <v>4.9382716049382713E-2</v>
      </c>
      <c r="M75" s="5">
        <f>_xlfn.VAR.S('Madsen Data'!E641:E649)</f>
        <v>1</v>
      </c>
      <c r="N75" s="5">
        <v>9</v>
      </c>
      <c r="O75" s="5">
        <f t="shared" si="18"/>
        <v>0.1111111111111111</v>
      </c>
      <c r="P75" s="7">
        <f t="shared" si="19"/>
        <v>0.16049382716049382</v>
      </c>
      <c r="Q75" s="5">
        <f t="shared" si="20"/>
        <v>1</v>
      </c>
      <c r="R75" s="5">
        <f t="shared" si="21"/>
        <v>0.44444444444444442</v>
      </c>
      <c r="S75" s="5">
        <f t="shared" si="22"/>
        <v>4900</v>
      </c>
      <c r="T75" s="5">
        <f t="shared" si="23"/>
        <v>44100</v>
      </c>
      <c r="U75" s="7">
        <f t="shared" si="24"/>
        <v>1.0078105316200553E-5</v>
      </c>
      <c r="V75" s="5">
        <f t="shared" si="25"/>
        <v>0.16050390526581002</v>
      </c>
      <c r="W75" s="5">
        <f t="shared" si="26"/>
        <v>0.40062938642317542</v>
      </c>
      <c r="X75" s="5">
        <f t="shared" si="27"/>
        <v>5.7232769489025063E-3</v>
      </c>
      <c r="Y75" s="5">
        <v>3.2755899033838783E-5</v>
      </c>
    </row>
    <row r="76" spans="1:25" x14ac:dyDescent="0.2">
      <c r="A76" s="5">
        <v>1</v>
      </c>
      <c r="B76" s="5">
        <v>12201</v>
      </c>
      <c r="C76" s="5">
        <f>SUM('Madsen Data'!E650:E658)</f>
        <v>14</v>
      </c>
      <c r="D76" s="5">
        <v>6</v>
      </c>
      <c r="E76" s="5">
        <v>72</v>
      </c>
      <c r="F76" s="5">
        <f t="shared" si="14"/>
        <v>8</v>
      </c>
      <c r="G76" s="5">
        <f t="shared" si="15"/>
        <v>66</v>
      </c>
      <c r="H76" s="5">
        <f t="shared" si="16"/>
        <v>0.12121212121212122</v>
      </c>
      <c r="I76" s="7">
        <v>12.121212121212121</v>
      </c>
      <c r="J76" s="5">
        <v>0.75</v>
      </c>
      <c r="K76" s="5">
        <v>9</v>
      </c>
      <c r="L76" s="5">
        <f t="shared" si="17"/>
        <v>8.3333333333333329E-2</v>
      </c>
      <c r="M76" s="5">
        <f>_xlfn.VAR.S('Madsen Data'!E650:E658)</f>
        <v>1.5277777777777777</v>
      </c>
      <c r="N76" s="5">
        <v>9</v>
      </c>
      <c r="O76" s="5">
        <f t="shared" si="18"/>
        <v>0.16975308641975306</v>
      </c>
      <c r="P76" s="7">
        <f t="shared" si="19"/>
        <v>0.25308641975308638</v>
      </c>
      <c r="Q76" s="5">
        <f t="shared" si="20"/>
        <v>64</v>
      </c>
      <c r="R76" s="5">
        <f t="shared" si="21"/>
        <v>48</v>
      </c>
      <c r="S76" s="5">
        <f t="shared" si="22"/>
        <v>4356</v>
      </c>
      <c r="T76" s="5">
        <f t="shared" si="23"/>
        <v>39204</v>
      </c>
      <c r="U76" s="7">
        <f t="shared" si="24"/>
        <v>1.2243648607284971E-3</v>
      </c>
      <c r="V76" s="5">
        <f t="shared" si="25"/>
        <v>0.2543107846138149</v>
      </c>
      <c r="W76" s="5">
        <f t="shared" si="26"/>
        <v>0.504292360257237</v>
      </c>
      <c r="X76" s="5">
        <f t="shared" si="27"/>
        <v>7.6407933372308638E-3</v>
      </c>
      <c r="Y76" s="5">
        <v>5.8381722822271563E-5</v>
      </c>
    </row>
    <row r="77" spans="1:25" x14ac:dyDescent="0.2">
      <c r="A77" s="5">
        <v>1</v>
      </c>
      <c r="B77" s="5">
        <v>12202</v>
      </c>
      <c r="C77" s="5">
        <f>SUM('Madsen Data'!E659:E667)</f>
        <v>14</v>
      </c>
      <c r="D77" s="5">
        <v>0</v>
      </c>
      <c r="E77" s="5">
        <v>72</v>
      </c>
      <c r="F77" s="5">
        <f t="shared" si="14"/>
        <v>14</v>
      </c>
      <c r="G77" s="5">
        <f t="shared" si="15"/>
        <v>72</v>
      </c>
      <c r="H77" s="5">
        <f t="shared" si="16"/>
        <v>0.19444444444444445</v>
      </c>
      <c r="I77" s="7">
        <v>19.444444444444446</v>
      </c>
      <c r="J77" s="5">
        <v>0</v>
      </c>
      <c r="K77" s="5">
        <v>9</v>
      </c>
      <c r="L77" s="5">
        <f t="shared" si="17"/>
        <v>0</v>
      </c>
      <c r="M77" s="5">
        <f>_xlfn.VAR.S('Madsen Data'!E659:E667)</f>
        <v>3.5277777777777777</v>
      </c>
      <c r="N77" s="5">
        <v>9</v>
      </c>
      <c r="O77" s="5">
        <f t="shared" si="18"/>
        <v>0.39197530864197527</v>
      </c>
      <c r="P77" s="7">
        <f t="shared" si="19"/>
        <v>0.39197530864197527</v>
      </c>
      <c r="Q77" s="5">
        <f t="shared" si="20"/>
        <v>196</v>
      </c>
      <c r="R77" s="5">
        <f t="shared" si="21"/>
        <v>0</v>
      </c>
      <c r="S77" s="5">
        <f t="shared" si="22"/>
        <v>5184</v>
      </c>
      <c r="T77" s="5">
        <f t="shared" si="23"/>
        <v>46656</v>
      </c>
      <c r="U77" s="7">
        <f t="shared" si="24"/>
        <v>0</v>
      </c>
      <c r="V77" s="5">
        <f t="shared" si="25"/>
        <v>0.39197530864197527</v>
      </c>
      <c r="W77" s="5">
        <f t="shared" si="26"/>
        <v>0.62607931497692471</v>
      </c>
      <c r="X77" s="5">
        <f t="shared" si="27"/>
        <v>8.6955460413461767E-3</v>
      </c>
      <c r="Y77" s="5">
        <v>7.5612520957171167E-5</v>
      </c>
    </row>
    <row r="78" spans="1:25" x14ac:dyDescent="0.2">
      <c r="A78" s="5">
        <v>1</v>
      </c>
      <c r="B78" s="5">
        <v>12207</v>
      </c>
      <c r="C78" s="5">
        <f>SUM('Madsen Data'!E668:E676)</f>
        <v>14</v>
      </c>
      <c r="D78" s="5">
        <v>0</v>
      </c>
      <c r="E78" s="5">
        <v>72</v>
      </c>
      <c r="F78" s="5">
        <f t="shared" si="14"/>
        <v>14</v>
      </c>
      <c r="G78" s="5">
        <f t="shared" si="15"/>
        <v>72</v>
      </c>
      <c r="H78" s="5">
        <f t="shared" si="16"/>
        <v>0.19444444444444445</v>
      </c>
      <c r="I78" s="7">
        <v>19.444444444444446</v>
      </c>
      <c r="J78" s="5">
        <v>0</v>
      </c>
      <c r="K78" s="5">
        <v>9</v>
      </c>
      <c r="L78" s="5">
        <f t="shared" si="17"/>
        <v>0</v>
      </c>
      <c r="M78" s="5">
        <f>_xlfn.VAR.S('Madsen Data'!E668:E676)</f>
        <v>2.0277777777777777</v>
      </c>
      <c r="N78" s="5">
        <v>9</v>
      </c>
      <c r="O78" s="5">
        <f t="shared" si="18"/>
        <v>0.22530864197530864</v>
      </c>
      <c r="P78" s="7">
        <f t="shared" si="19"/>
        <v>0.22530864197530864</v>
      </c>
      <c r="Q78" s="5">
        <f t="shared" si="20"/>
        <v>196</v>
      </c>
      <c r="R78" s="5">
        <f t="shared" si="21"/>
        <v>0</v>
      </c>
      <c r="S78" s="5">
        <f t="shared" si="22"/>
        <v>5184</v>
      </c>
      <c r="T78" s="5">
        <f t="shared" si="23"/>
        <v>46656</v>
      </c>
      <c r="U78" s="7">
        <f t="shared" si="24"/>
        <v>0</v>
      </c>
      <c r="V78" s="5">
        <f t="shared" si="25"/>
        <v>0.22530864197530864</v>
      </c>
      <c r="W78" s="5">
        <f t="shared" si="26"/>
        <v>0.47466687473986285</v>
      </c>
      <c r="X78" s="5">
        <f t="shared" si="27"/>
        <v>6.592595482498095E-3</v>
      </c>
      <c r="Y78" s="5">
        <v>4.3462315195854292E-5</v>
      </c>
    </row>
    <row r="79" spans="1:25" x14ac:dyDescent="0.2">
      <c r="A79" s="5">
        <v>1</v>
      </c>
      <c r="B79" s="5">
        <v>20733</v>
      </c>
      <c r="C79" s="5">
        <f>SUM('Madsen Data'!E677:E685)</f>
        <v>20</v>
      </c>
      <c r="D79" s="5">
        <v>4</v>
      </c>
      <c r="E79" s="5">
        <v>72</v>
      </c>
      <c r="F79" s="5">
        <f t="shared" si="14"/>
        <v>16</v>
      </c>
      <c r="G79" s="5">
        <f t="shared" si="15"/>
        <v>68</v>
      </c>
      <c r="H79" s="5">
        <f t="shared" si="16"/>
        <v>0.23529411764705882</v>
      </c>
      <c r="I79" s="7">
        <v>23.52941176470588</v>
      </c>
      <c r="J79" s="5">
        <v>0.77777777777777779</v>
      </c>
      <c r="K79" s="5">
        <v>9</v>
      </c>
      <c r="L79" s="5">
        <f t="shared" si="17"/>
        <v>8.6419753086419748E-2</v>
      </c>
      <c r="M79" s="5">
        <f>_xlfn.VAR.S('Madsen Data'!E677:E685)</f>
        <v>0.19444444444444464</v>
      </c>
      <c r="N79" s="5">
        <v>9</v>
      </c>
      <c r="O79" s="5">
        <f t="shared" si="18"/>
        <v>2.1604938271604961E-2</v>
      </c>
      <c r="P79" s="7">
        <f t="shared" si="19"/>
        <v>0.10802469135802471</v>
      </c>
      <c r="Q79" s="5">
        <f t="shared" si="20"/>
        <v>256</v>
      </c>
      <c r="R79" s="5">
        <f t="shared" si="21"/>
        <v>199.11111111111111</v>
      </c>
      <c r="S79" s="5">
        <f t="shared" si="22"/>
        <v>4624</v>
      </c>
      <c r="T79" s="5">
        <f t="shared" si="23"/>
        <v>41616</v>
      </c>
      <c r="U79" s="7">
        <f t="shared" si="24"/>
        <v>4.7844845999401942E-3</v>
      </c>
      <c r="V79" s="5">
        <f t="shared" si="25"/>
        <v>0.11280917595796491</v>
      </c>
      <c r="W79" s="5">
        <f t="shared" si="26"/>
        <v>0.33587077270576093</v>
      </c>
      <c r="X79" s="5">
        <f t="shared" si="27"/>
        <v>4.9392760692023663E-3</v>
      </c>
      <c r="Y79" s="5">
        <v>2.4396448087795179E-5</v>
      </c>
    </row>
    <row r="80" spans="1:25" x14ac:dyDescent="0.2">
      <c r="A80" s="5">
        <v>1</v>
      </c>
      <c r="B80" s="5">
        <v>20736</v>
      </c>
      <c r="C80" s="5">
        <f>SUM('Madsen Data'!E686:E694)</f>
        <v>35</v>
      </c>
      <c r="D80" s="5">
        <v>0</v>
      </c>
      <c r="E80" s="5">
        <v>72</v>
      </c>
      <c r="F80" s="5">
        <f t="shared" si="14"/>
        <v>35</v>
      </c>
      <c r="G80" s="5">
        <f t="shared" si="15"/>
        <v>72</v>
      </c>
      <c r="H80" s="5">
        <f t="shared" si="16"/>
        <v>0.4861111111111111</v>
      </c>
      <c r="I80" s="7">
        <v>48.611111111111107</v>
      </c>
      <c r="J80" s="5">
        <v>0</v>
      </c>
      <c r="K80" s="5">
        <v>9</v>
      </c>
      <c r="L80" s="5">
        <f t="shared" si="17"/>
        <v>0</v>
      </c>
      <c r="M80" s="5">
        <f>_xlfn.VAR.S('Madsen Data'!E686:E694)</f>
        <v>3.1111111111111107</v>
      </c>
      <c r="N80" s="5">
        <v>9</v>
      </c>
      <c r="O80" s="5">
        <f t="shared" si="18"/>
        <v>0.34567901234567899</v>
      </c>
      <c r="P80" s="7">
        <f t="shared" si="19"/>
        <v>0.34567901234567899</v>
      </c>
      <c r="Q80" s="5">
        <f t="shared" si="20"/>
        <v>1225</v>
      </c>
      <c r="R80" s="5">
        <f t="shared" si="21"/>
        <v>0</v>
      </c>
      <c r="S80" s="5">
        <f t="shared" si="22"/>
        <v>5184</v>
      </c>
      <c r="T80" s="5">
        <f t="shared" si="23"/>
        <v>46656</v>
      </c>
      <c r="U80" s="7">
        <f t="shared" si="24"/>
        <v>0</v>
      </c>
      <c r="V80" s="5">
        <f t="shared" si="25"/>
        <v>0.34567901234567899</v>
      </c>
      <c r="W80" s="5">
        <f t="shared" si="26"/>
        <v>0.58794473579213125</v>
      </c>
      <c r="X80" s="5">
        <f t="shared" si="27"/>
        <v>8.1658991082240451E-3</v>
      </c>
      <c r="Y80" s="5">
        <v>6.6681908245694251E-5</v>
      </c>
    </row>
    <row r="81" spans="1:25" x14ac:dyDescent="0.2">
      <c r="A81" s="5">
        <v>1</v>
      </c>
      <c r="B81" s="5">
        <v>20737</v>
      </c>
      <c r="C81" s="5">
        <f>SUM('Madsen Data'!E695:E703)</f>
        <v>31</v>
      </c>
      <c r="D81" s="5">
        <v>0</v>
      </c>
      <c r="E81" s="5">
        <v>72</v>
      </c>
      <c r="F81" s="5">
        <f t="shared" si="14"/>
        <v>31</v>
      </c>
      <c r="G81" s="5">
        <f t="shared" si="15"/>
        <v>72</v>
      </c>
      <c r="H81" s="5">
        <f t="shared" si="16"/>
        <v>0.43055555555555558</v>
      </c>
      <c r="I81" s="7">
        <v>43.055555555555557</v>
      </c>
      <c r="J81" s="5">
        <v>0</v>
      </c>
      <c r="K81" s="5">
        <v>9</v>
      </c>
      <c r="L81" s="5">
        <f t="shared" si="17"/>
        <v>0</v>
      </c>
      <c r="M81" s="5">
        <f>_xlfn.VAR.S('Madsen Data'!E695:E703)</f>
        <v>4.0277777777777786</v>
      </c>
      <c r="N81" s="5">
        <v>9</v>
      </c>
      <c r="O81" s="5">
        <f t="shared" si="18"/>
        <v>0.44753086419753096</v>
      </c>
      <c r="P81" s="7">
        <f t="shared" si="19"/>
        <v>0.44753086419753096</v>
      </c>
      <c r="Q81" s="5">
        <f t="shared" si="20"/>
        <v>961</v>
      </c>
      <c r="R81" s="5">
        <f t="shared" si="21"/>
        <v>0</v>
      </c>
      <c r="S81" s="5">
        <f t="shared" si="22"/>
        <v>5184</v>
      </c>
      <c r="T81" s="5">
        <f t="shared" si="23"/>
        <v>46656</v>
      </c>
      <c r="U81" s="7">
        <f t="shared" si="24"/>
        <v>0</v>
      </c>
      <c r="V81" s="5">
        <f t="shared" si="25"/>
        <v>0.44753086419753096</v>
      </c>
      <c r="W81" s="5">
        <f t="shared" si="26"/>
        <v>0.66897747659957207</v>
      </c>
      <c r="X81" s="5">
        <f t="shared" si="27"/>
        <v>9.2913538416607225E-3</v>
      </c>
      <c r="Y81" s="5">
        <v>8.6329256210943472E-5</v>
      </c>
    </row>
    <row r="82" spans="1:25" x14ac:dyDescent="0.2">
      <c r="A82" s="5">
        <v>1</v>
      </c>
      <c r="B82" s="5">
        <v>21130</v>
      </c>
      <c r="C82" s="5">
        <f>SUM('Madsen Data'!E704:E712)</f>
        <v>12</v>
      </c>
      <c r="D82" s="5">
        <v>0</v>
      </c>
      <c r="E82" s="5">
        <v>72</v>
      </c>
      <c r="F82" s="5">
        <f t="shared" si="14"/>
        <v>12</v>
      </c>
      <c r="G82" s="5">
        <f t="shared" si="15"/>
        <v>72</v>
      </c>
      <c r="H82" s="5">
        <f t="shared" si="16"/>
        <v>0.16666666666666666</v>
      </c>
      <c r="I82" s="7">
        <v>16.666666666666664</v>
      </c>
      <c r="J82" s="5">
        <v>0</v>
      </c>
      <c r="K82" s="5">
        <v>9</v>
      </c>
      <c r="L82" s="5">
        <f t="shared" si="17"/>
        <v>0</v>
      </c>
      <c r="M82" s="5">
        <f>_xlfn.VAR.S('Madsen Data'!E704:E712)</f>
        <v>1.5</v>
      </c>
      <c r="N82" s="5">
        <v>9</v>
      </c>
      <c r="O82" s="5">
        <f t="shared" si="18"/>
        <v>0.16666666666666666</v>
      </c>
      <c r="P82" s="7">
        <f t="shared" si="19"/>
        <v>0.16666666666666666</v>
      </c>
      <c r="Q82" s="5">
        <f t="shared" si="20"/>
        <v>144</v>
      </c>
      <c r="R82" s="5">
        <f t="shared" si="21"/>
        <v>0</v>
      </c>
      <c r="S82" s="5">
        <f t="shared" si="22"/>
        <v>5184</v>
      </c>
      <c r="T82" s="5">
        <f t="shared" si="23"/>
        <v>46656</v>
      </c>
      <c r="U82" s="7">
        <f t="shared" si="24"/>
        <v>0</v>
      </c>
      <c r="V82" s="5">
        <f t="shared" si="25"/>
        <v>0.16666666666666666</v>
      </c>
      <c r="W82" s="5">
        <f t="shared" si="26"/>
        <v>0.40824829046386302</v>
      </c>
      <c r="X82" s="5">
        <f t="shared" si="27"/>
        <v>5.6701151453314308E-3</v>
      </c>
      <c r="Y82" s="5">
        <v>3.2150205761316875E-5</v>
      </c>
    </row>
    <row r="83" spans="1:25" x14ac:dyDescent="0.2">
      <c r="A83" s="5">
        <v>1</v>
      </c>
      <c r="B83" s="5">
        <v>21131</v>
      </c>
      <c r="C83" s="5">
        <f>SUM('Madsen Data'!E713:E721)</f>
        <v>7</v>
      </c>
      <c r="D83" s="5">
        <v>0</v>
      </c>
      <c r="E83" s="5">
        <v>72</v>
      </c>
      <c r="F83" s="5">
        <f t="shared" si="14"/>
        <v>7</v>
      </c>
      <c r="G83" s="5">
        <f t="shared" si="15"/>
        <v>72</v>
      </c>
      <c r="H83" s="5">
        <f t="shared" si="16"/>
        <v>9.7222222222222224E-2</v>
      </c>
      <c r="I83" s="7">
        <v>9.7222222222222232</v>
      </c>
      <c r="J83" s="5">
        <v>0</v>
      </c>
      <c r="K83" s="5">
        <v>9</v>
      </c>
      <c r="L83" s="5">
        <f t="shared" si="17"/>
        <v>0</v>
      </c>
      <c r="M83" s="5">
        <f>_xlfn.VAR.S('Madsen Data'!E713:E721)</f>
        <v>1.1944444444444444</v>
      </c>
      <c r="N83" s="5">
        <v>9</v>
      </c>
      <c r="O83" s="5">
        <f t="shared" si="18"/>
        <v>0.13271604938271606</v>
      </c>
      <c r="P83" s="7">
        <f t="shared" si="19"/>
        <v>0.13271604938271606</v>
      </c>
      <c r="Q83" s="5">
        <f t="shared" si="20"/>
        <v>49</v>
      </c>
      <c r="R83" s="5">
        <f t="shared" si="21"/>
        <v>0</v>
      </c>
      <c r="S83" s="5">
        <f t="shared" si="22"/>
        <v>5184</v>
      </c>
      <c r="T83" s="5">
        <f t="shared" si="23"/>
        <v>46656</v>
      </c>
      <c r="U83" s="7">
        <f t="shared" si="24"/>
        <v>0</v>
      </c>
      <c r="V83" s="5">
        <f t="shared" si="25"/>
        <v>0.13271604938271606</v>
      </c>
      <c r="W83" s="5">
        <f t="shared" si="26"/>
        <v>0.36430214023900004</v>
      </c>
      <c r="X83" s="5">
        <f t="shared" si="27"/>
        <v>5.0597519477638894E-3</v>
      </c>
      <c r="Y83" s="5">
        <v>2.5601089772900472E-5</v>
      </c>
    </row>
    <row r="84" spans="1:25" x14ac:dyDescent="0.2">
      <c r="A84" s="5">
        <v>1</v>
      </c>
      <c r="B84" s="5">
        <v>21134</v>
      </c>
      <c r="C84" s="5">
        <f>SUM('Madsen Data'!E722:E730)</f>
        <v>6</v>
      </c>
      <c r="D84" s="5">
        <v>2</v>
      </c>
      <c r="E84" s="5">
        <v>72</v>
      </c>
      <c r="F84" s="5">
        <f>C84-D84</f>
        <v>4</v>
      </c>
      <c r="G84" s="5">
        <f>E84-D84</f>
        <v>70</v>
      </c>
      <c r="H84" s="5">
        <f>F84/G84</f>
        <v>5.7142857142857141E-2</v>
      </c>
      <c r="I84" s="7">
        <v>5.7142857142857144</v>
      </c>
      <c r="J84" s="5">
        <v>0.44444444444444442</v>
      </c>
      <c r="K84" s="5">
        <v>9</v>
      </c>
      <c r="L84" s="5">
        <f t="shared" si="17"/>
        <v>4.9382716049382713E-2</v>
      </c>
      <c r="M84" s="5">
        <f>_xlfn.VAR.S('Madsen Data'!E722:E730)</f>
        <v>0.75</v>
      </c>
      <c r="N84" s="5">
        <v>9</v>
      </c>
      <c r="O84" s="5">
        <f t="shared" si="18"/>
        <v>8.3333333333333329E-2</v>
      </c>
      <c r="P84" s="7">
        <f t="shared" si="19"/>
        <v>0.13271604938271603</v>
      </c>
      <c r="Q84" s="5">
        <f t="shared" si="20"/>
        <v>16</v>
      </c>
      <c r="R84" s="5">
        <f t="shared" si="21"/>
        <v>7.1111111111111107</v>
      </c>
      <c r="S84" s="5">
        <f t="shared" si="22"/>
        <v>4900</v>
      </c>
      <c r="T84" s="5">
        <f t="shared" si="23"/>
        <v>44100</v>
      </c>
      <c r="U84" s="7">
        <f t="shared" si="24"/>
        <v>1.6124968505920885E-4</v>
      </c>
      <c r="V84" s="5">
        <f t="shared" si="25"/>
        <v>0.13287729906777523</v>
      </c>
      <c r="W84" s="5">
        <f t="shared" si="26"/>
        <v>0.36452338617402208</v>
      </c>
      <c r="X84" s="5">
        <f t="shared" si="27"/>
        <v>5.2074769453431726E-3</v>
      </c>
      <c r="Y84" s="5">
        <v>2.7117816136280659E-5</v>
      </c>
    </row>
    <row r="85" spans="1:25" x14ac:dyDescent="0.2">
      <c r="A85" s="5">
        <v>1</v>
      </c>
      <c r="B85" s="5">
        <v>21230</v>
      </c>
      <c r="C85" s="5">
        <f>SUM('Madsen Data'!E731:E739)</f>
        <v>15</v>
      </c>
      <c r="D85" s="5">
        <v>2</v>
      </c>
      <c r="E85" s="5">
        <v>72</v>
      </c>
      <c r="F85" s="5">
        <f>C85-D85</f>
        <v>13</v>
      </c>
      <c r="G85" s="5">
        <f>E85-D85</f>
        <v>70</v>
      </c>
      <c r="H85" s="5">
        <f>F85/G85</f>
        <v>0.18571428571428572</v>
      </c>
      <c r="I85" s="7">
        <v>18.571428571428573</v>
      </c>
      <c r="J85" s="5">
        <v>0.44444444444444442</v>
      </c>
      <c r="K85" s="5">
        <v>9</v>
      </c>
      <c r="L85" s="5">
        <f t="shared" si="17"/>
        <v>4.9382716049382713E-2</v>
      </c>
      <c r="M85" s="5">
        <f>_xlfn.VAR.S('Madsen Data'!E731:E739)</f>
        <v>1</v>
      </c>
      <c r="N85" s="5">
        <v>9</v>
      </c>
      <c r="O85" s="5">
        <f t="shared" si="18"/>
        <v>0.1111111111111111</v>
      </c>
      <c r="P85" s="7">
        <f t="shared" si="19"/>
        <v>0.16049382716049382</v>
      </c>
      <c r="Q85" s="5">
        <f t="shared" si="20"/>
        <v>169</v>
      </c>
      <c r="R85" s="5">
        <f t="shared" si="21"/>
        <v>75.1111111111111</v>
      </c>
      <c r="S85" s="5">
        <f t="shared" si="22"/>
        <v>4900</v>
      </c>
      <c r="T85" s="5">
        <f t="shared" si="23"/>
        <v>44100</v>
      </c>
      <c r="U85" s="7">
        <f t="shared" si="24"/>
        <v>1.7031997984378934E-3</v>
      </c>
      <c r="V85" s="5">
        <f t="shared" si="25"/>
        <v>0.16219702695893171</v>
      </c>
      <c r="W85" s="5">
        <f t="shared" si="26"/>
        <v>0.40273692028287117</v>
      </c>
      <c r="X85" s="5">
        <f t="shared" si="27"/>
        <v>5.7533845754695881E-3</v>
      </c>
      <c r="Y85" s="5">
        <v>3.310143407325137E-5</v>
      </c>
    </row>
    <row r="86" spans="1:25" x14ac:dyDescent="0.2">
      <c r="A86" s="5">
        <v>1</v>
      </c>
      <c r="B86" s="5">
        <v>21231</v>
      </c>
      <c r="C86" s="5">
        <f>SUM('Madsen Data'!E740:E748)</f>
        <v>15</v>
      </c>
      <c r="D86" s="5">
        <v>0</v>
      </c>
      <c r="E86" s="5">
        <v>72</v>
      </c>
      <c r="F86" s="5">
        <f>C86-D86</f>
        <v>15</v>
      </c>
      <c r="G86" s="5">
        <f>E86-D86</f>
        <v>72</v>
      </c>
      <c r="H86" s="5">
        <f>F86/G86</f>
        <v>0.20833333333333334</v>
      </c>
      <c r="I86" s="7">
        <v>20.833333333333336</v>
      </c>
      <c r="J86" s="5">
        <v>0</v>
      </c>
      <c r="K86" s="5">
        <v>9</v>
      </c>
      <c r="L86" s="5">
        <f t="shared" si="17"/>
        <v>0</v>
      </c>
      <c r="M86" s="5">
        <f>_xlfn.VAR.S('Madsen Data'!E740:E748)</f>
        <v>4.5</v>
      </c>
      <c r="N86" s="5">
        <v>9</v>
      </c>
      <c r="O86" s="5">
        <f t="shared" si="18"/>
        <v>0.5</v>
      </c>
      <c r="P86" s="7">
        <f t="shared" si="19"/>
        <v>0.5</v>
      </c>
      <c r="Q86" s="5">
        <f t="shared" si="20"/>
        <v>225</v>
      </c>
      <c r="R86" s="5">
        <f t="shared" si="21"/>
        <v>0</v>
      </c>
      <c r="S86" s="5">
        <f t="shared" si="22"/>
        <v>5184</v>
      </c>
      <c r="T86" s="5">
        <f t="shared" si="23"/>
        <v>46656</v>
      </c>
      <c r="U86" s="7">
        <f t="shared" si="24"/>
        <v>0</v>
      </c>
      <c r="V86" s="5">
        <f t="shared" si="25"/>
        <v>0.5</v>
      </c>
      <c r="W86" s="5">
        <f t="shared" si="26"/>
        <v>0.70710678118654757</v>
      </c>
      <c r="X86" s="5">
        <f t="shared" si="27"/>
        <v>9.8209275164798278E-3</v>
      </c>
      <c r="Y86" s="5">
        <v>9.6450617283950639E-5</v>
      </c>
    </row>
    <row r="87" spans="1:25" x14ac:dyDescent="0.2">
      <c r="A87" s="5">
        <v>1</v>
      </c>
      <c r="B87" s="5">
        <v>21236</v>
      </c>
      <c r="C87" s="5">
        <v>0</v>
      </c>
      <c r="D87" s="5">
        <v>0</v>
      </c>
      <c r="E87" s="5">
        <v>72</v>
      </c>
      <c r="F87" s="5">
        <f>C87-D87</f>
        <v>0</v>
      </c>
      <c r="G87" s="5">
        <f>E87-D87</f>
        <v>72</v>
      </c>
      <c r="H87" s="5">
        <f>F87/G87</f>
        <v>0</v>
      </c>
      <c r="I87" s="7">
        <v>0</v>
      </c>
      <c r="J87" s="5">
        <v>0</v>
      </c>
      <c r="K87" s="5">
        <v>9</v>
      </c>
      <c r="L87" s="5">
        <f t="shared" si="17"/>
        <v>0</v>
      </c>
      <c r="M87" s="5">
        <v>0</v>
      </c>
      <c r="N87" s="5">
        <v>9</v>
      </c>
      <c r="O87" s="5">
        <f t="shared" si="18"/>
        <v>0</v>
      </c>
      <c r="P87" s="7">
        <f t="shared" si="19"/>
        <v>0</v>
      </c>
      <c r="Q87" s="5">
        <f t="shared" si="20"/>
        <v>0</v>
      </c>
      <c r="R87" s="5">
        <f t="shared" si="21"/>
        <v>0</v>
      </c>
      <c r="S87" s="5">
        <f t="shared" si="22"/>
        <v>5184</v>
      </c>
      <c r="T87" s="5">
        <f t="shared" si="23"/>
        <v>46656</v>
      </c>
      <c r="U87" s="7">
        <f t="shared" si="24"/>
        <v>0</v>
      </c>
      <c r="V87" s="5">
        <f t="shared" si="25"/>
        <v>0</v>
      </c>
      <c r="W87" s="5">
        <f t="shared" si="26"/>
        <v>0</v>
      </c>
      <c r="X87" s="5">
        <f t="shared" si="27"/>
        <v>0</v>
      </c>
      <c r="Y87" s="5">
        <v>0</v>
      </c>
    </row>
    <row r="89" spans="1:25" x14ac:dyDescent="0.2">
      <c r="A89" s="11" t="s">
        <v>87</v>
      </c>
    </row>
    <row r="90" spans="1:25" x14ac:dyDescent="0.2">
      <c r="A90" s="11"/>
    </row>
    <row r="91" spans="1:25" x14ac:dyDescent="0.2">
      <c r="A91" s="11" t="s">
        <v>176</v>
      </c>
    </row>
    <row r="92" spans="1:25" x14ac:dyDescent="0.2">
      <c r="A92" s="11" t="s">
        <v>113</v>
      </c>
    </row>
    <row r="94" spans="1:25" s="27" customFormat="1" x14ac:dyDescent="0.2">
      <c r="A94" s="28" t="s">
        <v>186</v>
      </c>
    </row>
    <row r="96" spans="1:25" x14ac:dyDescent="0.2">
      <c r="E96" s="5" t="s">
        <v>92</v>
      </c>
      <c r="F96" s="5" t="s">
        <v>93</v>
      </c>
    </row>
    <row r="97" spans="4:6" x14ac:dyDescent="0.2">
      <c r="D97" s="5" t="s">
        <v>182</v>
      </c>
      <c r="E97" s="5">
        <v>39.06666666666667</v>
      </c>
      <c r="F97" s="5">
        <v>19.388844027617345</v>
      </c>
    </row>
    <row r="98" spans="4:6" x14ac:dyDescent="0.2">
      <c r="D98" s="5" t="s">
        <v>155</v>
      </c>
      <c r="E98" s="5">
        <v>9.6666666666666661</v>
      </c>
      <c r="F98" s="5">
        <v>7.7776106916054513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CF4C-818A-604F-85AA-8B4153D430BA}">
  <dimension ref="A1:E757"/>
  <sheetViews>
    <sheetView zoomScale="150" zoomScaleNormal="150" workbookViewId="0"/>
  </sheetViews>
  <sheetFormatPr baseColWidth="10" defaultColWidth="8.83203125" defaultRowHeight="16" x14ac:dyDescent="0.2"/>
  <cols>
    <col min="1" max="1" width="10.1640625" style="5" bestFit="1" customWidth="1"/>
    <col min="2" max="2" width="7.5" style="5" bestFit="1" customWidth="1"/>
    <col min="3" max="4" width="6.83203125" style="5" customWidth="1"/>
    <col min="5" max="5" width="6.6640625" style="5" customWidth="1"/>
    <col min="6" max="16384" width="8.83203125" style="5"/>
  </cols>
  <sheetData>
    <row r="1" spans="1:5" x14ac:dyDescent="0.2">
      <c r="A1" s="4" t="s">
        <v>175</v>
      </c>
      <c r="B1" s="4" t="s">
        <v>185</v>
      </c>
      <c r="C1" s="4" t="s">
        <v>115</v>
      </c>
      <c r="D1" s="4" t="s">
        <v>85</v>
      </c>
      <c r="E1" s="4" t="s">
        <v>86</v>
      </c>
    </row>
    <row r="2" spans="1:5" s="2" customFormat="1" x14ac:dyDescent="0.2">
      <c r="A2" s="5">
        <v>0</v>
      </c>
      <c r="B2" s="5">
        <v>10110</v>
      </c>
      <c r="C2" s="5">
        <v>1</v>
      </c>
      <c r="D2" s="5">
        <v>0</v>
      </c>
      <c r="E2" s="5">
        <v>4</v>
      </c>
    </row>
    <row r="3" spans="1:5" x14ac:dyDescent="0.2">
      <c r="A3" s="5">
        <v>0</v>
      </c>
      <c r="B3" s="5">
        <v>10110</v>
      </c>
      <c r="C3" s="5">
        <v>2</v>
      </c>
      <c r="D3" s="5">
        <v>0</v>
      </c>
      <c r="E3" s="5">
        <v>4</v>
      </c>
    </row>
    <row r="4" spans="1:5" x14ac:dyDescent="0.2">
      <c r="A4" s="5">
        <v>0</v>
      </c>
      <c r="B4" s="5">
        <v>10110</v>
      </c>
      <c r="C4" s="5">
        <v>3</v>
      </c>
      <c r="D4" s="5">
        <v>0</v>
      </c>
      <c r="E4" s="5">
        <v>0</v>
      </c>
    </row>
    <row r="5" spans="1:5" x14ac:dyDescent="0.2">
      <c r="A5" s="5">
        <v>0</v>
      </c>
      <c r="B5" s="5">
        <v>10110</v>
      </c>
      <c r="C5" s="5">
        <v>4</v>
      </c>
      <c r="D5" s="5">
        <v>0</v>
      </c>
      <c r="E5" s="5">
        <v>4</v>
      </c>
    </row>
    <row r="6" spans="1:5" x14ac:dyDescent="0.2">
      <c r="A6" s="5">
        <v>0</v>
      </c>
      <c r="B6" s="5">
        <v>10110</v>
      </c>
      <c r="C6" s="5">
        <v>5</v>
      </c>
      <c r="D6" s="5">
        <v>0</v>
      </c>
      <c r="E6" s="5">
        <v>4</v>
      </c>
    </row>
    <row r="7" spans="1:5" x14ac:dyDescent="0.2">
      <c r="A7" s="5">
        <v>0</v>
      </c>
      <c r="B7" s="5">
        <v>10110</v>
      </c>
      <c r="C7" s="5">
        <v>6</v>
      </c>
      <c r="D7" s="5">
        <v>0</v>
      </c>
      <c r="E7" s="5">
        <v>2</v>
      </c>
    </row>
    <row r="8" spans="1:5" x14ac:dyDescent="0.2">
      <c r="A8" s="5">
        <v>0</v>
      </c>
      <c r="B8" s="5">
        <v>10110</v>
      </c>
      <c r="C8" s="5">
        <v>7</v>
      </c>
      <c r="D8" s="5">
        <v>0</v>
      </c>
      <c r="E8" s="5">
        <v>2</v>
      </c>
    </row>
    <row r="9" spans="1:5" x14ac:dyDescent="0.2">
      <c r="A9" s="5">
        <v>0</v>
      </c>
      <c r="B9" s="5">
        <v>10110</v>
      </c>
      <c r="C9" s="5">
        <v>8</v>
      </c>
      <c r="D9" s="5">
        <v>0</v>
      </c>
      <c r="E9" s="5">
        <v>4</v>
      </c>
    </row>
    <row r="10" spans="1:5" x14ac:dyDescent="0.2">
      <c r="A10" s="8">
        <v>0</v>
      </c>
      <c r="B10" s="8">
        <v>10110</v>
      </c>
      <c r="C10" s="8">
        <v>9</v>
      </c>
      <c r="D10" s="8">
        <v>0</v>
      </c>
      <c r="E10" s="8">
        <v>4</v>
      </c>
    </row>
    <row r="11" spans="1:5" x14ac:dyDescent="0.2">
      <c r="A11" s="5">
        <v>0</v>
      </c>
      <c r="B11" s="5">
        <v>10112</v>
      </c>
      <c r="C11" s="5">
        <v>1</v>
      </c>
      <c r="D11" s="5">
        <v>0</v>
      </c>
      <c r="E11" s="5">
        <v>6</v>
      </c>
    </row>
    <row r="12" spans="1:5" x14ac:dyDescent="0.2">
      <c r="A12" s="5">
        <v>0</v>
      </c>
      <c r="B12" s="5">
        <v>10112</v>
      </c>
      <c r="C12" s="5">
        <v>2</v>
      </c>
      <c r="D12" s="5">
        <v>0</v>
      </c>
      <c r="E12" s="5">
        <v>4</v>
      </c>
    </row>
    <row r="13" spans="1:5" x14ac:dyDescent="0.2">
      <c r="A13" s="5">
        <v>0</v>
      </c>
      <c r="B13" s="5">
        <v>10112</v>
      </c>
      <c r="C13" s="5">
        <v>3</v>
      </c>
      <c r="D13" s="5">
        <v>0</v>
      </c>
      <c r="E13" s="5">
        <v>6</v>
      </c>
    </row>
    <row r="14" spans="1:5" x14ac:dyDescent="0.2">
      <c r="A14" s="5">
        <v>0</v>
      </c>
      <c r="B14" s="5">
        <v>10112</v>
      </c>
      <c r="C14" s="5">
        <v>4</v>
      </c>
      <c r="D14" s="5">
        <v>0</v>
      </c>
      <c r="E14" s="5">
        <v>8</v>
      </c>
    </row>
    <row r="15" spans="1:5" x14ac:dyDescent="0.2">
      <c r="A15" s="5">
        <v>0</v>
      </c>
      <c r="B15" s="5">
        <v>10112</v>
      </c>
      <c r="C15" s="5">
        <v>5</v>
      </c>
      <c r="D15" s="5">
        <v>0</v>
      </c>
      <c r="E15" s="5">
        <v>6</v>
      </c>
    </row>
    <row r="16" spans="1:5" x14ac:dyDescent="0.2">
      <c r="A16" s="5">
        <v>0</v>
      </c>
      <c r="B16" s="5">
        <v>10112</v>
      </c>
      <c r="C16" s="5">
        <v>6</v>
      </c>
      <c r="D16" s="5">
        <v>0</v>
      </c>
      <c r="E16" s="5">
        <v>8</v>
      </c>
    </row>
    <row r="17" spans="1:5" x14ac:dyDescent="0.2">
      <c r="A17" s="5">
        <v>0</v>
      </c>
      <c r="B17" s="5">
        <v>10112</v>
      </c>
      <c r="C17" s="5">
        <v>7</v>
      </c>
      <c r="D17" s="5">
        <v>0</v>
      </c>
      <c r="E17" s="5">
        <v>8</v>
      </c>
    </row>
    <row r="18" spans="1:5" x14ac:dyDescent="0.2">
      <c r="A18" s="5">
        <v>0</v>
      </c>
      <c r="B18" s="5">
        <v>10112</v>
      </c>
      <c r="C18" s="5">
        <v>8</v>
      </c>
      <c r="D18" s="5">
        <v>0</v>
      </c>
      <c r="E18" s="5">
        <v>6</v>
      </c>
    </row>
    <row r="19" spans="1:5" x14ac:dyDescent="0.2">
      <c r="A19" s="8">
        <v>0</v>
      </c>
      <c r="B19" s="8">
        <v>10112</v>
      </c>
      <c r="C19" s="8">
        <v>9</v>
      </c>
      <c r="D19" s="8">
        <v>0</v>
      </c>
      <c r="E19" s="8">
        <v>4</v>
      </c>
    </row>
    <row r="20" spans="1:5" x14ac:dyDescent="0.2">
      <c r="A20" s="5">
        <v>0</v>
      </c>
      <c r="B20" s="5">
        <v>10115</v>
      </c>
      <c r="C20" s="5">
        <v>1</v>
      </c>
      <c r="D20" s="5">
        <v>0</v>
      </c>
      <c r="E20" s="5">
        <v>6</v>
      </c>
    </row>
    <row r="21" spans="1:5" x14ac:dyDescent="0.2">
      <c r="A21" s="5">
        <v>0</v>
      </c>
      <c r="B21" s="5">
        <v>10115</v>
      </c>
      <c r="C21" s="5">
        <v>2</v>
      </c>
      <c r="D21" s="5">
        <v>0</v>
      </c>
      <c r="E21" s="5">
        <v>3</v>
      </c>
    </row>
    <row r="22" spans="1:5" x14ac:dyDescent="0.2">
      <c r="A22" s="5">
        <v>0</v>
      </c>
      <c r="B22" s="5">
        <v>10115</v>
      </c>
      <c r="C22" s="5">
        <v>3</v>
      </c>
      <c r="D22" s="5">
        <v>0</v>
      </c>
      <c r="E22" s="5">
        <v>3</v>
      </c>
    </row>
    <row r="23" spans="1:5" x14ac:dyDescent="0.2">
      <c r="A23" s="5">
        <v>0</v>
      </c>
      <c r="B23" s="5">
        <v>10115</v>
      </c>
      <c r="C23" s="5">
        <v>4</v>
      </c>
      <c r="D23" s="5">
        <v>0</v>
      </c>
      <c r="E23" s="5">
        <v>4</v>
      </c>
    </row>
    <row r="24" spans="1:5" x14ac:dyDescent="0.2">
      <c r="A24" s="5">
        <v>0</v>
      </c>
      <c r="B24" s="5">
        <v>10115</v>
      </c>
      <c r="C24" s="5">
        <v>5</v>
      </c>
      <c r="D24" s="5">
        <v>2</v>
      </c>
      <c r="E24" s="5">
        <v>4</v>
      </c>
    </row>
    <row r="25" spans="1:5" x14ac:dyDescent="0.2">
      <c r="A25" s="5">
        <v>0</v>
      </c>
      <c r="B25" s="5">
        <v>10115</v>
      </c>
      <c r="C25" s="5">
        <v>6</v>
      </c>
      <c r="D25" s="5">
        <v>0</v>
      </c>
      <c r="E25" s="5">
        <v>6</v>
      </c>
    </row>
    <row r="26" spans="1:5" x14ac:dyDescent="0.2">
      <c r="A26" s="5">
        <v>0</v>
      </c>
      <c r="B26" s="5">
        <v>10115</v>
      </c>
      <c r="C26" s="5">
        <v>7</v>
      </c>
      <c r="D26" s="5">
        <v>0</v>
      </c>
      <c r="E26" s="5">
        <v>2</v>
      </c>
    </row>
    <row r="27" spans="1:5" x14ac:dyDescent="0.2">
      <c r="A27" s="5">
        <v>0</v>
      </c>
      <c r="B27" s="5">
        <v>10115</v>
      </c>
      <c r="C27" s="5">
        <v>8</v>
      </c>
      <c r="D27" s="5">
        <v>0</v>
      </c>
      <c r="E27" s="5">
        <v>4</v>
      </c>
    </row>
    <row r="28" spans="1:5" x14ac:dyDescent="0.2">
      <c r="A28" s="8">
        <v>0</v>
      </c>
      <c r="B28" s="8">
        <v>10115</v>
      </c>
      <c r="C28" s="8">
        <v>9</v>
      </c>
      <c r="D28" s="8">
        <v>0</v>
      </c>
      <c r="E28" s="8">
        <v>2</v>
      </c>
    </row>
    <row r="29" spans="1:5" x14ac:dyDescent="0.2">
      <c r="A29" s="5">
        <v>0</v>
      </c>
      <c r="B29" s="5">
        <v>10120</v>
      </c>
      <c r="C29" s="5">
        <v>1</v>
      </c>
      <c r="D29" s="5">
        <v>0</v>
      </c>
      <c r="E29" s="5">
        <v>8</v>
      </c>
    </row>
    <row r="30" spans="1:5" x14ac:dyDescent="0.2">
      <c r="A30" s="5">
        <v>0</v>
      </c>
      <c r="B30" s="5">
        <v>10120</v>
      </c>
      <c r="C30" s="5">
        <v>2</v>
      </c>
      <c r="D30" s="5">
        <v>1</v>
      </c>
      <c r="E30" s="5">
        <v>6</v>
      </c>
    </row>
    <row r="31" spans="1:5" x14ac:dyDescent="0.2">
      <c r="A31" s="5">
        <v>0</v>
      </c>
      <c r="B31" s="5">
        <v>10120</v>
      </c>
      <c r="C31" s="5">
        <v>3</v>
      </c>
      <c r="D31" s="5">
        <v>0</v>
      </c>
      <c r="E31" s="5">
        <v>4</v>
      </c>
    </row>
    <row r="32" spans="1:5" x14ac:dyDescent="0.2">
      <c r="A32" s="5">
        <v>0</v>
      </c>
      <c r="B32" s="5">
        <v>10120</v>
      </c>
      <c r="C32" s="5">
        <v>4</v>
      </c>
      <c r="D32" s="5">
        <v>1</v>
      </c>
      <c r="E32" s="5">
        <v>6</v>
      </c>
    </row>
    <row r="33" spans="1:5" x14ac:dyDescent="0.2">
      <c r="A33" s="5">
        <v>0</v>
      </c>
      <c r="B33" s="5">
        <v>10120</v>
      </c>
      <c r="C33" s="5">
        <v>5</v>
      </c>
      <c r="D33" s="5">
        <v>0</v>
      </c>
      <c r="E33" s="5">
        <v>6</v>
      </c>
    </row>
    <row r="34" spans="1:5" x14ac:dyDescent="0.2">
      <c r="A34" s="5">
        <v>0</v>
      </c>
      <c r="B34" s="5">
        <v>10120</v>
      </c>
      <c r="C34" s="5">
        <v>6</v>
      </c>
      <c r="D34" s="5">
        <v>1</v>
      </c>
      <c r="E34" s="5">
        <v>4</v>
      </c>
    </row>
    <row r="35" spans="1:5" x14ac:dyDescent="0.2">
      <c r="A35" s="5">
        <v>0</v>
      </c>
      <c r="B35" s="5">
        <v>10120</v>
      </c>
      <c r="C35" s="5">
        <v>7</v>
      </c>
      <c r="D35" s="5">
        <v>1</v>
      </c>
      <c r="E35" s="5">
        <v>8</v>
      </c>
    </row>
    <row r="36" spans="1:5" x14ac:dyDescent="0.2">
      <c r="A36" s="5">
        <v>0</v>
      </c>
      <c r="B36" s="5">
        <v>10120</v>
      </c>
      <c r="C36" s="5">
        <v>8</v>
      </c>
      <c r="D36" s="5">
        <v>1</v>
      </c>
      <c r="E36" s="5">
        <v>4</v>
      </c>
    </row>
    <row r="37" spans="1:5" x14ac:dyDescent="0.2">
      <c r="A37" s="8">
        <v>0</v>
      </c>
      <c r="B37" s="8">
        <v>10120</v>
      </c>
      <c r="C37" s="8">
        <v>9</v>
      </c>
      <c r="D37" s="8">
        <v>0</v>
      </c>
      <c r="E37" s="8">
        <v>4</v>
      </c>
    </row>
    <row r="38" spans="1:5" x14ac:dyDescent="0.2">
      <c r="A38" s="5">
        <v>0</v>
      </c>
      <c r="B38" s="5">
        <v>10328</v>
      </c>
      <c r="C38" s="5">
        <v>1</v>
      </c>
      <c r="D38" s="5">
        <v>0</v>
      </c>
      <c r="E38" s="5">
        <v>0</v>
      </c>
    </row>
    <row r="39" spans="1:5" x14ac:dyDescent="0.2">
      <c r="A39" s="5">
        <v>0</v>
      </c>
      <c r="B39" s="5">
        <v>10328</v>
      </c>
      <c r="C39" s="5">
        <v>2</v>
      </c>
      <c r="D39" s="5">
        <v>0</v>
      </c>
      <c r="E39" s="5">
        <v>3</v>
      </c>
    </row>
    <row r="40" spans="1:5" x14ac:dyDescent="0.2">
      <c r="A40" s="5">
        <v>0</v>
      </c>
      <c r="B40" s="5">
        <v>10328</v>
      </c>
      <c r="C40" s="5">
        <v>3</v>
      </c>
      <c r="D40" s="5">
        <v>0</v>
      </c>
      <c r="E40" s="5">
        <v>4</v>
      </c>
    </row>
    <row r="41" spans="1:5" x14ac:dyDescent="0.2">
      <c r="A41" s="5">
        <v>0</v>
      </c>
      <c r="B41" s="5">
        <v>10328</v>
      </c>
      <c r="C41" s="5">
        <v>4</v>
      </c>
      <c r="D41" s="5">
        <v>0</v>
      </c>
      <c r="E41" s="5">
        <v>4</v>
      </c>
    </row>
    <row r="42" spans="1:5" x14ac:dyDescent="0.2">
      <c r="A42" s="5">
        <v>0</v>
      </c>
      <c r="B42" s="5">
        <v>10328</v>
      </c>
      <c r="C42" s="5">
        <v>5</v>
      </c>
      <c r="D42" s="5">
        <v>0</v>
      </c>
      <c r="E42" s="5">
        <v>2</v>
      </c>
    </row>
    <row r="43" spans="1:5" x14ac:dyDescent="0.2">
      <c r="A43" s="5">
        <v>0</v>
      </c>
      <c r="B43" s="5">
        <v>10328</v>
      </c>
      <c r="C43" s="5">
        <v>6</v>
      </c>
      <c r="D43" s="5">
        <v>0</v>
      </c>
      <c r="E43" s="5">
        <v>4</v>
      </c>
    </row>
    <row r="44" spans="1:5" x14ac:dyDescent="0.2">
      <c r="A44" s="5">
        <v>0</v>
      </c>
      <c r="B44" s="5">
        <v>10328</v>
      </c>
      <c r="C44" s="5">
        <v>7</v>
      </c>
      <c r="D44" s="5">
        <v>0</v>
      </c>
      <c r="E44" s="5">
        <v>0</v>
      </c>
    </row>
    <row r="45" spans="1:5" x14ac:dyDescent="0.2">
      <c r="A45" s="5">
        <v>0</v>
      </c>
      <c r="B45" s="5">
        <v>10328</v>
      </c>
      <c r="C45" s="5">
        <v>8</v>
      </c>
      <c r="D45" s="5">
        <v>0</v>
      </c>
      <c r="E45" s="5">
        <v>2</v>
      </c>
    </row>
    <row r="46" spans="1:5" x14ac:dyDescent="0.2">
      <c r="A46" s="8">
        <v>0</v>
      </c>
      <c r="B46" s="8">
        <v>10328</v>
      </c>
      <c r="C46" s="8">
        <v>9</v>
      </c>
      <c r="D46" s="8">
        <v>0</v>
      </c>
      <c r="E46" s="8">
        <v>4</v>
      </c>
    </row>
    <row r="47" spans="1:5" x14ac:dyDescent="0.2">
      <c r="A47" s="5">
        <v>0</v>
      </c>
      <c r="B47" s="5">
        <v>10331</v>
      </c>
      <c r="C47" s="5">
        <v>1</v>
      </c>
      <c r="D47" s="5">
        <v>0</v>
      </c>
      <c r="E47" s="5">
        <v>8</v>
      </c>
    </row>
    <row r="48" spans="1:5" x14ac:dyDescent="0.2">
      <c r="A48" s="5">
        <v>0</v>
      </c>
      <c r="B48" s="5">
        <v>10331</v>
      </c>
      <c r="C48" s="5">
        <v>2</v>
      </c>
      <c r="D48" s="5">
        <v>0</v>
      </c>
      <c r="E48" s="5">
        <v>8</v>
      </c>
    </row>
    <row r="49" spans="1:5" x14ac:dyDescent="0.2">
      <c r="A49" s="5">
        <v>0</v>
      </c>
      <c r="B49" s="5">
        <v>10331</v>
      </c>
      <c r="C49" s="5">
        <v>3</v>
      </c>
      <c r="D49" s="5">
        <v>0</v>
      </c>
      <c r="E49" s="5">
        <v>4</v>
      </c>
    </row>
    <row r="50" spans="1:5" x14ac:dyDescent="0.2">
      <c r="A50" s="5">
        <v>0</v>
      </c>
      <c r="B50" s="5">
        <v>10331</v>
      </c>
      <c r="C50" s="5">
        <v>4</v>
      </c>
      <c r="D50" s="5">
        <v>0</v>
      </c>
      <c r="E50" s="5">
        <v>2</v>
      </c>
    </row>
    <row r="51" spans="1:5" x14ac:dyDescent="0.2">
      <c r="A51" s="5">
        <v>0</v>
      </c>
      <c r="B51" s="5">
        <v>10331</v>
      </c>
      <c r="C51" s="5">
        <v>5</v>
      </c>
      <c r="D51" s="5">
        <v>0</v>
      </c>
      <c r="E51" s="5">
        <v>4</v>
      </c>
    </row>
    <row r="52" spans="1:5" x14ac:dyDescent="0.2">
      <c r="A52" s="5">
        <v>0</v>
      </c>
      <c r="B52" s="5">
        <v>10331</v>
      </c>
      <c r="C52" s="5">
        <v>6</v>
      </c>
      <c r="D52" s="5">
        <v>0</v>
      </c>
      <c r="E52" s="5">
        <v>3</v>
      </c>
    </row>
    <row r="53" spans="1:5" x14ac:dyDescent="0.2">
      <c r="A53" s="5">
        <v>0</v>
      </c>
      <c r="B53" s="5">
        <v>10331</v>
      </c>
      <c r="C53" s="5">
        <v>7</v>
      </c>
      <c r="D53" s="5">
        <v>0</v>
      </c>
      <c r="E53" s="5">
        <v>2</v>
      </c>
    </row>
    <row r="54" spans="1:5" x14ac:dyDescent="0.2">
      <c r="A54" s="5">
        <v>0</v>
      </c>
      <c r="B54" s="5">
        <v>10331</v>
      </c>
      <c r="C54" s="5">
        <v>8</v>
      </c>
      <c r="D54" s="5">
        <v>0</v>
      </c>
      <c r="E54" s="5">
        <v>4</v>
      </c>
    </row>
    <row r="55" spans="1:5" x14ac:dyDescent="0.2">
      <c r="A55" s="8">
        <v>0</v>
      </c>
      <c r="B55" s="8">
        <v>10331</v>
      </c>
      <c r="C55" s="8">
        <v>9</v>
      </c>
      <c r="D55" s="8">
        <v>0</v>
      </c>
      <c r="E55" s="8">
        <v>6</v>
      </c>
    </row>
    <row r="56" spans="1:5" x14ac:dyDescent="0.2">
      <c r="A56" s="5">
        <v>0</v>
      </c>
      <c r="B56" s="5">
        <v>10336</v>
      </c>
      <c r="C56" s="5">
        <v>1</v>
      </c>
      <c r="D56" s="5">
        <v>0</v>
      </c>
      <c r="E56" s="5">
        <v>6</v>
      </c>
    </row>
    <row r="57" spans="1:5" x14ac:dyDescent="0.2">
      <c r="A57" s="5">
        <v>0</v>
      </c>
      <c r="B57" s="5">
        <v>10336</v>
      </c>
      <c r="C57" s="5">
        <v>2</v>
      </c>
      <c r="D57" s="5">
        <v>0</v>
      </c>
      <c r="E57" s="5">
        <v>6</v>
      </c>
    </row>
    <row r="58" spans="1:5" x14ac:dyDescent="0.2">
      <c r="A58" s="5">
        <v>0</v>
      </c>
      <c r="B58" s="5">
        <v>10336</v>
      </c>
      <c r="C58" s="5">
        <v>3</v>
      </c>
      <c r="D58" s="5">
        <v>0</v>
      </c>
      <c r="E58" s="5">
        <v>4</v>
      </c>
    </row>
    <row r="59" spans="1:5" x14ac:dyDescent="0.2">
      <c r="A59" s="5">
        <v>0</v>
      </c>
      <c r="B59" s="5">
        <v>10336</v>
      </c>
      <c r="C59" s="5">
        <v>4</v>
      </c>
      <c r="D59" s="5">
        <v>0</v>
      </c>
      <c r="E59" s="5">
        <v>4</v>
      </c>
    </row>
    <row r="60" spans="1:5" x14ac:dyDescent="0.2">
      <c r="A60" s="5">
        <v>0</v>
      </c>
      <c r="B60" s="5">
        <v>10336</v>
      </c>
      <c r="C60" s="5">
        <v>5</v>
      </c>
      <c r="D60" s="5">
        <v>0</v>
      </c>
      <c r="E60" s="5">
        <v>2</v>
      </c>
    </row>
    <row r="61" spans="1:5" x14ac:dyDescent="0.2">
      <c r="A61" s="5">
        <v>0</v>
      </c>
      <c r="B61" s="5">
        <v>10336</v>
      </c>
      <c r="C61" s="5">
        <v>6</v>
      </c>
      <c r="D61" s="5">
        <v>0</v>
      </c>
      <c r="E61" s="5">
        <v>6</v>
      </c>
    </row>
    <row r="62" spans="1:5" x14ac:dyDescent="0.2">
      <c r="A62" s="5">
        <v>0</v>
      </c>
      <c r="B62" s="5">
        <v>10336</v>
      </c>
      <c r="C62" s="5">
        <v>7</v>
      </c>
      <c r="D62" s="5">
        <v>0</v>
      </c>
      <c r="E62" s="5">
        <v>0</v>
      </c>
    </row>
    <row r="63" spans="1:5" x14ac:dyDescent="0.2">
      <c r="A63" s="5">
        <v>0</v>
      </c>
      <c r="B63" s="5">
        <v>10336</v>
      </c>
      <c r="C63" s="5">
        <v>8</v>
      </c>
      <c r="D63" s="5">
        <v>0</v>
      </c>
      <c r="E63" s="5">
        <v>4</v>
      </c>
    </row>
    <row r="64" spans="1:5" x14ac:dyDescent="0.2">
      <c r="A64" s="8">
        <v>0</v>
      </c>
      <c r="B64" s="8">
        <v>10336</v>
      </c>
      <c r="C64" s="8">
        <v>9</v>
      </c>
      <c r="D64" s="8">
        <v>0</v>
      </c>
      <c r="E64" s="8">
        <v>6</v>
      </c>
    </row>
    <row r="65" spans="1:5" x14ac:dyDescent="0.2">
      <c r="A65" s="5">
        <v>0</v>
      </c>
      <c r="B65" s="5">
        <v>10410</v>
      </c>
      <c r="C65" s="5">
        <v>1</v>
      </c>
      <c r="D65" s="5">
        <v>0</v>
      </c>
      <c r="E65" s="5">
        <v>8</v>
      </c>
    </row>
    <row r="66" spans="1:5" x14ac:dyDescent="0.2">
      <c r="A66" s="5">
        <v>0</v>
      </c>
      <c r="B66" s="5">
        <v>10410</v>
      </c>
      <c r="C66" s="5">
        <v>2</v>
      </c>
      <c r="D66" s="5">
        <v>0</v>
      </c>
      <c r="E66" s="5">
        <v>6</v>
      </c>
    </row>
    <row r="67" spans="1:5" x14ac:dyDescent="0.2">
      <c r="A67" s="5">
        <v>0</v>
      </c>
      <c r="B67" s="5">
        <v>10410</v>
      </c>
      <c r="C67" s="5">
        <v>3</v>
      </c>
      <c r="D67" s="5">
        <v>0</v>
      </c>
      <c r="E67" s="5">
        <v>2</v>
      </c>
    </row>
    <row r="68" spans="1:5" x14ac:dyDescent="0.2">
      <c r="A68" s="5">
        <v>0</v>
      </c>
      <c r="B68" s="5">
        <v>10410</v>
      </c>
      <c r="C68" s="5">
        <v>4</v>
      </c>
      <c r="D68" s="5">
        <v>0</v>
      </c>
      <c r="E68" s="5">
        <v>4</v>
      </c>
    </row>
    <row r="69" spans="1:5" x14ac:dyDescent="0.2">
      <c r="A69" s="5">
        <v>0</v>
      </c>
      <c r="B69" s="5">
        <v>10410</v>
      </c>
      <c r="C69" s="5">
        <v>5</v>
      </c>
      <c r="D69" s="5">
        <v>0</v>
      </c>
      <c r="E69" s="5">
        <v>0</v>
      </c>
    </row>
    <row r="70" spans="1:5" x14ac:dyDescent="0.2">
      <c r="A70" s="5">
        <v>0</v>
      </c>
      <c r="B70" s="5">
        <v>10410</v>
      </c>
      <c r="C70" s="5">
        <v>6</v>
      </c>
      <c r="D70" s="5">
        <v>0</v>
      </c>
      <c r="E70" s="5">
        <v>4</v>
      </c>
    </row>
    <row r="71" spans="1:5" x14ac:dyDescent="0.2">
      <c r="A71" s="5">
        <v>0</v>
      </c>
      <c r="B71" s="5">
        <v>10410</v>
      </c>
      <c r="C71" s="5">
        <v>7</v>
      </c>
      <c r="D71" s="5">
        <v>0</v>
      </c>
      <c r="E71" s="5">
        <v>8</v>
      </c>
    </row>
    <row r="72" spans="1:5" x14ac:dyDescent="0.2">
      <c r="A72" s="5">
        <v>0</v>
      </c>
      <c r="B72" s="5">
        <v>10410</v>
      </c>
      <c r="C72" s="5">
        <v>8</v>
      </c>
      <c r="D72" s="5">
        <v>0</v>
      </c>
      <c r="E72" s="5">
        <v>4</v>
      </c>
    </row>
    <row r="73" spans="1:5" x14ac:dyDescent="0.2">
      <c r="A73" s="8">
        <v>0</v>
      </c>
      <c r="B73" s="8">
        <v>10410</v>
      </c>
      <c r="C73" s="8">
        <v>9</v>
      </c>
      <c r="D73" s="8">
        <v>0</v>
      </c>
      <c r="E73" s="8">
        <v>3</v>
      </c>
    </row>
    <row r="74" spans="1:5" x14ac:dyDescent="0.2">
      <c r="A74" s="5">
        <v>0</v>
      </c>
      <c r="B74" s="5">
        <v>10412</v>
      </c>
      <c r="C74" s="5">
        <v>1</v>
      </c>
      <c r="D74" s="5">
        <v>0</v>
      </c>
      <c r="E74" s="5">
        <v>0</v>
      </c>
    </row>
    <row r="75" spans="1:5" x14ac:dyDescent="0.2">
      <c r="A75" s="5">
        <v>0</v>
      </c>
      <c r="B75" s="5">
        <v>10412</v>
      </c>
      <c r="C75" s="5">
        <v>2</v>
      </c>
      <c r="D75" s="5">
        <v>0</v>
      </c>
      <c r="E75" s="5">
        <v>0</v>
      </c>
    </row>
    <row r="76" spans="1:5" x14ac:dyDescent="0.2">
      <c r="A76" s="5">
        <v>0</v>
      </c>
      <c r="B76" s="5">
        <v>10412</v>
      </c>
      <c r="C76" s="5">
        <v>3</v>
      </c>
      <c r="D76" s="5">
        <v>1</v>
      </c>
      <c r="E76" s="5">
        <v>0</v>
      </c>
    </row>
    <row r="77" spans="1:5" x14ac:dyDescent="0.2">
      <c r="A77" s="5">
        <v>0</v>
      </c>
      <c r="B77" s="5">
        <v>10412</v>
      </c>
      <c r="C77" s="5">
        <v>4</v>
      </c>
      <c r="D77" s="5">
        <v>0</v>
      </c>
      <c r="E77" s="5">
        <v>2</v>
      </c>
    </row>
    <row r="78" spans="1:5" x14ac:dyDescent="0.2">
      <c r="A78" s="5">
        <v>0</v>
      </c>
      <c r="B78" s="5">
        <v>10412</v>
      </c>
      <c r="C78" s="5">
        <v>5</v>
      </c>
      <c r="D78" s="5">
        <v>0</v>
      </c>
      <c r="E78" s="5">
        <v>1</v>
      </c>
    </row>
    <row r="79" spans="1:5" x14ac:dyDescent="0.2">
      <c r="A79" s="5">
        <v>0</v>
      </c>
      <c r="B79" s="5">
        <v>10412</v>
      </c>
      <c r="C79" s="5">
        <v>6</v>
      </c>
      <c r="D79" s="5">
        <v>1</v>
      </c>
      <c r="E79" s="5">
        <v>5</v>
      </c>
    </row>
    <row r="80" spans="1:5" x14ac:dyDescent="0.2">
      <c r="A80" s="5">
        <v>0</v>
      </c>
      <c r="B80" s="5">
        <v>10412</v>
      </c>
      <c r="C80" s="5">
        <v>7</v>
      </c>
      <c r="D80" s="5">
        <v>0</v>
      </c>
      <c r="E80" s="26"/>
    </row>
    <row r="81" spans="1:5" x14ac:dyDescent="0.2">
      <c r="A81" s="5">
        <v>0</v>
      </c>
      <c r="B81" s="5">
        <v>10412</v>
      </c>
      <c r="C81" s="5">
        <v>8</v>
      </c>
      <c r="D81" s="5">
        <v>0</v>
      </c>
      <c r="E81" s="26"/>
    </row>
    <row r="82" spans="1:5" x14ac:dyDescent="0.2">
      <c r="A82" s="8">
        <v>0</v>
      </c>
      <c r="B82" s="8">
        <v>10412</v>
      </c>
      <c r="C82" s="8">
        <v>9</v>
      </c>
      <c r="D82" s="8">
        <v>0</v>
      </c>
      <c r="E82" s="21"/>
    </row>
    <row r="83" spans="1:5" x14ac:dyDescent="0.2">
      <c r="A83" s="5">
        <v>0</v>
      </c>
      <c r="B83" s="5">
        <v>10413</v>
      </c>
      <c r="C83" s="5">
        <v>1</v>
      </c>
      <c r="D83" s="5">
        <v>0</v>
      </c>
      <c r="E83" s="5">
        <v>6</v>
      </c>
    </row>
    <row r="84" spans="1:5" x14ac:dyDescent="0.2">
      <c r="A84" s="5">
        <v>0</v>
      </c>
      <c r="B84" s="5">
        <v>10413</v>
      </c>
      <c r="C84" s="5">
        <v>2</v>
      </c>
      <c r="D84" s="5">
        <v>0</v>
      </c>
      <c r="E84" s="5">
        <v>7</v>
      </c>
    </row>
    <row r="85" spans="1:5" x14ac:dyDescent="0.2">
      <c r="A85" s="5">
        <v>0</v>
      </c>
      <c r="B85" s="5">
        <v>10413</v>
      </c>
      <c r="C85" s="5">
        <v>3</v>
      </c>
      <c r="D85" s="5">
        <v>0</v>
      </c>
      <c r="E85" s="5">
        <v>4</v>
      </c>
    </row>
    <row r="86" spans="1:5" x14ac:dyDescent="0.2">
      <c r="A86" s="5">
        <v>0</v>
      </c>
      <c r="B86" s="5">
        <v>10413</v>
      </c>
      <c r="C86" s="5">
        <v>4</v>
      </c>
      <c r="D86" s="5">
        <v>0</v>
      </c>
      <c r="E86" s="5">
        <v>6</v>
      </c>
    </row>
    <row r="87" spans="1:5" x14ac:dyDescent="0.2">
      <c r="A87" s="5">
        <v>0</v>
      </c>
      <c r="B87" s="5">
        <v>10413</v>
      </c>
      <c r="C87" s="5">
        <v>5</v>
      </c>
      <c r="D87" s="5">
        <v>0</v>
      </c>
      <c r="E87" s="5">
        <v>2</v>
      </c>
    </row>
    <row r="88" spans="1:5" x14ac:dyDescent="0.2">
      <c r="A88" s="5">
        <v>0</v>
      </c>
      <c r="B88" s="5">
        <v>10413</v>
      </c>
      <c r="C88" s="5">
        <v>6</v>
      </c>
      <c r="D88" s="5">
        <v>0</v>
      </c>
      <c r="E88" s="5">
        <v>5</v>
      </c>
    </row>
    <row r="89" spans="1:5" x14ac:dyDescent="0.2">
      <c r="A89" s="5">
        <v>0</v>
      </c>
      <c r="B89" s="5">
        <v>10413</v>
      </c>
      <c r="C89" s="5">
        <v>7</v>
      </c>
      <c r="D89" s="5">
        <v>0</v>
      </c>
      <c r="E89" s="5">
        <v>4</v>
      </c>
    </row>
    <row r="90" spans="1:5" x14ac:dyDescent="0.2">
      <c r="A90" s="5">
        <v>0</v>
      </c>
      <c r="B90" s="5">
        <v>10413</v>
      </c>
      <c r="C90" s="5">
        <v>8</v>
      </c>
      <c r="D90" s="5">
        <v>0</v>
      </c>
      <c r="E90" s="5">
        <v>4</v>
      </c>
    </row>
    <row r="91" spans="1:5" x14ac:dyDescent="0.2">
      <c r="A91" s="8">
        <v>0</v>
      </c>
      <c r="B91" s="8">
        <v>10413</v>
      </c>
      <c r="C91" s="8">
        <v>9</v>
      </c>
      <c r="D91" s="8">
        <v>0</v>
      </c>
      <c r="E91" s="8">
        <v>2</v>
      </c>
    </row>
    <row r="92" spans="1:5" x14ac:dyDescent="0.2">
      <c r="A92" s="5">
        <v>0</v>
      </c>
      <c r="B92" s="5">
        <v>10414</v>
      </c>
      <c r="C92" s="5">
        <v>1</v>
      </c>
      <c r="D92" s="5">
        <v>0</v>
      </c>
      <c r="E92" s="5">
        <v>2</v>
      </c>
    </row>
    <row r="93" spans="1:5" x14ac:dyDescent="0.2">
      <c r="A93" s="5">
        <v>0</v>
      </c>
      <c r="B93" s="5">
        <v>10414</v>
      </c>
      <c r="C93" s="5">
        <v>2</v>
      </c>
      <c r="D93" s="5">
        <v>0</v>
      </c>
      <c r="E93" s="5">
        <v>0</v>
      </c>
    </row>
    <row r="94" spans="1:5" x14ac:dyDescent="0.2">
      <c r="A94" s="5">
        <v>0</v>
      </c>
      <c r="B94" s="5">
        <v>10414</v>
      </c>
      <c r="C94" s="5">
        <v>3</v>
      </c>
      <c r="D94" s="5">
        <v>0</v>
      </c>
      <c r="E94" s="5">
        <v>2</v>
      </c>
    </row>
    <row r="95" spans="1:5" x14ac:dyDescent="0.2">
      <c r="A95" s="5">
        <v>0</v>
      </c>
      <c r="B95" s="5">
        <v>10414</v>
      </c>
      <c r="C95" s="5">
        <v>4</v>
      </c>
      <c r="D95" s="5">
        <v>0</v>
      </c>
      <c r="E95" s="5">
        <v>4</v>
      </c>
    </row>
    <row r="96" spans="1:5" x14ac:dyDescent="0.2">
      <c r="A96" s="5">
        <v>0</v>
      </c>
      <c r="B96" s="5">
        <v>10414</v>
      </c>
      <c r="C96" s="5">
        <v>5</v>
      </c>
      <c r="D96" s="5">
        <v>0</v>
      </c>
      <c r="E96" s="5">
        <v>4</v>
      </c>
    </row>
    <row r="97" spans="1:5" x14ac:dyDescent="0.2">
      <c r="A97" s="5">
        <v>0</v>
      </c>
      <c r="B97" s="5">
        <v>10414</v>
      </c>
      <c r="C97" s="5">
        <v>6</v>
      </c>
      <c r="D97" s="5">
        <v>0</v>
      </c>
      <c r="E97" s="5">
        <v>3</v>
      </c>
    </row>
    <row r="98" spans="1:5" x14ac:dyDescent="0.2">
      <c r="A98" s="5">
        <v>0</v>
      </c>
      <c r="B98" s="5">
        <v>10414</v>
      </c>
      <c r="C98" s="5">
        <v>7</v>
      </c>
      <c r="D98" s="5">
        <v>0</v>
      </c>
      <c r="E98" s="5">
        <v>0</v>
      </c>
    </row>
    <row r="99" spans="1:5" x14ac:dyDescent="0.2">
      <c r="A99" s="5">
        <v>0</v>
      </c>
      <c r="B99" s="5">
        <v>10414</v>
      </c>
      <c r="C99" s="5">
        <v>8</v>
      </c>
      <c r="D99" s="5">
        <v>0</v>
      </c>
      <c r="E99" s="5">
        <v>0</v>
      </c>
    </row>
    <row r="100" spans="1:5" x14ac:dyDescent="0.2">
      <c r="A100" s="8">
        <v>0</v>
      </c>
      <c r="B100" s="8">
        <v>10414</v>
      </c>
      <c r="C100" s="8">
        <v>9</v>
      </c>
      <c r="D100" s="8">
        <v>0</v>
      </c>
      <c r="E100" s="8">
        <v>0</v>
      </c>
    </row>
    <row r="101" spans="1:5" x14ac:dyDescent="0.2">
      <c r="A101" s="5">
        <v>0</v>
      </c>
      <c r="B101" s="5">
        <v>11111</v>
      </c>
      <c r="C101" s="5">
        <v>1</v>
      </c>
      <c r="D101" s="5">
        <v>2</v>
      </c>
      <c r="E101" s="5">
        <v>8</v>
      </c>
    </row>
    <row r="102" spans="1:5" x14ac:dyDescent="0.2">
      <c r="A102" s="5">
        <v>0</v>
      </c>
      <c r="B102" s="5">
        <v>11111</v>
      </c>
      <c r="C102" s="5">
        <v>2</v>
      </c>
      <c r="D102" s="5">
        <v>0</v>
      </c>
      <c r="E102" s="5">
        <v>8</v>
      </c>
    </row>
    <row r="103" spans="1:5" x14ac:dyDescent="0.2">
      <c r="A103" s="5">
        <v>0</v>
      </c>
      <c r="B103" s="5">
        <v>11111</v>
      </c>
      <c r="C103" s="5">
        <v>3</v>
      </c>
      <c r="D103" s="5">
        <v>0</v>
      </c>
      <c r="E103" s="5">
        <v>8</v>
      </c>
    </row>
    <row r="104" spans="1:5" x14ac:dyDescent="0.2">
      <c r="A104" s="5">
        <v>0</v>
      </c>
      <c r="B104" s="5">
        <v>11111</v>
      </c>
      <c r="C104" s="5">
        <v>4</v>
      </c>
      <c r="D104" s="5">
        <v>0</v>
      </c>
      <c r="E104" s="5">
        <v>8</v>
      </c>
    </row>
    <row r="105" spans="1:5" x14ac:dyDescent="0.2">
      <c r="A105" s="5">
        <v>0</v>
      </c>
      <c r="B105" s="5">
        <v>11111</v>
      </c>
      <c r="C105" s="5">
        <v>5</v>
      </c>
      <c r="D105" s="5">
        <v>0</v>
      </c>
      <c r="E105" s="5">
        <v>8</v>
      </c>
    </row>
    <row r="106" spans="1:5" x14ac:dyDescent="0.2">
      <c r="A106" s="5">
        <v>0</v>
      </c>
      <c r="B106" s="5">
        <v>11111</v>
      </c>
      <c r="C106" s="5">
        <v>6</v>
      </c>
      <c r="D106" s="5">
        <v>0</v>
      </c>
      <c r="E106" s="5">
        <v>6</v>
      </c>
    </row>
    <row r="107" spans="1:5" x14ac:dyDescent="0.2">
      <c r="A107" s="5">
        <v>0</v>
      </c>
      <c r="B107" s="5">
        <v>11111</v>
      </c>
      <c r="C107" s="5">
        <v>7</v>
      </c>
      <c r="D107" s="5">
        <v>0</v>
      </c>
      <c r="E107" s="5">
        <v>8</v>
      </c>
    </row>
    <row r="108" spans="1:5" x14ac:dyDescent="0.2">
      <c r="A108" s="5">
        <v>0</v>
      </c>
      <c r="B108" s="5">
        <v>11111</v>
      </c>
      <c r="C108" s="5">
        <v>8</v>
      </c>
      <c r="D108" s="5">
        <v>3</v>
      </c>
      <c r="E108" s="5">
        <v>6</v>
      </c>
    </row>
    <row r="109" spans="1:5" x14ac:dyDescent="0.2">
      <c r="A109" s="8">
        <v>0</v>
      </c>
      <c r="B109" s="8">
        <v>11111</v>
      </c>
      <c r="C109" s="8">
        <v>9</v>
      </c>
      <c r="D109" s="8">
        <v>0</v>
      </c>
      <c r="E109" s="8">
        <v>8</v>
      </c>
    </row>
    <row r="110" spans="1:5" x14ac:dyDescent="0.2">
      <c r="A110" s="5">
        <v>0</v>
      </c>
      <c r="B110" s="5">
        <v>11128</v>
      </c>
      <c r="C110" s="5">
        <v>1</v>
      </c>
      <c r="D110" s="5">
        <v>0</v>
      </c>
      <c r="E110" s="5">
        <v>8</v>
      </c>
    </row>
    <row r="111" spans="1:5" x14ac:dyDescent="0.2">
      <c r="A111" s="5">
        <v>0</v>
      </c>
      <c r="B111" s="5">
        <v>11128</v>
      </c>
      <c r="C111" s="5">
        <v>2</v>
      </c>
      <c r="D111" s="5">
        <v>0</v>
      </c>
      <c r="E111" s="5">
        <v>4</v>
      </c>
    </row>
    <row r="112" spans="1:5" x14ac:dyDescent="0.2">
      <c r="A112" s="5">
        <v>0</v>
      </c>
      <c r="B112" s="5">
        <v>11128</v>
      </c>
      <c r="C112" s="5">
        <v>3</v>
      </c>
      <c r="D112" s="5">
        <v>0</v>
      </c>
      <c r="E112" s="5">
        <v>0</v>
      </c>
    </row>
    <row r="113" spans="1:5" x14ac:dyDescent="0.2">
      <c r="A113" s="5">
        <v>0</v>
      </c>
      <c r="B113" s="5">
        <v>11128</v>
      </c>
      <c r="C113" s="5">
        <v>4</v>
      </c>
      <c r="D113" s="5">
        <v>0</v>
      </c>
      <c r="E113" s="5">
        <v>6</v>
      </c>
    </row>
    <row r="114" spans="1:5" x14ac:dyDescent="0.2">
      <c r="A114" s="5">
        <v>0</v>
      </c>
      <c r="B114" s="5">
        <v>11128</v>
      </c>
      <c r="C114" s="5">
        <v>5</v>
      </c>
      <c r="D114" s="5">
        <v>0</v>
      </c>
      <c r="E114" s="5">
        <v>4</v>
      </c>
    </row>
    <row r="115" spans="1:5" x14ac:dyDescent="0.2">
      <c r="A115" s="5">
        <v>0</v>
      </c>
      <c r="B115" s="5">
        <v>11128</v>
      </c>
      <c r="C115" s="5">
        <v>6</v>
      </c>
      <c r="D115" s="5">
        <v>0</v>
      </c>
      <c r="E115" s="5">
        <v>4</v>
      </c>
    </row>
    <row r="116" spans="1:5" x14ac:dyDescent="0.2">
      <c r="A116" s="5">
        <v>0</v>
      </c>
      <c r="B116" s="5">
        <v>11128</v>
      </c>
      <c r="C116" s="5">
        <v>7</v>
      </c>
      <c r="D116" s="5">
        <v>0</v>
      </c>
      <c r="E116" s="5">
        <v>4</v>
      </c>
    </row>
    <row r="117" spans="1:5" x14ac:dyDescent="0.2">
      <c r="A117" s="5">
        <v>0</v>
      </c>
      <c r="B117" s="5">
        <v>11128</v>
      </c>
      <c r="C117" s="5">
        <v>8</v>
      </c>
      <c r="D117" s="5">
        <v>0</v>
      </c>
      <c r="E117" s="5">
        <v>0</v>
      </c>
    </row>
    <row r="118" spans="1:5" x14ac:dyDescent="0.2">
      <c r="A118" s="8">
        <v>0</v>
      </c>
      <c r="B118" s="8">
        <v>11128</v>
      </c>
      <c r="C118" s="8">
        <v>9</v>
      </c>
      <c r="D118" s="8">
        <v>0</v>
      </c>
      <c r="E118" s="8">
        <v>2</v>
      </c>
    </row>
    <row r="119" spans="1:5" x14ac:dyDescent="0.2">
      <c r="A119" s="5">
        <v>0</v>
      </c>
      <c r="B119" s="5">
        <v>11129</v>
      </c>
      <c r="C119" s="5">
        <v>1</v>
      </c>
      <c r="D119" s="5">
        <v>0</v>
      </c>
      <c r="E119" s="5">
        <v>6</v>
      </c>
    </row>
    <row r="120" spans="1:5" x14ac:dyDescent="0.2">
      <c r="A120" s="5">
        <v>0</v>
      </c>
      <c r="B120" s="5">
        <v>11129</v>
      </c>
      <c r="C120" s="5">
        <v>2</v>
      </c>
      <c r="D120" s="5">
        <v>1</v>
      </c>
      <c r="E120" s="5">
        <v>4</v>
      </c>
    </row>
    <row r="121" spans="1:5" x14ac:dyDescent="0.2">
      <c r="A121" s="5">
        <v>0</v>
      </c>
      <c r="B121" s="5">
        <v>11129</v>
      </c>
      <c r="C121" s="5">
        <v>3</v>
      </c>
      <c r="D121" s="5">
        <v>0</v>
      </c>
      <c r="E121" s="5">
        <v>2</v>
      </c>
    </row>
    <row r="122" spans="1:5" x14ac:dyDescent="0.2">
      <c r="A122" s="5">
        <v>0</v>
      </c>
      <c r="B122" s="5">
        <v>11129</v>
      </c>
      <c r="C122" s="5">
        <v>4</v>
      </c>
      <c r="D122" s="5">
        <v>0</v>
      </c>
      <c r="E122" s="5">
        <v>6</v>
      </c>
    </row>
    <row r="123" spans="1:5" x14ac:dyDescent="0.2">
      <c r="A123" s="5">
        <v>0</v>
      </c>
      <c r="B123" s="5">
        <v>11129</v>
      </c>
      <c r="C123" s="5">
        <v>5</v>
      </c>
      <c r="D123" s="5">
        <v>0</v>
      </c>
      <c r="E123" s="5">
        <v>4</v>
      </c>
    </row>
    <row r="124" spans="1:5" x14ac:dyDescent="0.2">
      <c r="A124" s="5">
        <v>0</v>
      </c>
      <c r="B124" s="5">
        <v>11129</v>
      </c>
      <c r="C124" s="5">
        <v>6</v>
      </c>
      <c r="D124" s="5">
        <v>0</v>
      </c>
      <c r="E124" s="5">
        <v>4</v>
      </c>
    </row>
    <row r="125" spans="1:5" x14ac:dyDescent="0.2">
      <c r="A125" s="5">
        <v>0</v>
      </c>
      <c r="B125" s="5">
        <v>11129</v>
      </c>
      <c r="C125" s="5">
        <v>7</v>
      </c>
      <c r="D125" s="5">
        <v>0</v>
      </c>
      <c r="E125" s="5">
        <v>2</v>
      </c>
    </row>
    <row r="126" spans="1:5" x14ac:dyDescent="0.2">
      <c r="A126" s="5">
        <v>0</v>
      </c>
      <c r="B126" s="5">
        <v>11129</v>
      </c>
      <c r="C126" s="5">
        <v>8</v>
      </c>
      <c r="D126" s="5">
        <v>0</v>
      </c>
      <c r="E126" s="5">
        <v>4</v>
      </c>
    </row>
    <row r="127" spans="1:5" x14ac:dyDescent="0.2">
      <c r="A127" s="8">
        <v>0</v>
      </c>
      <c r="B127" s="8">
        <v>11129</v>
      </c>
      <c r="C127" s="8">
        <v>9</v>
      </c>
      <c r="D127" s="8">
        <v>0</v>
      </c>
      <c r="E127" s="8">
        <v>0</v>
      </c>
    </row>
    <row r="128" spans="1:5" x14ac:dyDescent="0.2">
      <c r="A128" s="5">
        <v>0</v>
      </c>
      <c r="B128" s="5">
        <v>11131</v>
      </c>
      <c r="C128" s="5">
        <v>1</v>
      </c>
      <c r="D128" s="5">
        <v>1</v>
      </c>
      <c r="E128" s="5">
        <v>8</v>
      </c>
    </row>
    <row r="129" spans="1:5" x14ac:dyDescent="0.2">
      <c r="A129" s="5">
        <v>0</v>
      </c>
      <c r="B129" s="5">
        <v>11131</v>
      </c>
      <c r="C129" s="5">
        <v>2</v>
      </c>
      <c r="D129" s="5">
        <v>0</v>
      </c>
      <c r="E129" s="5">
        <v>8</v>
      </c>
    </row>
    <row r="130" spans="1:5" x14ac:dyDescent="0.2">
      <c r="A130" s="5">
        <v>0</v>
      </c>
      <c r="B130" s="5">
        <v>11131</v>
      </c>
      <c r="C130" s="5">
        <v>3</v>
      </c>
      <c r="D130" s="5">
        <v>0</v>
      </c>
      <c r="E130" s="5">
        <v>6</v>
      </c>
    </row>
    <row r="131" spans="1:5" x14ac:dyDescent="0.2">
      <c r="A131" s="5">
        <v>0</v>
      </c>
      <c r="B131" s="5">
        <v>11131</v>
      </c>
      <c r="C131" s="5">
        <v>4</v>
      </c>
      <c r="D131" s="5">
        <v>0</v>
      </c>
      <c r="E131" s="5">
        <v>8</v>
      </c>
    </row>
    <row r="132" spans="1:5" x14ac:dyDescent="0.2">
      <c r="A132" s="5">
        <v>0</v>
      </c>
      <c r="B132" s="5">
        <v>11131</v>
      </c>
      <c r="C132" s="5">
        <v>5</v>
      </c>
      <c r="D132" s="5">
        <v>0</v>
      </c>
      <c r="E132" s="5">
        <v>4</v>
      </c>
    </row>
    <row r="133" spans="1:5" x14ac:dyDescent="0.2">
      <c r="A133" s="5">
        <v>0</v>
      </c>
      <c r="B133" s="5">
        <v>11131</v>
      </c>
      <c r="C133" s="5">
        <v>6</v>
      </c>
      <c r="D133" s="5">
        <v>0</v>
      </c>
      <c r="E133" s="5">
        <v>4</v>
      </c>
    </row>
    <row r="134" spans="1:5" x14ac:dyDescent="0.2">
      <c r="A134" s="5">
        <v>0</v>
      </c>
      <c r="B134" s="5">
        <v>11131</v>
      </c>
      <c r="C134" s="5">
        <v>7</v>
      </c>
      <c r="D134" s="5">
        <v>0</v>
      </c>
      <c r="E134" s="5">
        <v>6</v>
      </c>
    </row>
    <row r="135" spans="1:5" x14ac:dyDescent="0.2">
      <c r="A135" s="5">
        <v>0</v>
      </c>
      <c r="B135" s="5">
        <v>11131</v>
      </c>
      <c r="C135" s="5">
        <v>8</v>
      </c>
      <c r="D135" s="5">
        <v>0</v>
      </c>
      <c r="E135" s="5">
        <v>4</v>
      </c>
    </row>
    <row r="136" spans="1:5" x14ac:dyDescent="0.2">
      <c r="A136" s="8">
        <v>0</v>
      </c>
      <c r="B136" s="8">
        <v>11131</v>
      </c>
      <c r="C136" s="8">
        <v>9</v>
      </c>
      <c r="D136" s="8">
        <v>0</v>
      </c>
      <c r="E136" s="8">
        <v>4</v>
      </c>
    </row>
    <row r="137" spans="1:5" x14ac:dyDescent="0.2">
      <c r="A137" s="5">
        <v>0</v>
      </c>
      <c r="B137" s="5">
        <v>11303</v>
      </c>
      <c r="C137" s="5">
        <v>1</v>
      </c>
      <c r="D137" s="5">
        <v>0</v>
      </c>
      <c r="E137" s="5">
        <v>4</v>
      </c>
    </row>
    <row r="138" spans="1:5" x14ac:dyDescent="0.2">
      <c r="A138" s="5">
        <v>0</v>
      </c>
      <c r="B138" s="5">
        <v>11303</v>
      </c>
      <c r="C138" s="5">
        <v>2</v>
      </c>
      <c r="D138" s="5">
        <v>0</v>
      </c>
      <c r="E138" s="5">
        <v>6</v>
      </c>
    </row>
    <row r="139" spans="1:5" x14ac:dyDescent="0.2">
      <c r="A139" s="5">
        <v>0</v>
      </c>
      <c r="B139" s="5">
        <v>11303</v>
      </c>
      <c r="C139" s="5">
        <v>3</v>
      </c>
      <c r="D139" s="5">
        <v>0</v>
      </c>
      <c r="E139" s="5">
        <v>4</v>
      </c>
    </row>
    <row r="140" spans="1:5" x14ac:dyDescent="0.2">
      <c r="A140" s="5">
        <v>0</v>
      </c>
      <c r="B140" s="5">
        <v>11303</v>
      </c>
      <c r="C140" s="5">
        <v>4</v>
      </c>
      <c r="D140" s="5">
        <v>0</v>
      </c>
      <c r="E140" s="5">
        <v>6</v>
      </c>
    </row>
    <row r="141" spans="1:5" x14ac:dyDescent="0.2">
      <c r="A141" s="5">
        <v>0</v>
      </c>
      <c r="B141" s="5">
        <v>11303</v>
      </c>
      <c r="C141" s="5">
        <v>5</v>
      </c>
      <c r="D141" s="5">
        <v>0</v>
      </c>
      <c r="E141" s="5">
        <v>0</v>
      </c>
    </row>
    <row r="142" spans="1:5" x14ac:dyDescent="0.2">
      <c r="A142" s="5">
        <v>0</v>
      </c>
      <c r="B142" s="5">
        <v>11303</v>
      </c>
      <c r="C142" s="5">
        <v>6</v>
      </c>
      <c r="D142" s="5">
        <v>0</v>
      </c>
      <c r="E142" s="5">
        <v>6</v>
      </c>
    </row>
    <row r="143" spans="1:5" x14ac:dyDescent="0.2">
      <c r="A143" s="5">
        <v>0</v>
      </c>
      <c r="B143" s="5">
        <v>11303</v>
      </c>
      <c r="C143" s="5">
        <v>7</v>
      </c>
      <c r="D143" s="5">
        <v>0</v>
      </c>
      <c r="E143" s="5">
        <v>8</v>
      </c>
    </row>
    <row r="144" spans="1:5" x14ac:dyDescent="0.2">
      <c r="A144" s="5">
        <v>0</v>
      </c>
      <c r="B144" s="5">
        <v>11303</v>
      </c>
      <c r="C144" s="5">
        <v>8</v>
      </c>
      <c r="D144" s="5">
        <v>0</v>
      </c>
      <c r="E144" s="5">
        <v>6</v>
      </c>
    </row>
    <row r="145" spans="1:5" x14ac:dyDescent="0.2">
      <c r="A145" s="8">
        <v>0</v>
      </c>
      <c r="B145" s="8">
        <v>11303</v>
      </c>
      <c r="C145" s="8">
        <v>9</v>
      </c>
      <c r="D145" s="8">
        <v>0</v>
      </c>
      <c r="E145" s="8">
        <v>2</v>
      </c>
    </row>
    <row r="146" spans="1:5" x14ac:dyDescent="0.2">
      <c r="A146" s="5">
        <v>0</v>
      </c>
      <c r="B146" s="5">
        <v>11310</v>
      </c>
      <c r="C146" s="5">
        <v>1</v>
      </c>
      <c r="D146" s="5">
        <v>0</v>
      </c>
      <c r="E146" s="5">
        <v>8</v>
      </c>
    </row>
    <row r="147" spans="1:5" x14ac:dyDescent="0.2">
      <c r="A147" s="5">
        <v>0</v>
      </c>
      <c r="B147" s="5">
        <v>11310</v>
      </c>
      <c r="C147" s="5">
        <v>2</v>
      </c>
      <c r="D147" s="5">
        <v>0</v>
      </c>
      <c r="E147" s="5">
        <v>8</v>
      </c>
    </row>
    <row r="148" spans="1:5" x14ac:dyDescent="0.2">
      <c r="A148" s="5">
        <v>0</v>
      </c>
      <c r="B148" s="5">
        <v>11310</v>
      </c>
      <c r="C148" s="5">
        <v>3</v>
      </c>
      <c r="D148" s="5">
        <v>0</v>
      </c>
      <c r="E148" s="5">
        <v>8</v>
      </c>
    </row>
    <row r="149" spans="1:5" x14ac:dyDescent="0.2">
      <c r="A149" s="5">
        <v>0</v>
      </c>
      <c r="B149" s="5">
        <v>11310</v>
      </c>
      <c r="C149" s="5">
        <v>4</v>
      </c>
      <c r="D149" s="5">
        <v>2</v>
      </c>
      <c r="E149" s="5">
        <v>8</v>
      </c>
    </row>
    <row r="150" spans="1:5" x14ac:dyDescent="0.2">
      <c r="A150" s="5">
        <v>0</v>
      </c>
      <c r="B150" s="5">
        <v>11310</v>
      </c>
      <c r="C150" s="5">
        <v>5</v>
      </c>
      <c r="D150" s="5">
        <v>0</v>
      </c>
      <c r="E150" s="5">
        <v>8</v>
      </c>
    </row>
    <row r="151" spans="1:5" x14ac:dyDescent="0.2">
      <c r="A151" s="5">
        <v>0</v>
      </c>
      <c r="B151" s="5">
        <v>11310</v>
      </c>
      <c r="C151" s="5">
        <v>6</v>
      </c>
      <c r="D151" s="5">
        <v>0</v>
      </c>
      <c r="E151" s="5">
        <v>8</v>
      </c>
    </row>
    <row r="152" spans="1:5" x14ac:dyDescent="0.2">
      <c r="A152" s="5">
        <v>0</v>
      </c>
      <c r="B152" s="5">
        <v>11310</v>
      </c>
      <c r="C152" s="5">
        <v>7</v>
      </c>
      <c r="D152" s="5">
        <v>0</v>
      </c>
      <c r="E152" s="5">
        <v>8</v>
      </c>
    </row>
    <row r="153" spans="1:5" x14ac:dyDescent="0.2">
      <c r="A153" s="5">
        <v>0</v>
      </c>
      <c r="B153" s="5">
        <v>11310</v>
      </c>
      <c r="C153" s="5">
        <v>8</v>
      </c>
      <c r="D153" s="5">
        <v>0</v>
      </c>
      <c r="E153" s="5">
        <v>6</v>
      </c>
    </row>
    <row r="154" spans="1:5" x14ac:dyDescent="0.2">
      <c r="A154" s="8">
        <v>0</v>
      </c>
      <c r="B154" s="8">
        <v>11310</v>
      </c>
      <c r="C154" s="8">
        <v>9</v>
      </c>
      <c r="D154" s="8">
        <v>2</v>
      </c>
      <c r="E154" s="8">
        <v>4</v>
      </c>
    </row>
    <row r="155" spans="1:5" x14ac:dyDescent="0.2">
      <c r="A155" s="5">
        <v>0</v>
      </c>
      <c r="B155" s="5">
        <v>11312</v>
      </c>
      <c r="C155" s="5">
        <v>1</v>
      </c>
      <c r="D155" s="5">
        <v>0</v>
      </c>
      <c r="E155" s="5">
        <v>4</v>
      </c>
    </row>
    <row r="156" spans="1:5" x14ac:dyDescent="0.2">
      <c r="A156" s="5">
        <v>0</v>
      </c>
      <c r="B156" s="5">
        <v>11312</v>
      </c>
      <c r="C156" s="5">
        <v>2</v>
      </c>
      <c r="D156" s="5">
        <v>0</v>
      </c>
      <c r="E156" s="5">
        <v>6</v>
      </c>
    </row>
    <row r="157" spans="1:5" x14ac:dyDescent="0.2">
      <c r="A157" s="5">
        <v>0</v>
      </c>
      <c r="B157" s="5">
        <v>11312</v>
      </c>
      <c r="C157" s="5">
        <v>3</v>
      </c>
      <c r="D157" s="5">
        <v>0</v>
      </c>
      <c r="E157" s="5">
        <v>1</v>
      </c>
    </row>
    <row r="158" spans="1:5" x14ac:dyDescent="0.2">
      <c r="A158" s="5">
        <v>0</v>
      </c>
      <c r="B158" s="5">
        <v>11312</v>
      </c>
      <c r="C158" s="5">
        <v>4</v>
      </c>
      <c r="D158" s="5">
        <v>0</v>
      </c>
      <c r="E158" s="5">
        <v>6</v>
      </c>
    </row>
    <row r="159" spans="1:5" x14ac:dyDescent="0.2">
      <c r="A159" s="5">
        <v>0</v>
      </c>
      <c r="B159" s="5">
        <v>11312</v>
      </c>
      <c r="C159" s="5">
        <v>5</v>
      </c>
      <c r="D159" s="5">
        <v>0</v>
      </c>
      <c r="E159" s="5">
        <v>4</v>
      </c>
    </row>
    <row r="160" spans="1:5" x14ac:dyDescent="0.2">
      <c r="A160" s="5">
        <v>0</v>
      </c>
      <c r="B160" s="5">
        <v>11312</v>
      </c>
      <c r="C160" s="5">
        <v>6</v>
      </c>
      <c r="D160" s="5">
        <v>0</v>
      </c>
      <c r="E160" s="5">
        <v>8</v>
      </c>
    </row>
    <row r="161" spans="1:5" x14ac:dyDescent="0.2">
      <c r="A161" s="5">
        <v>0</v>
      </c>
      <c r="B161" s="5">
        <v>11312</v>
      </c>
      <c r="C161" s="5">
        <v>7</v>
      </c>
      <c r="D161" s="5">
        <v>0</v>
      </c>
      <c r="E161" s="5">
        <v>4</v>
      </c>
    </row>
    <row r="162" spans="1:5" x14ac:dyDescent="0.2">
      <c r="A162" s="5">
        <v>0</v>
      </c>
      <c r="B162" s="5">
        <v>11312</v>
      </c>
      <c r="C162" s="5">
        <v>8</v>
      </c>
      <c r="D162" s="5">
        <v>0</v>
      </c>
      <c r="E162" s="5">
        <v>4</v>
      </c>
    </row>
    <row r="163" spans="1:5" x14ac:dyDescent="0.2">
      <c r="A163" s="8">
        <v>0</v>
      </c>
      <c r="B163" s="8">
        <v>11312</v>
      </c>
      <c r="C163" s="8">
        <v>9</v>
      </c>
      <c r="D163" s="8">
        <v>0</v>
      </c>
      <c r="E163" s="8">
        <v>2</v>
      </c>
    </row>
    <row r="164" spans="1:5" x14ac:dyDescent="0.2">
      <c r="A164" s="5">
        <v>0</v>
      </c>
      <c r="B164" s="5">
        <v>11313</v>
      </c>
      <c r="C164" s="5">
        <v>1</v>
      </c>
      <c r="D164" s="5">
        <v>0</v>
      </c>
      <c r="E164" s="5">
        <v>8</v>
      </c>
    </row>
    <row r="165" spans="1:5" x14ac:dyDescent="0.2">
      <c r="A165" s="5">
        <v>0</v>
      </c>
      <c r="B165" s="5">
        <v>11313</v>
      </c>
      <c r="C165" s="5">
        <v>2</v>
      </c>
      <c r="D165" s="5">
        <v>1</v>
      </c>
      <c r="E165" s="5">
        <v>8</v>
      </c>
    </row>
    <row r="166" spans="1:5" x14ac:dyDescent="0.2">
      <c r="A166" s="5">
        <v>0</v>
      </c>
      <c r="B166" s="5">
        <v>11313</v>
      </c>
      <c r="C166" s="5">
        <v>3</v>
      </c>
      <c r="D166" s="5">
        <v>2</v>
      </c>
      <c r="E166" s="5">
        <v>6</v>
      </c>
    </row>
    <row r="167" spans="1:5" x14ac:dyDescent="0.2">
      <c r="A167" s="5">
        <v>0</v>
      </c>
      <c r="B167" s="5">
        <v>11313</v>
      </c>
      <c r="C167" s="5">
        <v>4</v>
      </c>
      <c r="D167" s="5">
        <v>0</v>
      </c>
      <c r="E167" s="5">
        <v>6</v>
      </c>
    </row>
    <row r="168" spans="1:5" x14ac:dyDescent="0.2">
      <c r="A168" s="5">
        <v>0</v>
      </c>
      <c r="B168" s="5">
        <v>11313</v>
      </c>
      <c r="C168" s="5">
        <v>5</v>
      </c>
      <c r="D168" s="5">
        <v>0</v>
      </c>
      <c r="E168" s="5">
        <v>8</v>
      </c>
    </row>
    <row r="169" spans="1:5" x14ac:dyDescent="0.2">
      <c r="A169" s="5">
        <v>0</v>
      </c>
      <c r="B169" s="5">
        <v>11313</v>
      </c>
      <c r="C169" s="5">
        <v>6</v>
      </c>
      <c r="D169" s="5">
        <v>2</v>
      </c>
      <c r="E169" s="5">
        <v>8</v>
      </c>
    </row>
    <row r="170" spans="1:5" x14ac:dyDescent="0.2">
      <c r="A170" s="5">
        <v>0</v>
      </c>
      <c r="B170" s="5">
        <v>11313</v>
      </c>
      <c r="C170" s="5">
        <v>7</v>
      </c>
      <c r="D170" s="5">
        <v>0</v>
      </c>
      <c r="E170" s="5">
        <v>4</v>
      </c>
    </row>
    <row r="171" spans="1:5" x14ac:dyDescent="0.2">
      <c r="A171" s="5">
        <v>0</v>
      </c>
      <c r="B171" s="5">
        <v>11313</v>
      </c>
      <c r="C171" s="5">
        <v>8</v>
      </c>
      <c r="D171" s="5">
        <v>0</v>
      </c>
      <c r="E171" s="5">
        <v>8</v>
      </c>
    </row>
    <row r="172" spans="1:5" x14ac:dyDescent="0.2">
      <c r="A172" s="8">
        <v>0</v>
      </c>
      <c r="B172" s="8">
        <v>11313</v>
      </c>
      <c r="C172" s="8">
        <v>9</v>
      </c>
      <c r="D172" s="8">
        <v>2</v>
      </c>
      <c r="E172" s="8">
        <v>6</v>
      </c>
    </row>
    <row r="173" spans="1:5" x14ac:dyDescent="0.2">
      <c r="A173" s="5">
        <v>0</v>
      </c>
      <c r="B173" s="5">
        <v>11606</v>
      </c>
      <c r="C173" s="5">
        <v>1</v>
      </c>
      <c r="D173" s="5">
        <v>0</v>
      </c>
      <c r="E173" s="5">
        <v>0</v>
      </c>
    </row>
    <row r="174" spans="1:5" x14ac:dyDescent="0.2">
      <c r="A174" s="5">
        <v>0</v>
      </c>
      <c r="B174" s="5">
        <v>11606</v>
      </c>
      <c r="C174" s="5">
        <v>2</v>
      </c>
      <c r="D174" s="5">
        <v>0</v>
      </c>
      <c r="E174" s="5">
        <v>3</v>
      </c>
    </row>
    <row r="175" spans="1:5" x14ac:dyDescent="0.2">
      <c r="A175" s="5">
        <v>0</v>
      </c>
      <c r="B175" s="5">
        <v>11606</v>
      </c>
      <c r="C175" s="5">
        <v>3</v>
      </c>
      <c r="D175" s="5">
        <v>2</v>
      </c>
      <c r="E175" s="5">
        <v>2</v>
      </c>
    </row>
    <row r="176" spans="1:5" x14ac:dyDescent="0.2">
      <c r="A176" s="5">
        <v>0</v>
      </c>
      <c r="B176" s="5">
        <v>11606</v>
      </c>
      <c r="C176" s="5">
        <v>4</v>
      </c>
      <c r="D176" s="5">
        <v>0</v>
      </c>
      <c r="E176" s="5">
        <v>2</v>
      </c>
    </row>
    <row r="177" spans="1:5" x14ac:dyDescent="0.2">
      <c r="A177" s="5">
        <v>0</v>
      </c>
      <c r="B177" s="5">
        <v>11606</v>
      </c>
      <c r="C177" s="5">
        <v>5</v>
      </c>
      <c r="D177" s="5">
        <v>0</v>
      </c>
      <c r="E177" s="5">
        <v>4</v>
      </c>
    </row>
    <row r="178" spans="1:5" x14ac:dyDescent="0.2">
      <c r="A178" s="5">
        <v>0</v>
      </c>
      <c r="B178" s="5">
        <v>11606</v>
      </c>
      <c r="C178" s="5">
        <v>6</v>
      </c>
      <c r="D178" s="5">
        <v>0</v>
      </c>
      <c r="E178" s="5">
        <v>4</v>
      </c>
    </row>
    <row r="179" spans="1:5" x14ac:dyDescent="0.2">
      <c r="A179" s="5">
        <v>0</v>
      </c>
      <c r="B179" s="5">
        <v>11606</v>
      </c>
      <c r="C179" s="5">
        <v>7</v>
      </c>
      <c r="D179" s="5">
        <v>0</v>
      </c>
      <c r="E179" s="5">
        <v>2</v>
      </c>
    </row>
    <row r="180" spans="1:5" x14ac:dyDescent="0.2">
      <c r="A180" s="5">
        <v>0</v>
      </c>
      <c r="B180" s="5">
        <v>11606</v>
      </c>
      <c r="C180" s="5">
        <v>8</v>
      </c>
      <c r="D180" s="5">
        <v>0</v>
      </c>
      <c r="E180" s="5">
        <v>3</v>
      </c>
    </row>
    <row r="181" spans="1:5" x14ac:dyDescent="0.2">
      <c r="A181" s="8">
        <v>0</v>
      </c>
      <c r="B181" s="8">
        <v>11606</v>
      </c>
      <c r="C181" s="8">
        <v>9</v>
      </c>
      <c r="D181" s="8">
        <v>0</v>
      </c>
      <c r="E181" s="8">
        <v>0</v>
      </c>
    </row>
    <row r="182" spans="1:5" x14ac:dyDescent="0.2">
      <c r="A182" s="5">
        <v>0</v>
      </c>
      <c r="B182" s="5">
        <v>11608</v>
      </c>
      <c r="C182" s="5">
        <v>1</v>
      </c>
      <c r="D182" s="5">
        <v>0</v>
      </c>
      <c r="E182" s="5">
        <v>4</v>
      </c>
    </row>
    <row r="183" spans="1:5" x14ac:dyDescent="0.2">
      <c r="A183" s="5">
        <v>0</v>
      </c>
      <c r="B183" s="5">
        <v>11608</v>
      </c>
      <c r="C183" s="5">
        <v>2</v>
      </c>
      <c r="D183" s="5">
        <v>0</v>
      </c>
      <c r="E183" s="5">
        <v>6</v>
      </c>
    </row>
    <row r="184" spans="1:5" x14ac:dyDescent="0.2">
      <c r="A184" s="5">
        <v>0</v>
      </c>
      <c r="B184" s="5">
        <v>11608</v>
      </c>
      <c r="C184" s="5">
        <v>3</v>
      </c>
      <c r="D184" s="5">
        <v>0</v>
      </c>
      <c r="E184" s="5">
        <v>7</v>
      </c>
    </row>
    <row r="185" spans="1:5" x14ac:dyDescent="0.2">
      <c r="A185" s="5">
        <v>0</v>
      </c>
      <c r="B185" s="5">
        <v>11608</v>
      </c>
      <c r="C185" s="5">
        <v>4</v>
      </c>
      <c r="D185" s="5">
        <v>2</v>
      </c>
      <c r="E185" s="5">
        <v>5</v>
      </c>
    </row>
    <row r="186" spans="1:5" x14ac:dyDescent="0.2">
      <c r="A186" s="5">
        <v>0</v>
      </c>
      <c r="B186" s="5">
        <v>11608</v>
      </c>
      <c r="C186" s="5">
        <v>5</v>
      </c>
      <c r="D186" s="5">
        <v>0</v>
      </c>
      <c r="E186" s="5">
        <v>3</v>
      </c>
    </row>
    <row r="187" spans="1:5" x14ac:dyDescent="0.2">
      <c r="A187" s="5">
        <v>0</v>
      </c>
      <c r="B187" s="5">
        <v>11608</v>
      </c>
      <c r="C187" s="5">
        <v>6</v>
      </c>
      <c r="D187" s="5">
        <v>1</v>
      </c>
      <c r="E187" s="5">
        <v>6</v>
      </c>
    </row>
    <row r="188" spans="1:5" x14ac:dyDescent="0.2">
      <c r="A188" s="5">
        <v>0</v>
      </c>
      <c r="B188" s="5">
        <v>11608</v>
      </c>
      <c r="C188" s="5">
        <v>7</v>
      </c>
      <c r="D188" s="5">
        <v>0</v>
      </c>
      <c r="E188" s="5">
        <v>2</v>
      </c>
    </row>
    <row r="189" spans="1:5" x14ac:dyDescent="0.2">
      <c r="A189" s="5">
        <v>0</v>
      </c>
      <c r="B189" s="5">
        <v>11608</v>
      </c>
      <c r="C189" s="5">
        <v>8</v>
      </c>
      <c r="D189" s="5">
        <v>0</v>
      </c>
      <c r="E189" s="5">
        <v>5</v>
      </c>
    </row>
    <row r="190" spans="1:5" x14ac:dyDescent="0.2">
      <c r="A190" s="8">
        <v>0</v>
      </c>
      <c r="B190" s="8">
        <v>11608</v>
      </c>
      <c r="C190" s="8">
        <v>9</v>
      </c>
      <c r="D190" s="8">
        <v>0</v>
      </c>
      <c r="E190" s="8">
        <v>5</v>
      </c>
    </row>
    <row r="191" spans="1:5" x14ac:dyDescent="0.2">
      <c r="A191" s="5">
        <v>0</v>
      </c>
      <c r="B191" s="5">
        <v>11609</v>
      </c>
      <c r="C191" s="5">
        <v>1</v>
      </c>
      <c r="D191" s="5">
        <v>0</v>
      </c>
      <c r="E191" s="5">
        <v>4</v>
      </c>
    </row>
    <row r="192" spans="1:5" x14ac:dyDescent="0.2">
      <c r="A192" s="5">
        <v>0</v>
      </c>
      <c r="B192" s="5">
        <v>11609</v>
      </c>
      <c r="C192" s="5">
        <v>2</v>
      </c>
      <c r="D192" s="5">
        <v>0</v>
      </c>
      <c r="E192" s="5">
        <v>8</v>
      </c>
    </row>
    <row r="193" spans="1:5" x14ac:dyDescent="0.2">
      <c r="A193" s="5">
        <v>0</v>
      </c>
      <c r="B193" s="5">
        <v>11609</v>
      </c>
      <c r="C193" s="5">
        <v>3</v>
      </c>
      <c r="D193" s="5">
        <v>0</v>
      </c>
      <c r="E193" s="5">
        <v>4</v>
      </c>
    </row>
    <row r="194" spans="1:5" x14ac:dyDescent="0.2">
      <c r="A194" s="5">
        <v>0</v>
      </c>
      <c r="B194" s="5">
        <v>11609</v>
      </c>
      <c r="C194" s="5">
        <v>4</v>
      </c>
      <c r="D194" s="5">
        <v>0</v>
      </c>
      <c r="E194" s="5">
        <v>4</v>
      </c>
    </row>
    <row r="195" spans="1:5" x14ac:dyDescent="0.2">
      <c r="A195" s="5">
        <v>0</v>
      </c>
      <c r="B195" s="5">
        <v>11609</v>
      </c>
      <c r="C195" s="5">
        <v>5</v>
      </c>
      <c r="D195" s="5">
        <v>0</v>
      </c>
      <c r="E195" s="5">
        <v>0</v>
      </c>
    </row>
    <row r="196" spans="1:5" x14ac:dyDescent="0.2">
      <c r="A196" s="5">
        <v>0</v>
      </c>
      <c r="B196" s="5">
        <v>11609</v>
      </c>
      <c r="C196" s="5">
        <v>6</v>
      </c>
      <c r="D196" s="5">
        <v>0</v>
      </c>
      <c r="E196" s="5">
        <v>0</v>
      </c>
    </row>
    <row r="197" spans="1:5" x14ac:dyDescent="0.2">
      <c r="A197" s="5">
        <v>0</v>
      </c>
      <c r="B197" s="5">
        <v>11609</v>
      </c>
      <c r="C197" s="5">
        <v>7</v>
      </c>
      <c r="D197" s="5">
        <v>0</v>
      </c>
      <c r="E197" s="5">
        <v>2</v>
      </c>
    </row>
    <row r="198" spans="1:5" x14ac:dyDescent="0.2">
      <c r="A198" s="5">
        <v>0</v>
      </c>
      <c r="B198" s="5">
        <v>11609</v>
      </c>
      <c r="C198" s="5">
        <v>8</v>
      </c>
      <c r="D198" s="5">
        <v>0</v>
      </c>
      <c r="E198" s="5">
        <v>6</v>
      </c>
    </row>
    <row r="199" spans="1:5" x14ac:dyDescent="0.2">
      <c r="A199" s="8">
        <v>0</v>
      </c>
      <c r="B199" s="8">
        <v>11609</v>
      </c>
      <c r="C199" s="8">
        <v>9</v>
      </c>
      <c r="D199" s="8">
        <v>0</v>
      </c>
      <c r="E199" s="8">
        <v>2</v>
      </c>
    </row>
    <row r="200" spans="1:5" x14ac:dyDescent="0.2">
      <c r="A200" s="5">
        <v>0</v>
      </c>
      <c r="B200" s="5">
        <v>11613</v>
      </c>
      <c r="C200" s="5">
        <v>1</v>
      </c>
      <c r="D200" s="5">
        <v>0</v>
      </c>
      <c r="E200" s="5">
        <v>4</v>
      </c>
    </row>
    <row r="201" spans="1:5" x14ac:dyDescent="0.2">
      <c r="A201" s="5">
        <v>0</v>
      </c>
      <c r="B201" s="5">
        <v>11613</v>
      </c>
      <c r="C201" s="5">
        <v>2</v>
      </c>
      <c r="D201" s="5">
        <v>2</v>
      </c>
      <c r="E201" s="5">
        <v>8</v>
      </c>
    </row>
    <row r="202" spans="1:5" x14ac:dyDescent="0.2">
      <c r="A202" s="5">
        <v>0</v>
      </c>
      <c r="B202" s="5">
        <v>11613</v>
      </c>
      <c r="C202" s="5">
        <v>3</v>
      </c>
      <c r="D202" s="5">
        <v>0</v>
      </c>
      <c r="E202" s="5">
        <v>4</v>
      </c>
    </row>
    <row r="203" spans="1:5" x14ac:dyDescent="0.2">
      <c r="A203" s="5">
        <v>0</v>
      </c>
      <c r="B203" s="5">
        <v>11613</v>
      </c>
      <c r="C203" s="5">
        <v>4</v>
      </c>
      <c r="D203" s="5">
        <v>0</v>
      </c>
      <c r="E203" s="5">
        <v>4</v>
      </c>
    </row>
    <row r="204" spans="1:5" x14ac:dyDescent="0.2">
      <c r="A204" s="5">
        <v>0</v>
      </c>
      <c r="B204" s="5">
        <v>11613</v>
      </c>
      <c r="C204" s="5">
        <v>5</v>
      </c>
      <c r="D204" s="5">
        <v>0</v>
      </c>
      <c r="E204" s="5">
        <v>4</v>
      </c>
    </row>
    <row r="205" spans="1:5" x14ac:dyDescent="0.2">
      <c r="A205" s="5">
        <v>0</v>
      </c>
      <c r="B205" s="5">
        <v>11613</v>
      </c>
      <c r="C205" s="5">
        <v>6</v>
      </c>
      <c r="D205" s="5">
        <v>0</v>
      </c>
      <c r="E205" s="5">
        <v>2</v>
      </c>
    </row>
    <row r="206" spans="1:5" x14ac:dyDescent="0.2">
      <c r="A206" s="5">
        <v>0</v>
      </c>
      <c r="B206" s="5">
        <v>11613</v>
      </c>
      <c r="C206" s="5">
        <v>7</v>
      </c>
      <c r="D206" s="5">
        <v>0</v>
      </c>
      <c r="E206" s="5">
        <v>2</v>
      </c>
    </row>
    <row r="207" spans="1:5" x14ac:dyDescent="0.2">
      <c r="A207" s="5">
        <v>0</v>
      </c>
      <c r="B207" s="5">
        <v>11613</v>
      </c>
      <c r="C207" s="5">
        <v>8</v>
      </c>
      <c r="D207" s="5">
        <v>0</v>
      </c>
      <c r="E207" s="5">
        <v>2</v>
      </c>
    </row>
    <row r="208" spans="1:5" x14ac:dyDescent="0.2">
      <c r="A208" s="8">
        <v>0</v>
      </c>
      <c r="B208" s="8">
        <v>11613</v>
      </c>
      <c r="C208" s="8">
        <v>9</v>
      </c>
      <c r="D208" s="8">
        <v>0</v>
      </c>
      <c r="E208" s="8">
        <v>0</v>
      </c>
    </row>
    <row r="209" spans="1:5" x14ac:dyDescent="0.2">
      <c r="A209" s="5">
        <v>0</v>
      </c>
      <c r="B209" s="5">
        <v>11722</v>
      </c>
      <c r="C209" s="5">
        <v>1</v>
      </c>
      <c r="D209" s="5">
        <v>0</v>
      </c>
      <c r="E209" s="5">
        <v>8</v>
      </c>
    </row>
    <row r="210" spans="1:5" x14ac:dyDescent="0.2">
      <c r="A210" s="5">
        <v>0</v>
      </c>
      <c r="B210" s="5">
        <v>11722</v>
      </c>
      <c r="C210" s="5">
        <v>2</v>
      </c>
      <c r="D210" s="5">
        <v>0</v>
      </c>
      <c r="E210" s="5">
        <v>4</v>
      </c>
    </row>
    <row r="211" spans="1:5" x14ac:dyDescent="0.2">
      <c r="A211" s="5">
        <v>0</v>
      </c>
      <c r="B211" s="5">
        <v>11722</v>
      </c>
      <c r="C211" s="5">
        <v>3</v>
      </c>
      <c r="D211" s="5">
        <v>0</v>
      </c>
      <c r="E211" s="5">
        <v>6</v>
      </c>
    </row>
    <row r="212" spans="1:5" x14ac:dyDescent="0.2">
      <c r="A212" s="5">
        <v>0</v>
      </c>
      <c r="B212" s="5">
        <v>11722</v>
      </c>
      <c r="C212" s="5">
        <v>4</v>
      </c>
      <c r="D212" s="5">
        <v>0</v>
      </c>
      <c r="E212" s="5">
        <v>6</v>
      </c>
    </row>
    <row r="213" spans="1:5" x14ac:dyDescent="0.2">
      <c r="A213" s="5">
        <v>0</v>
      </c>
      <c r="B213" s="5">
        <v>11722</v>
      </c>
      <c r="C213" s="5">
        <v>5</v>
      </c>
      <c r="D213" s="5">
        <v>0</v>
      </c>
      <c r="E213" s="5">
        <v>2</v>
      </c>
    </row>
    <row r="214" spans="1:5" x14ac:dyDescent="0.2">
      <c r="A214" s="5">
        <v>0</v>
      </c>
      <c r="B214" s="5">
        <v>11722</v>
      </c>
      <c r="C214" s="5">
        <v>6</v>
      </c>
      <c r="D214" s="5">
        <v>0</v>
      </c>
      <c r="E214" s="5">
        <v>8</v>
      </c>
    </row>
    <row r="215" spans="1:5" x14ac:dyDescent="0.2">
      <c r="A215" s="5">
        <v>0</v>
      </c>
      <c r="B215" s="5">
        <v>11722</v>
      </c>
      <c r="C215" s="5">
        <v>7</v>
      </c>
      <c r="D215" s="5">
        <v>0</v>
      </c>
      <c r="E215" s="5">
        <v>4</v>
      </c>
    </row>
    <row r="216" spans="1:5" x14ac:dyDescent="0.2">
      <c r="A216" s="5">
        <v>0</v>
      </c>
      <c r="B216" s="5">
        <v>11722</v>
      </c>
      <c r="C216" s="5">
        <v>8</v>
      </c>
      <c r="D216" s="5">
        <v>0</v>
      </c>
      <c r="E216" s="5">
        <v>2</v>
      </c>
    </row>
    <row r="217" spans="1:5" x14ac:dyDescent="0.2">
      <c r="A217" s="8">
        <v>0</v>
      </c>
      <c r="B217" s="8">
        <v>11722</v>
      </c>
      <c r="C217" s="8">
        <v>9</v>
      </c>
      <c r="D217" s="8">
        <v>0</v>
      </c>
      <c r="E217" s="8">
        <v>0</v>
      </c>
    </row>
    <row r="218" spans="1:5" x14ac:dyDescent="0.2">
      <c r="A218" s="5">
        <v>0</v>
      </c>
      <c r="B218" s="5">
        <v>11724</v>
      </c>
      <c r="C218" s="5">
        <v>1</v>
      </c>
      <c r="D218" s="5">
        <v>0</v>
      </c>
      <c r="E218" s="5">
        <v>0</v>
      </c>
    </row>
    <row r="219" spans="1:5" x14ac:dyDescent="0.2">
      <c r="A219" s="5">
        <v>0</v>
      </c>
      <c r="B219" s="5">
        <v>11724</v>
      </c>
      <c r="C219" s="5">
        <v>2</v>
      </c>
      <c r="D219" s="5">
        <v>0</v>
      </c>
      <c r="E219" s="5">
        <v>0</v>
      </c>
    </row>
    <row r="220" spans="1:5" x14ac:dyDescent="0.2">
      <c r="A220" s="5">
        <v>0</v>
      </c>
      <c r="B220" s="5">
        <v>11724</v>
      </c>
      <c r="C220" s="5">
        <v>3</v>
      </c>
      <c r="D220" s="5">
        <v>0</v>
      </c>
      <c r="E220" s="5">
        <v>0</v>
      </c>
    </row>
    <row r="221" spans="1:5" x14ac:dyDescent="0.2">
      <c r="A221" s="5">
        <v>0</v>
      </c>
      <c r="B221" s="5">
        <v>11724</v>
      </c>
      <c r="C221" s="5">
        <v>4</v>
      </c>
      <c r="D221" s="5">
        <v>0</v>
      </c>
      <c r="E221" s="5">
        <v>0</v>
      </c>
    </row>
    <row r="222" spans="1:5" x14ac:dyDescent="0.2">
      <c r="A222" s="5">
        <v>0</v>
      </c>
      <c r="B222" s="5">
        <v>11724</v>
      </c>
      <c r="C222" s="5">
        <v>5</v>
      </c>
      <c r="D222" s="5">
        <v>0</v>
      </c>
      <c r="E222" s="5">
        <v>2</v>
      </c>
    </row>
    <row r="223" spans="1:5" x14ac:dyDescent="0.2">
      <c r="A223" s="5">
        <v>0</v>
      </c>
      <c r="B223" s="5">
        <v>11724</v>
      </c>
      <c r="C223" s="5">
        <v>6</v>
      </c>
      <c r="D223" s="5">
        <v>0</v>
      </c>
      <c r="E223" s="5">
        <v>0</v>
      </c>
    </row>
    <row r="224" spans="1:5" x14ac:dyDescent="0.2">
      <c r="A224" s="5">
        <v>0</v>
      </c>
      <c r="B224" s="5">
        <v>11724</v>
      </c>
      <c r="C224" s="5">
        <v>7</v>
      </c>
      <c r="D224" s="5">
        <v>0</v>
      </c>
      <c r="E224" s="5">
        <v>0</v>
      </c>
    </row>
    <row r="225" spans="1:5" x14ac:dyDescent="0.2">
      <c r="A225" s="5">
        <v>0</v>
      </c>
      <c r="B225" s="5">
        <v>11724</v>
      </c>
      <c r="C225" s="5">
        <v>8</v>
      </c>
      <c r="D225" s="5">
        <v>0</v>
      </c>
      <c r="E225" s="5">
        <v>0</v>
      </c>
    </row>
    <row r="226" spans="1:5" x14ac:dyDescent="0.2">
      <c r="A226" s="8">
        <v>0</v>
      </c>
      <c r="B226" s="8">
        <v>11724</v>
      </c>
      <c r="C226" s="8">
        <v>9</v>
      </c>
      <c r="D226" s="8">
        <v>0</v>
      </c>
      <c r="E226" s="8">
        <v>0</v>
      </c>
    </row>
    <row r="227" spans="1:5" x14ac:dyDescent="0.2">
      <c r="A227" s="5">
        <v>0</v>
      </c>
      <c r="B227" s="5">
        <v>11729</v>
      </c>
      <c r="C227" s="5">
        <v>1</v>
      </c>
      <c r="D227" s="5">
        <v>0</v>
      </c>
      <c r="E227" s="5">
        <v>8</v>
      </c>
    </row>
    <row r="228" spans="1:5" x14ac:dyDescent="0.2">
      <c r="A228" s="5">
        <v>0</v>
      </c>
      <c r="B228" s="5">
        <v>11729</v>
      </c>
      <c r="C228" s="5">
        <v>2</v>
      </c>
      <c r="D228" s="5">
        <v>0</v>
      </c>
      <c r="E228" s="5">
        <v>8</v>
      </c>
    </row>
    <row r="229" spans="1:5" x14ac:dyDescent="0.2">
      <c r="A229" s="5">
        <v>0</v>
      </c>
      <c r="B229" s="5">
        <v>11729</v>
      </c>
      <c r="C229" s="5">
        <v>3</v>
      </c>
      <c r="D229" s="5">
        <v>0</v>
      </c>
      <c r="E229" s="5">
        <v>4</v>
      </c>
    </row>
    <row r="230" spans="1:5" x14ac:dyDescent="0.2">
      <c r="A230" s="5">
        <v>0</v>
      </c>
      <c r="B230" s="5">
        <v>11729</v>
      </c>
      <c r="C230" s="5">
        <v>4</v>
      </c>
      <c r="D230" s="5">
        <v>0</v>
      </c>
      <c r="E230" s="5">
        <v>4</v>
      </c>
    </row>
    <row r="231" spans="1:5" x14ac:dyDescent="0.2">
      <c r="A231" s="5">
        <v>0</v>
      </c>
      <c r="B231" s="5">
        <v>11729</v>
      </c>
      <c r="C231" s="5">
        <v>5</v>
      </c>
      <c r="D231" s="5">
        <v>0</v>
      </c>
      <c r="E231" s="5">
        <v>2</v>
      </c>
    </row>
    <row r="232" spans="1:5" x14ac:dyDescent="0.2">
      <c r="A232" s="5">
        <v>0</v>
      </c>
      <c r="B232" s="5">
        <v>11729</v>
      </c>
      <c r="C232" s="5">
        <v>6</v>
      </c>
      <c r="D232" s="5">
        <v>0</v>
      </c>
      <c r="E232" s="5">
        <v>8</v>
      </c>
    </row>
    <row r="233" spans="1:5" x14ac:dyDescent="0.2">
      <c r="A233" s="5">
        <v>0</v>
      </c>
      <c r="B233" s="5">
        <v>11729</v>
      </c>
      <c r="C233" s="5">
        <v>7</v>
      </c>
      <c r="D233" s="5">
        <v>0</v>
      </c>
      <c r="E233" s="5">
        <v>2</v>
      </c>
    </row>
    <row r="234" spans="1:5" x14ac:dyDescent="0.2">
      <c r="A234" s="5">
        <v>0</v>
      </c>
      <c r="B234" s="5">
        <v>11729</v>
      </c>
      <c r="C234" s="5">
        <v>8</v>
      </c>
      <c r="D234" s="5">
        <v>0</v>
      </c>
      <c r="E234" s="5">
        <v>4</v>
      </c>
    </row>
    <row r="235" spans="1:5" x14ac:dyDescent="0.2">
      <c r="A235" s="8">
        <v>0</v>
      </c>
      <c r="B235" s="8">
        <v>11729</v>
      </c>
      <c r="C235" s="8">
        <v>9</v>
      </c>
      <c r="D235" s="8">
        <v>0</v>
      </c>
      <c r="E235" s="8">
        <v>2</v>
      </c>
    </row>
    <row r="236" spans="1:5" x14ac:dyDescent="0.2">
      <c r="A236" s="5">
        <v>0</v>
      </c>
      <c r="B236" s="5">
        <v>11732</v>
      </c>
      <c r="C236" s="5">
        <v>1</v>
      </c>
      <c r="D236" s="5">
        <v>0</v>
      </c>
      <c r="E236" s="5">
        <v>8</v>
      </c>
    </row>
    <row r="237" spans="1:5" x14ac:dyDescent="0.2">
      <c r="A237" s="5">
        <v>0</v>
      </c>
      <c r="B237" s="5">
        <v>11732</v>
      </c>
      <c r="C237" s="5">
        <v>2</v>
      </c>
      <c r="D237" s="5">
        <v>0</v>
      </c>
      <c r="E237" s="5">
        <v>4</v>
      </c>
    </row>
    <row r="238" spans="1:5" x14ac:dyDescent="0.2">
      <c r="A238" s="5">
        <v>0</v>
      </c>
      <c r="B238" s="5">
        <v>11732</v>
      </c>
      <c r="C238" s="5">
        <v>3</v>
      </c>
      <c r="D238" s="5">
        <v>0</v>
      </c>
      <c r="E238" s="5">
        <v>4</v>
      </c>
    </row>
    <row r="239" spans="1:5" x14ac:dyDescent="0.2">
      <c r="A239" s="5">
        <v>0</v>
      </c>
      <c r="B239" s="5">
        <v>11732</v>
      </c>
      <c r="C239" s="5">
        <v>4</v>
      </c>
      <c r="D239" s="5">
        <v>0</v>
      </c>
      <c r="E239" s="5">
        <v>4</v>
      </c>
    </row>
    <row r="240" spans="1:5" x14ac:dyDescent="0.2">
      <c r="A240" s="5">
        <v>0</v>
      </c>
      <c r="B240" s="5">
        <v>11732</v>
      </c>
      <c r="C240" s="5">
        <v>5</v>
      </c>
      <c r="D240" s="5">
        <v>0</v>
      </c>
      <c r="E240" s="5">
        <v>2</v>
      </c>
    </row>
    <row r="241" spans="1:5" x14ac:dyDescent="0.2">
      <c r="A241" s="5">
        <v>0</v>
      </c>
      <c r="B241" s="5">
        <v>11732</v>
      </c>
      <c r="C241" s="5">
        <v>6</v>
      </c>
      <c r="D241" s="5">
        <v>0</v>
      </c>
      <c r="E241" s="5">
        <v>4</v>
      </c>
    </row>
    <row r="242" spans="1:5" x14ac:dyDescent="0.2">
      <c r="A242" s="5">
        <v>0</v>
      </c>
      <c r="B242" s="5">
        <v>11732</v>
      </c>
      <c r="C242" s="5">
        <v>7</v>
      </c>
      <c r="D242" s="5">
        <v>0</v>
      </c>
      <c r="E242" s="5">
        <v>2</v>
      </c>
    </row>
    <row r="243" spans="1:5" x14ac:dyDescent="0.2">
      <c r="A243" s="5">
        <v>0</v>
      </c>
      <c r="B243" s="5">
        <v>11732</v>
      </c>
      <c r="C243" s="5">
        <v>8</v>
      </c>
      <c r="D243" s="5">
        <v>0</v>
      </c>
      <c r="E243" s="5">
        <v>6</v>
      </c>
    </row>
    <row r="244" spans="1:5" x14ac:dyDescent="0.2">
      <c r="A244" s="8">
        <v>0</v>
      </c>
      <c r="B244" s="8">
        <v>11732</v>
      </c>
      <c r="C244" s="8">
        <v>9</v>
      </c>
      <c r="D244" s="8">
        <v>0</v>
      </c>
      <c r="E244" s="8">
        <v>2</v>
      </c>
    </row>
    <row r="245" spans="1:5" x14ac:dyDescent="0.2">
      <c r="A245" s="5">
        <v>0</v>
      </c>
      <c r="B245" s="5">
        <v>11904</v>
      </c>
      <c r="C245" s="5">
        <v>1</v>
      </c>
      <c r="D245" s="5">
        <v>0</v>
      </c>
      <c r="E245" s="5">
        <v>8</v>
      </c>
    </row>
    <row r="246" spans="1:5" x14ac:dyDescent="0.2">
      <c r="A246" s="5">
        <v>0</v>
      </c>
      <c r="B246" s="5">
        <v>11904</v>
      </c>
      <c r="C246" s="5">
        <v>2</v>
      </c>
      <c r="D246" s="5">
        <v>0</v>
      </c>
      <c r="E246" s="5">
        <v>8</v>
      </c>
    </row>
    <row r="247" spans="1:5" x14ac:dyDescent="0.2">
      <c r="A247" s="5">
        <v>0</v>
      </c>
      <c r="B247" s="5">
        <v>11904</v>
      </c>
      <c r="C247" s="5">
        <v>3</v>
      </c>
      <c r="D247" s="5">
        <v>0</v>
      </c>
      <c r="E247" s="5">
        <v>8</v>
      </c>
    </row>
    <row r="248" spans="1:5" x14ac:dyDescent="0.2">
      <c r="A248" s="5">
        <v>0</v>
      </c>
      <c r="B248" s="5">
        <v>11904</v>
      </c>
      <c r="C248" s="5">
        <v>4</v>
      </c>
      <c r="D248" s="5">
        <v>0</v>
      </c>
      <c r="E248" s="5">
        <v>8</v>
      </c>
    </row>
    <row r="249" spans="1:5" x14ac:dyDescent="0.2">
      <c r="A249" s="5">
        <v>0</v>
      </c>
      <c r="B249" s="5">
        <v>11904</v>
      </c>
      <c r="C249" s="5">
        <v>5</v>
      </c>
      <c r="D249" s="5">
        <v>0</v>
      </c>
      <c r="E249" s="5">
        <v>8</v>
      </c>
    </row>
    <row r="250" spans="1:5" x14ac:dyDescent="0.2">
      <c r="A250" s="5">
        <v>0</v>
      </c>
      <c r="B250" s="5">
        <v>11904</v>
      </c>
      <c r="C250" s="5">
        <v>6</v>
      </c>
      <c r="D250" s="5">
        <v>0</v>
      </c>
      <c r="E250" s="5">
        <v>8</v>
      </c>
    </row>
    <row r="251" spans="1:5" x14ac:dyDescent="0.2">
      <c r="A251" s="5">
        <v>0</v>
      </c>
      <c r="B251" s="5">
        <v>11904</v>
      </c>
      <c r="C251" s="5">
        <v>7</v>
      </c>
      <c r="D251" s="5">
        <v>0</v>
      </c>
      <c r="E251" s="5">
        <v>8</v>
      </c>
    </row>
    <row r="252" spans="1:5" x14ac:dyDescent="0.2">
      <c r="A252" s="5">
        <v>0</v>
      </c>
      <c r="B252" s="5">
        <v>11904</v>
      </c>
      <c r="C252" s="5">
        <v>8</v>
      </c>
      <c r="D252" s="5">
        <v>0</v>
      </c>
      <c r="E252" s="5">
        <v>8</v>
      </c>
    </row>
    <row r="253" spans="1:5" x14ac:dyDescent="0.2">
      <c r="A253" s="8">
        <v>0</v>
      </c>
      <c r="B253" s="8">
        <v>11904</v>
      </c>
      <c r="C253" s="8">
        <v>9</v>
      </c>
      <c r="D253" s="8">
        <v>0</v>
      </c>
      <c r="E253" s="8">
        <v>6</v>
      </c>
    </row>
    <row r="254" spans="1:5" x14ac:dyDescent="0.2">
      <c r="A254" s="5">
        <v>0</v>
      </c>
      <c r="B254" s="5">
        <v>11910</v>
      </c>
      <c r="C254" s="5">
        <v>1</v>
      </c>
      <c r="D254" s="5">
        <v>2</v>
      </c>
      <c r="E254" s="5">
        <v>8</v>
      </c>
    </row>
    <row r="255" spans="1:5" x14ac:dyDescent="0.2">
      <c r="A255" s="5">
        <v>0</v>
      </c>
      <c r="B255" s="5">
        <v>11910</v>
      </c>
      <c r="C255" s="5">
        <v>2</v>
      </c>
      <c r="D255" s="5">
        <v>0</v>
      </c>
      <c r="E255" s="5">
        <v>8</v>
      </c>
    </row>
    <row r="256" spans="1:5" x14ac:dyDescent="0.2">
      <c r="A256" s="5">
        <v>0</v>
      </c>
      <c r="B256" s="5">
        <v>11910</v>
      </c>
      <c r="C256" s="5">
        <v>3</v>
      </c>
      <c r="D256" s="5">
        <v>0</v>
      </c>
      <c r="E256" s="5">
        <v>8</v>
      </c>
    </row>
    <row r="257" spans="1:5" x14ac:dyDescent="0.2">
      <c r="A257" s="5">
        <v>0</v>
      </c>
      <c r="B257" s="5">
        <v>11910</v>
      </c>
      <c r="C257" s="5">
        <v>4</v>
      </c>
      <c r="D257" s="5">
        <v>2</v>
      </c>
      <c r="E257" s="5">
        <v>8</v>
      </c>
    </row>
    <row r="258" spans="1:5" x14ac:dyDescent="0.2">
      <c r="A258" s="5">
        <v>0</v>
      </c>
      <c r="B258" s="5">
        <v>11910</v>
      </c>
      <c r="C258" s="5">
        <v>5</v>
      </c>
      <c r="D258" s="5">
        <v>2</v>
      </c>
      <c r="E258" s="5">
        <v>8</v>
      </c>
    </row>
    <row r="259" spans="1:5" x14ac:dyDescent="0.2">
      <c r="A259" s="5">
        <v>0</v>
      </c>
      <c r="B259" s="5">
        <v>11910</v>
      </c>
      <c r="C259" s="5">
        <v>6</v>
      </c>
      <c r="D259" s="5">
        <v>0</v>
      </c>
      <c r="E259" s="5">
        <v>8</v>
      </c>
    </row>
    <row r="260" spans="1:5" x14ac:dyDescent="0.2">
      <c r="A260" s="5">
        <v>0</v>
      </c>
      <c r="B260" s="5">
        <v>11910</v>
      </c>
      <c r="C260" s="5">
        <v>7</v>
      </c>
      <c r="D260" s="5">
        <v>0</v>
      </c>
      <c r="E260" s="5">
        <v>8</v>
      </c>
    </row>
    <row r="261" spans="1:5" x14ac:dyDescent="0.2">
      <c r="A261" s="5">
        <v>0</v>
      </c>
      <c r="B261" s="5">
        <v>11910</v>
      </c>
      <c r="C261" s="5">
        <v>8</v>
      </c>
      <c r="D261" s="5">
        <v>2</v>
      </c>
      <c r="E261" s="5">
        <v>8</v>
      </c>
    </row>
    <row r="262" spans="1:5" x14ac:dyDescent="0.2">
      <c r="A262" s="8">
        <v>0</v>
      </c>
      <c r="B262" s="8">
        <v>11910</v>
      </c>
      <c r="C262" s="8">
        <v>9</v>
      </c>
      <c r="D262" s="8">
        <v>0</v>
      </c>
      <c r="E262" s="8">
        <v>8</v>
      </c>
    </row>
    <row r="263" spans="1:5" x14ac:dyDescent="0.2">
      <c r="A263" s="5">
        <v>0</v>
      </c>
      <c r="B263" s="5">
        <v>11912</v>
      </c>
      <c r="C263" s="5">
        <v>1</v>
      </c>
      <c r="D263" s="5">
        <v>0</v>
      </c>
      <c r="E263" s="5">
        <v>8</v>
      </c>
    </row>
    <row r="264" spans="1:5" x14ac:dyDescent="0.2">
      <c r="A264" s="5">
        <v>0</v>
      </c>
      <c r="B264" s="5">
        <v>11912</v>
      </c>
      <c r="C264" s="5">
        <v>2</v>
      </c>
      <c r="D264" s="5">
        <v>0</v>
      </c>
      <c r="E264" s="5">
        <v>8</v>
      </c>
    </row>
    <row r="265" spans="1:5" x14ac:dyDescent="0.2">
      <c r="A265" s="5">
        <v>0</v>
      </c>
      <c r="B265" s="5">
        <v>11912</v>
      </c>
      <c r="C265" s="5">
        <v>3</v>
      </c>
      <c r="D265" s="5">
        <v>0</v>
      </c>
      <c r="E265" s="5">
        <v>8</v>
      </c>
    </row>
    <row r="266" spans="1:5" x14ac:dyDescent="0.2">
      <c r="A266" s="5">
        <v>0</v>
      </c>
      <c r="B266" s="5">
        <v>11912</v>
      </c>
      <c r="C266" s="5">
        <v>4</v>
      </c>
      <c r="D266" s="5">
        <v>0</v>
      </c>
      <c r="E266" s="5">
        <v>8</v>
      </c>
    </row>
    <row r="267" spans="1:5" x14ac:dyDescent="0.2">
      <c r="A267" s="5">
        <v>0</v>
      </c>
      <c r="B267" s="5">
        <v>11912</v>
      </c>
      <c r="C267" s="5">
        <v>5</v>
      </c>
      <c r="D267" s="5">
        <v>0</v>
      </c>
      <c r="E267" s="5">
        <v>8</v>
      </c>
    </row>
    <row r="268" spans="1:5" x14ac:dyDescent="0.2">
      <c r="A268" s="5">
        <v>0</v>
      </c>
      <c r="B268" s="5">
        <v>11912</v>
      </c>
      <c r="C268" s="5">
        <v>6</v>
      </c>
      <c r="D268" s="5">
        <v>0</v>
      </c>
      <c r="E268" s="5">
        <v>8</v>
      </c>
    </row>
    <row r="269" spans="1:5" x14ac:dyDescent="0.2">
      <c r="A269" s="5">
        <v>0</v>
      </c>
      <c r="B269" s="5">
        <v>11912</v>
      </c>
      <c r="C269" s="5">
        <v>7</v>
      </c>
      <c r="D269" s="5">
        <v>0</v>
      </c>
      <c r="E269" s="5">
        <v>6</v>
      </c>
    </row>
    <row r="270" spans="1:5" x14ac:dyDescent="0.2">
      <c r="A270" s="5">
        <v>0</v>
      </c>
      <c r="B270" s="5">
        <v>11912</v>
      </c>
      <c r="C270" s="5">
        <v>8</v>
      </c>
      <c r="D270" s="5">
        <v>0</v>
      </c>
      <c r="E270" s="5">
        <v>8</v>
      </c>
    </row>
    <row r="271" spans="1:5" x14ac:dyDescent="0.2">
      <c r="A271" s="8">
        <v>0</v>
      </c>
      <c r="B271" s="8">
        <v>11912</v>
      </c>
      <c r="C271" s="8">
        <v>9</v>
      </c>
      <c r="D271" s="8">
        <v>0</v>
      </c>
      <c r="E271" s="8">
        <v>4</v>
      </c>
    </row>
    <row r="272" spans="1:5" x14ac:dyDescent="0.2">
      <c r="A272" s="5">
        <v>0</v>
      </c>
      <c r="B272" s="5">
        <v>11915</v>
      </c>
      <c r="C272" s="5">
        <v>1</v>
      </c>
      <c r="D272" s="5">
        <v>0</v>
      </c>
      <c r="E272" s="5">
        <v>8</v>
      </c>
    </row>
    <row r="273" spans="1:5" x14ac:dyDescent="0.2">
      <c r="A273" s="5">
        <v>0</v>
      </c>
      <c r="B273" s="5">
        <v>11915</v>
      </c>
      <c r="C273" s="5">
        <v>2</v>
      </c>
      <c r="D273" s="5">
        <v>0</v>
      </c>
      <c r="E273" s="5">
        <v>8</v>
      </c>
    </row>
    <row r="274" spans="1:5" x14ac:dyDescent="0.2">
      <c r="A274" s="5">
        <v>0</v>
      </c>
      <c r="B274" s="5">
        <v>11915</v>
      </c>
      <c r="C274" s="5">
        <v>3</v>
      </c>
      <c r="D274" s="5">
        <v>0</v>
      </c>
      <c r="E274" s="5">
        <v>6</v>
      </c>
    </row>
    <row r="275" spans="1:5" x14ac:dyDescent="0.2">
      <c r="A275" s="5">
        <v>0</v>
      </c>
      <c r="B275" s="5">
        <v>11915</v>
      </c>
      <c r="C275" s="5">
        <v>4</v>
      </c>
      <c r="D275" s="5">
        <v>1</v>
      </c>
      <c r="E275" s="5">
        <v>8</v>
      </c>
    </row>
    <row r="276" spans="1:5" x14ac:dyDescent="0.2">
      <c r="A276" s="5">
        <v>0</v>
      </c>
      <c r="B276" s="5">
        <v>11915</v>
      </c>
      <c r="C276" s="5">
        <v>5</v>
      </c>
      <c r="D276" s="5">
        <v>0</v>
      </c>
      <c r="E276" s="5">
        <v>8</v>
      </c>
    </row>
    <row r="277" spans="1:5" x14ac:dyDescent="0.2">
      <c r="A277" s="5">
        <v>0</v>
      </c>
      <c r="B277" s="5">
        <v>11915</v>
      </c>
      <c r="C277" s="5">
        <v>6</v>
      </c>
      <c r="D277" s="5">
        <v>0</v>
      </c>
      <c r="E277" s="5">
        <v>8</v>
      </c>
    </row>
    <row r="278" spans="1:5" x14ac:dyDescent="0.2">
      <c r="A278" s="5">
        <v>0</v>
      </c>
      <c r="B278" s="5">
        <v>11915</v>
      </c>
      <c r="C278" s="5">
        <v>7</v>
      </c>
      <c r="D278" s="5">
        <v>0</v>
      </c>
      <c r="E278" s="5">
        <v>8</v>
      </c>
    </row>
    <row r="279" spans="1:5" x14ac:dyDescent="0.2">
      <c r="A279" s="5">
        <v>0</v>
      </c>
      <c r="B279" s="5">
        <v>11915</v>
      </c>
      <c r="C279" s="5">
        <v>8</v>
      </c>
      <c r="D279" s="5">
        <v>0</v>
      </c>
      <c r="E279" s="5">
        <v>8</v>
      </c>
    </row>
    <row r="280" spans="1:5" x14ac:dyDescent="0.2">
      <c r="A280" s="8">
        <v>0</v>
      </c>
      <c r="B280" s="8">
        <v>11915</v>
      </c>
      <c r="C280" s="8">
        <v>9</v>
      </c>
      <c r="D280" s="8">
        <v>0</v>
      </c>
      <c r="E280" s="8">
        <v>8</v>
      </c>
    </row>
    <row r="281" spans="1:5" x14ac:dyDescent="0.2">
      <c r="A281" s="5">
        <v>0</v>
      </c>
      <c r="B281" s="5">
        <v>12102</v>
      </c>
      <c r="C281" s="5">
        <v>1</v>
      </c>
      <c r="D281" s="5">
        <v>0</v>
      </c>
      <c r="E281" s="5">
        <v>8</v>
      </c>
    </row>
    <row r="282" spans="1:5" x14ac:dyDescent="0.2">
      <c r="A282" s="5">
        <v>0</v>
      </c>
      <c r="B282" s="5">
        <v>12102</v>
      </c>
      <c r="C282" s="5">
        <v>2</v>
      </c>
      <c r="D282" s="5">
        <v>0</v>
      </c>
      <c r="E282" s="5">
        <v>6</v>
      </c>
    </row>
    <row r="283" spans="1:5" x14ac:dyDescent="0.2">
      <c r="A283" s="5">
        <v>0</v>
      </c>
      <c r="B283" s="5">
        <v>12102</v>
      </c>
      <c r="C283" s="5">
        <v>3</v>
      </c>
      <c r="D283" s="5">
        <v>0</v>
      </c>
      <c r="E283" s="5">
        <v>6</v>
      </c>
    </row>
    <row r="284" spans="1:5" x14ac:dyDescent="0.2">
      <c r="A284" s="5">
        <v>0</v>
      </c>
      <c r="B284" s="5">
        <v>12102</v>
      </c>
      <c r="C284" s="5">
        <v>4</v>
      </c>
      <c r="D284" s="5">
        <v>0</v>
      </c>
      <c r="E284" s="5">
        <v>6</v>
      </c>
    </row>
    <row r="285" spans="1:5" x14ac:dyDescent="0.2">
      <c r="A285" s="5">
        <v>0</v>
      </c>
      <c r="B285" s="5">
        <v>12102</v>
      </c>
      <c r="C285" s="5">
        <v>5</v>
      </c>
      <c r="D285" s="5">
        <v>0</v>
      </c>
      <c r="E285" s="5">
        <v>8</v>
      </c>
    </row>
    <row r="286" spans="1:5" x14ac:dyDescent="0.2">
      <c r="A286" s="5">
        <v>0</v>
      </c>
      <c r="B286" s="5">
        <v>12102</v>
      </c>
      <c r="C286" s="5">
        <v>6</v>
      </c>
      <c r="D286" s="5">
        <v>0</v>
      </c>
      <c r="E286" s="5">
        <v>4</v>
      </c>
    </row>
    <row r="287" spans="1:5" x14ac:dyDescent="0.2">
      <c r="A287" s="5">
        <v>0</v>
      </c>
      <c r="B287" s="5">
        <v>12102</v>
      </c>
      <c r="C287" s="5">
        <v>7</v>
      </c>
      <c r="D287" s="5">
        <v>0</v>
      </c>
      <c r="E287" s="5">
        <v>8</v>
      </c>
    </row>
    <row r="288" spans="1:5" x14ac:dyDescent="0.2">
      <c r="A288" s="5">
        <v>0</v>
      </c>
      <c r="B288" s="5">
        <v>12102</v>
      </c>
      <c r="C288" s="5">
        <v>8</v>
      </c>
      <c r="D288" s="5">
        <v>0</v>
      </c>
      <c r="E288" s="5">
        <v>4</v>
      </c>
    </row>
    <row r="289" spans="1:5" x14ac:dyDescent="0.2">
      <c r="A289" s="8">
        <v>0</v>
      </c>
      <c r="B289" s="8">
        <v>12102</v>
      </c>
      <c r="C289" s="8">
        <v>9</v>
      </c>
      <c r="D289" s="8">
        <v>0</v>
      </c>
      <c r="E289" s="8">
        <v>2</v>
      </c>
    </row>
    <row r="290" spans="1:5" x14ac:dyDescent="0.2">
      <c r="A290" s="5">
        <v>0</v>
      </c>
      <c r="B290" s="5">
        <v>12105</v>
      </c>
      <c r="C290" s="5">
        <v>1</v>
      </c>
      <c r="D290" s="5">
        <v>0</v>
      </c>
      <c r="E290" s="5">
        <v>8</v>
      </c>
    </row>
    <row r="291" spans="1:5" x14ac:dyDescent="0.2">
      <c r="A291" s="5">
        <v>0</v>
      </c>
      <c r="B291" s="5">
        <v>12105</v>
      </c>
      <c r="C291" s="5">
        <v>2</v>
      </c>
      <c r="D291" s="5">
        <v>0</v>
      </c>
      <c r="E291" s="5">
        <v>8</v>
      </c>
    </row>
    <row r="292" spans="1:5" x14ac:dyDescent="0.2">
      <c r="A292" s="5">
        <v>0</v>
      </c>
      <c r="B292" s="5">
        <v>12105</v>
      </c>
      <c r="C292" s="5">
        <v>3</v>
      </c>
      <c r="D292" s="5">
        <v>0</v>
      </c>
      <c r="E292" s="5">
        <v>6</v>
      </c>
    </row>
    <row r="293" spans="1:5" x14ac:dyDescent="0.2">
      <c r="A293" s="5">
        <v>0</v>
      </c>
      <c r="B293" s="5">
        <v>12105</v>
      </c>
      <c r="C293" s="5">
        <v>4</v>
      </c>
      <c r="D293" s="5">
        <v>0</v>
      </c>
      <c r="E293" s="5">
        <v>8</v>
      </c>
    </row>
    <row r="294" spans="1:5" x14ac:dyDescent="0.2">
      <c r="A294" s="5">
        <v>0</v>
      </c>
      <c r="B294" s="5">
        <v>12105</v>
      </c>
      <c r="C294" s="5">
        <v>5</v>
      </c>
      <c r="D294" s="5">
        <v>0</v>
      </c>
      <c r="E294" s="5">
        <v>6</v>
      </c>
    </row>
    <row r="295" spans="1:5" x14ac:dyDescent="0.2">
      <c r="A295" s="5">
        <v>0</v>
      </c>
      <c r="B295" s="5">
        <v>12105</v>
      </c>
      <c r="C295" s="5">
        <v>6</v>
      </c>
      <c r="D295" s="5">
        <v>0</v>
      </c>
      <c r="E295" s="5">
        <v>8</v>
      </c>
    </row>
    <row r="296" spans="1:5" x14ac:dyDescent="0.2">
      <c r="A296" s="5">
        <v>0</v>
      </c>
      <c r="B296" s="5">
        <v>12105</v>
      </c>
      <c r="C296" s="5">
        <v>7</v>
      </c>
      <c r="D296" s="5">
        <v>0</v>
      </c>
      <c r="E296" s="5">
        <v>4</v>
      </c>
    </row>
    <row r="297" spans="1:5" x14ac:dyDescent="0.2">
      <c r="A297" s="5">
        <v>0</v>
      </c>
      <c r="B297" s="5">
        <v>12105</v>
      </c>
      <c r="C297" s="5">
        <v>8</v>
      </c>
      <c r="D297" s="5">
        <v>0</v>
      </c>
      <c r="E297" s="5">
        <v>4</v>
      </c>
    </row>
    <row r="298" spans="1:5" x14ac:dyDescent="0.2">
      <c r="A298" s="8">
        <v>0</v>
      </c>
      <c r="B298" s="8">
        <v>12105</v>
      </c>
      <c r="C298" s="8">
        <v>9</v>
      </c>
      <c r="D298" s="8">
        <v>0</v>
      </c>
      <c r="E298" s="8">
        <v>2</v>
      </c>
    </row>
    <row r="299" spans="1:5" x14ac:dyDescent="0.2">
      <c r="A299" s="5">
        <v>0</v>
      </c>
      <c r="B299" s="5">
        <v>12110</v>
      </c>
      <c r="C299" s="5">
        <v>1</v>
      </c>
      <c r="D299" s="5">
        <v>0</v>
      </c>
      <c r="E299" s="5">
        <v>8</v>
      </c>
    </row>
    <row r="300" spans="1:5" x14ac:dyDescent="0.2">
      <c r="A300" s="5">
        <v>0</v>
      </c>
      <c r="B300" s="5">
        <v>12110</v>
      </c>
      <c r="C300" s="5">
        <v>2</v>
      </c>
      <c r="D300" s="5">
        <v>0</v>
      </c>
      <c r="E300" s="5">
        <v>8</v>
      </c>
    </row>
    <row r="301" spans="1:5" x14ac:dyDescent="0.2">
      <c r="A301" s="5">
        <v>0</v>
      </c>
      <c r="B301" s="5">
        <v>12110</v>
      </c>
      <c r="C301" s="5">
        <v>3</v>
      </c>
      <c r="D301" s="5">
        <v>0</v>
      </c>
      <c r="E301" s="5">
        <v>8</v>
      </c>
    </row>
    <row r="302" spans="1:5" x14ac:dyDescent="0.2">
      <c r="A302" s="5">
        <v>0</v>
      </c>
      <c r="B302" s="5">
        <v>12110</v>
      </c>
      <c r="C302" s="5">
        <v>4</v>
      </c>
      <c r="D302" s="5">
        <v>0</v>
      </c>
      <c r="E302" s="5">
        <v>8</v>
      </c>
    </row>
    <row r="303" spans="1:5" x14ac:dyDescent="0.2">
      <c r="A303" s="5">
        <v>0</v>
      </c>
      <c r="B303" s="5">
        <v>12110</v>
      </c>
      <c r="C303" s="5">
        <v>5</v>
      </c>
      <c r="D303" s="5">
        <v>0</v>
      </c>
      <c r="E303" s="5">
        <v>8</v>
      </c>
    </row>
    <row r="304" spans="1:5" x14ac:dyDescent="0.2">
      <c r="A304" s="5">
        <v>0</v>
      </c>
      <c r="B304" s="5">
        <v>12110</v>
      </c>
      <c r="C304" s="5">
        <v>6</v>
      </c>
      <c r="D304" s="5">
        <v>0</v>
      </c>
      <c r="E304" s="5">
        <v>8</v>
      </c>
    </row>
    <row r="305" spans="1:5" x14ac:dyDescent="0.2">
      <c r="A305" s="5">
        <v>0</v>
      </c>
      <c r="B305" s="5">
        <v>12110</v>
      </c>
      <c r="C305" s="5">
        <v>7</v>
      </c>
      <c r="D305" s="5">
        <v>0</v>
      </c>
      <c r="E305" s="5">
        <v>8</v>
      </c>
    </row>
    <row r="306" spans="1:5" x14ac:dyDescent="0.2">
      <c r="A306" s="5">
        <v>0</v>
      </c>
      <c r="B306" s="5">
        <v>12110</v>
      </c>
      <c r="C306" s="5">
        <v>8</v>
      </c>
      <c r="D306" s="5">
        <v>0</v>
      </c>
      <c r="E306" s="5">
        <v>8</v>
      </c>
    </row>
    <row r="307" spans="1:5" x14ac:dyDescent="0.2">
      <c r="A307" s="8">
        <v>0</v>
      </c>
      <c r="B307" s="8">
        <v>12110</v>
      </c>
      <c r="C307" s="8">
        <v>9</v>
      </c>
      <c r="D307" s="8">
        <v>0</v>
      </c>
      <c r="E307" s="8">
        <v>4</v>
      </c>
    </row>
    <row r="308" spans="1:5" x14ac:dyDescent="0.2">
      <c r="A308" s="5">
        <v>0</v>
      </c>
      <c r="B308" s="5">
        <v>12113</v>
      </c>
      <c r="C308" s="5">
        <v>1</v>
      </c>
      <c r="D308" s="5">
        <v>1</v>
      </c>
      <c r="E308" s="5">
        <v>8</v>
      </c>
    </row>
    <row r="309" spans="1:5" x14ac:dyDescent="0.2">
      <c r="A309" s="5">
        <v>0</v>
      </c>
      <c r="B309" s="5">
        <v>12113</v>
      </c>
      <c r="C309" s="5">
        <v>2</v>
      </c>
      <c r="D309" s="5">
        <v>0</v>
      </c>
      <c r="E309" s="5">
        <v>8</v>
      </c>
    </row>
    <row r="310" spans="1:5" x14ac:dyDescent="0.2">
      <c r="A310" s="5">
        <v>0</v>
      </c>
      <c r="B310" s="5">
        <v>12113</v>
      </c>
      <c r="C310" s="5">
        <v>3</v>
      </c>
      <c r="D310" s="5">
        <v>1</v>
      </c>
      <c r="E310" s="5">
        <v>8</v>
      </c>
    </row>
    <row r="311" spans="1:5" x14ac:dyDescent="0.2">
      <c r="A311" s="5">
        <v>0</v>
      </c>
      <c r="B311" s="5">
        <v>12113</v>
      </c>
      <c r="C311" s="5">
        <v>4</v>
      </c>
      <c r="D311" s="5">
        <v>2</v>
      </c>
      <c r="E311" s="5">
        <v>6</v>
      </c>
    </row>
    <row r="312" spans="1:5" x14ac:dyDescent="0.2">
      <c r="A312" s="5">
        <v>0</v>
      </c>
      <c r="B312" s="5">
        <v>12113</v>
      </c>
      <c r="C312" s="5">
        <v>5</v>
      </c>
      <c r="D312" s="5">
        <v>0</v>
      </c>
      <c r="E312" s="5">
        <v>8</v>
      </c>
    </row>
    <row r="313" spans="1:5" x14ac:dyDescent="0.2">
      <c r="A313" s="5">
        <v>0</v>
      </c>
      <c r="B313" s="5">
        <v>12113</v>
      </c>
      <c r="C313" s="5">
        <v>6</v>
      </c>
      <c r="D313" s="5">
        <v>1</v>
      </c>
      <c r="E313" s="5">
        <v>8</v>
      </c>
    </row>
    <row r="314" spans="1:5" x14ac:dyDescent="0.2">
      <c r="A314" s="5">
        <v>0</v>
      </c>
      <c r="B314" s="5">
        <v>12113</v>
      </c>
      <c r="C314" s="5">
        <v>7</v>
      </c>
      <c r="D314" s="5">
        <v>0</v>
      </c>
      <c r="E314" s="5">
        <v>8</v>
      </c>
    </row>
    <row r="315" spans="1:5" x14ac:dyDescent="0.2">
      <c r="A315" s="5">
        <v>0</v>
      </c>
      <c r="B315" s="5">
        <v>12113</v>
      </c>
      <c r="C315" s="5">
        <v>8</v>
      </c>
      <c r="D315" s="5">
        <v>0</v>
      </c>
      <c r="E315" s="5">
        <v>6</v>
      </c>
    </row>
    <row r="316" spans="1:5" x14ac:dyDescent="0.2">
      <c r="A316" s="8">
        <v>0</v>
      </c>
      <c r="B316" s="8">
        <v>12113</v>
      </c>
      <c r="C316" s="8">
        <v>9</v>
      </c>
      <c r="D316" s="8">
        <v>2</v>
      </c>
      <c r="E316" s="8">
        <v>6</v>
      </c>
    </row>
    <row r="317" spans="1:5" x14ac:dyDescent="0.2">
      <c r="A317" s="5">
        <v>0</v>
      </c>
      <c r="B317" s="5">
        <v>20632</v>
      </c>
      <c r="C317" s="5">
        <v>1</v>
      </c>
      <c r="D317" s="5">
        <v>0</v>
      </c>
      <c r="E317" s="5">
        <v>7</v>
      </c>
    </row>
    <row r="318" spans="1:5" x14ac:dyDescent="0.2">
      <c r="A318" s="5">
        <v>0</v>
      </c>
      <c r="B318" s="5">
        <v>20632</v>
      </c>
      <c r="C318" s="5">
        <v>2</v>
      </c>
      <c r="D318" s="5">
        <v>0</v>
      </c>
      <c r="E318" s="5">
        <v>6</v>
      </c>
    </row>
    <row r="319" spans="1:5" x14ac:dyDescent="0.2">
      <c r="A319" s="5">
        <v>0</v>
      </c>
      <c r="B319" s="5">
        <v>20632</v>
      </c>
      <c r="C319" s="5">
        <v>3</v>
      </c>
      <c r="D319" s="5">
        <v>1</v>
      </c>
      <c r="E319" s="5">
        <v>5</v>
      </c>
    </row>
    <row r="320" spans="1:5" x14ac:dyDescent="0.2">
      <c r="A320" s="5">
        <v>0</v>
      </c>
      <c r="B320" s="5">
        <v>20632</v>
      </c>
      <c r="C320" s="5">
        <v>4</v>
      </c>
      <c r="D320" s="5">
        <v>0</v>
      </c>
      <c r="E320" s="5">
        <v>2</v>
      </c>
    </row>
    <row r="321" spans="1:5" x14ac:dyDescent="0.2">
      <c r="A321" s="5">
        <v>0</v>
      </c>
      <c r="B321" s="5">
        <v>20632</v>
      </c>
      <c r="C321" s="5">
        <v>5</v>
      </c>
      <c r="D321" s="5">
        <v>0</v>
      </c>
      <c r="E321" s="5">
        <v>3</v>
      </c>
    </row>
    <row r="322" spans="1:5" x14ac:dyDescent="0.2">
      <c r="A322" s="5">
        <v>0</v>
      </c>
      <c r="B322" s="5">
        <v>20632</v>
      </c>
      <c r="C322" s="5">
        <v>6</v>
      </c>
      <c r="D322" s="5">
        <v>0</v>
      </c>
      <c r="E322" s="5">
        <v>4</v>
      </c>
    </row>
    <row r="323" spans="1:5" x14ac:dyDescent="0.2">
      <c r="A323" s="5">
        <v>0</v>
      </c>
      <c r="B323" s="5">
        <v>20632</v>
      </c>
      <c r="C323" s="5">
        <v>7</v>
      </c>
      <c r="D323" s="5">
        <v>1</v>
      </c>
      <c r="E323" s="5">
        <v>3</v>
      </c>
    </row>
    <row r="324" spans="1:5" x14ac:dyDescent="0.2">
      <c r="A324" s="5">
        <v>0</v>
      </c>
      <c r="B324" s="5">
        <v>20632</v>
      </c>
      <c r="C324" s="5">
        <v>8</v>
      </c>
      <c r="D324" s="5">
        <v>2</v>
      </c>
      <c r="E324" s="5">
        <v>2</v>
      </c>
    </row>
    <row r="325" spans="1:5" x14ac:dyDescent="0.2">
      <c r="A325" s="8">
        <v>0</v>
      </c>
      <c r="B325" s="8">
        <v>20632</v>
      </c>
      <c r="C325" s="8">
        <v>9</v>
      </c>
      <c r="D325" s="8">
        <v>0</v>
      </c>
      <c r="E325" s="8">
        <v>1</v>
      </c>
    </row>
    <row r="326" spans="1:5" x14ac:dyDescent="0.2">
      <c r="A326" s="5">
        <v>0</v>
      </c>
      <c r="B326" s="5">
        <v>20636</v>
      </c>
      <c r="C326" s="5">
        <v>1</v>
      </c>
      <c r="D326" s="5">
        <v>0</v>
      </c>
      <c r="E326" s="5">
        <v>8</v>
      </c>
    </row>
    <row r="327" spans="1:5" x14ac:dyDescent="0.2">
      <c r="A327" s="5">
        <v>0</v>
      </c>
      <c r="B327" s="5">
        <v>20636</v>
      </c>
      <c r="C327" s="5">
        <v>2</v>
      </c>
      <c r="D327" s="5">
        <v>0</v>
      </c>
      <c r="E327" s="5">
        <v>8</v>
      </c>
    </row>
    <row r="328" spans="1:5" x14ac:dyDescent="0.2">
      <c r="A328" s="5">
        <v>0</v>
      </c>
      <c r="B328" s="5">
        <v>20636</v>
      </c>
      <c r="C328" s="5">
        <v>3</v>
      </c>
      <c r="D328" s="5">
        <v>0</v>
      </c>
      <c r="E328" s="5">
        <v>7</v>
      </c>
    </row>
    <row r="329" spans="1:5" x14ac:dyDescent="0.2">
      <c r="A329" s="5">
        <v>0</v>
      </c>
      <c r="B329" s="5">
        <v>20636</v>
      </c>
      <c r="C329" s="5">
        <v>4</v>
      </c>
      <c r="D329" s="5">
        <v>0</v>
      </c>
      <c r="E329" s="5">
        <v>8</v>
      </c>
    </row>
    <row r="330" spans="1:5" x14ac:dyDescent="0.2">
      <c r="A330" s="5">
        <v>0</v>
      </c>
      <c r="B330" s="5">
        <v>20636</v>
      </c>
      <c r="C330" s="5">
        <v>5</v>
      </c>
      <c r="D330" s="5">
        <v>0</v>
      </c>
      <c r="E330" s="5">
        <v>4</v>
      </c>
    </row>
    <row r="331" spans="1:5" x14ac:dyDescent="0.2">
      <c r="A331" s="5">
        <v>0</v>
      </c>
      <c r="B331" s="5">
        <v>20636</v>
      </c>
      <c r="C331" s="5">
        <v>6</v>
      </c>
      <c r="D331" s="5">
        <v>0</v>
      </c>
      <c r="E331" s="5">
        <v>5</v>
      </c>
    </row>
    <row r="332" spans="1:5" x14ac:dyDescent="0.2">
      <c r="A332" s="5">
        <v>0</v>
      </c>
      <c r="B332" s="5">
        <v>20636</v>
      </c>
      <c r="C332" s="5">
        <v>7</v>
      </c>
      <c r="D332" s="5">
        <v>0</v>
      </c>
      <c r="E332" s="5">
        <v>4</v>
      </c>
    </row>
    <row r="333" spans="1:5" x14ac:dyDescent="0.2">
      <c r="A333" s="5">
        <v>0</v>
      </c>
      <c r="B333" s="5">
        <v>20636</v>
      </c>
      <c r="C333" s="5">
        <v>8</v>
      </c>
      <c r="D333" s="5">
        <v>0</v>
      </c>
      <c r="E333" s="5">
        <v>4</v>
      </c>
    </row>
    <row r="334" spans="1:5" x14ac:dyDescent="0.2">
      <c r="A334" s="8">
        <v>0</v>
      </c>
      <c r="B334" s="8">
        <v>20636</v>
      </c>
      <c r="C334" s="8">
        <v>9</v>
      </c>
      <c r="D334" s="8">
        <v>0</v>
      </c>
      <c r="E334" s="8">
        <v>4</v>
      </c>
    </row>
    <row r="335" spans="1:5" x14ac:dyDescent="0.2">
      <c r="A335" s="5">
        <v>0</v>
      </c>
      <c r="B335" s="5">
        <v>20637</v>
      </c>
      <c r="C335" s="5">
        <v>1</v>
      </c>
      <c r="D335" s="5">
        <v>0</v>
      </c>
      <c r="E335" s="5">
        <v>8</v>
      </c>
    </row>
    <row r="336" spans="1:5" x14ac:dyDescent="0.2">
      <c r="A336" s="5">
        <v>0</v>
      </c>
      <c r="B336" s="5">
        <v>20637</v>
      </c>
      <c r="C336" s="5">
        <v>2</v>
      </c>
      <c r="D336" s="5">
        <v>0</v>
      </c>
      <c r="E336" s="5">
        <v>2</v>
      </c>
    </row>
    <row r="337" spans="1:5" x14ac:dyDescent="0.2">
      <c r="A337" s="5">
        <v>0</v>
      </c>
      <c r="B337" s="5">
        <v>20637</v>
      </c>
      <c r="C337" s="5">
        <v>3</v>
      </c>
      <c r="D337" s="5">
        <v>1</v>
      </c>
      <c r="E337" s="5">
        <v>2</v>
      </c>
    </row>
    <row r="338" spans="1:5" x14ac:dyDescent="0.2">
      <c r="A338" s="5">
        <v>0</v>
      </c>
      <c r="B338" s="5">
        <v>20637</v>
      </c>
      <c r="C338" s="5">
        <v>4</v>
      </c>
      <c r="D338" s="5">
        <v>0</v>
      </c>
      <c r="E338" s="5">
        <v>2</v>
      </c>
    </row>
    <row r="339" spans="1:5" x14ac:dyDescent="0.2">
      <c r="A339" s="5">
        <v>0</v>
      </c>
      <c r="B339" s="5">
        <v>20637</v>
      </c>
      <c r="C339" s="5">
        <v>5</v>
      </c>
      <c r="D339" s="5">
        <v>0</v>
      </c>
      <c r="E339" s="5">
        <v>0</v>
      </c>
    </row>
    <row r="340" spans="1:5" x14ac:dyDescent="0.2">
      <c r="A340" s="5">
        <v>0</v>
      </c>
      <c r="B340" s="5">
        <v>20637</v>
      </c>
      <c r="C340" s="5">
        <v>6</v>
      </c>
      <c r="D340" s="5">
        <v>0</v>
      </c>
      <c r="E340" s="5">
        <v>2</v>
      </c>
    </row>
    <row r="341" spans="1:5" x14ac:dyDescent="0.2">
      <c r="A341" s="5">
        <v>0</v>
      </c>
      <c r="B341" s="5">
        <v>20637</v>
      </c>
      <c r="C341" s="5">
        <v>7</v>
      </c>
      <c r="D341" s="5">
        <v>1</v>
      </c>
      <c r="E341" s="5">
        <v>2</v>
      </c>
    </row>
    <row r="342" spans="1:5" x14ac:dyDescent="0.2">
      <c r="A342" s="5">
        <v>0</v>
      </c>
      <c r="B342" s="5">
        <v>20637</v>
      </c>
      <c r="C342" s="5">
        <v>8</v>
      </c>
      <c r="D342" s="5">
        <v>0</v>
      </c>
      <c r="E342" s="5">
        <v>1</v>
      </c>
    </row>
    <row r="343" spans="1:5" x14ac:dyDescent="0.2">
      <c r="A343" s="8">
        <v>0</v>
      </c>
      <c r="B343" s="8">
        <v>20637</v>
      </c>
      <c r="C343" s="8">
        <v>9</v>
      </c>
      <c r="D343" s="8">
        <v>0</v>
      </c>
      <c r="E343" s="8">
        <v>4</v>
      </c>
    </row>
    <row r="344" spans="1:5" x14ac:dyDescent="0.2">
      <c r="A344" s="5">
        <v>0</v>
      </c>
      <c r="B344" s="5">
        <v>20934</v>
      </c>
      <c r="C344" s="5">
        <v>1</v>
      </c>
      <c r="D344" s="5">
        <v>0</v>
      </c>
      <c r="E344" s="5">
        <v>2</v>
      </c>
    </row>
    <row r="345" spans="1:5" x14ac:dyDescent="0.2">
      <c r="A345" s="5">
        <v>0</v>
      </c>
      <c r="B345" s="5">
        <v>20934</v>
      </c>
      <c r="C345" s="5">
        <v>2</v>
      </c>
      <c r="D345" s="5">
        <v>0</v>
      </c>
      <c r="E345" s="5">
        <v>1</v>
      </c>
    </row>
    <row r="346" spans="1:5" x14ac:dyDescent="0.2">
      <c r="A346" s="5">
        <v>0</v>
      </c>
      <c r="B346" s="5">
        <v>20934</v>
      </c>
      <c r="C346" s="5">
        <v>3</v>
      </c>
      <c r="D346" s="5">
        <v>0</v>
      </c>
      <c r="E346" s="5">
        <v>0</v>
      </c>
    </row>
    <row r="347" spans="1:5" x14ac:dyDescent="0.2">
      <c r="A347" s="5">
        <v>0</v>
      </c>
      <c r="B347" s="5">
        <v>20934</v>
      </c>
      <c r="C347" s="5">
        <v>4</v>
      </c>
      <c r="D347" s="5">
        <v>0</v>
      </c>
      <c r="E347" s="5">
        <v>1</v>
      </c>
    </row>
    <row r="348" spans="1:5" x14ac:dyDescent="0.2">
      <c r="A348" s="5">
        <v>0</v>
      </c>
      <c r="B348" s="5">
        <v>20934</v>
      </c>
      <c r="C348" s="5">
        <v>5</v>
      </c>
      <c r="D348" s="5">
        <v>0</v>
      </c>
      <c r="E348" s="5">
        <v>0</v>
      </c>
    </row>
    <row r="349" spans="1:5" x14ac:dyDescent="0.2">
      <c r="A349" s="5">
        <v>0</v>
      </c>
      <c r="B349" s="5">
        <v>20934</v>
      </c>
      <c r="C349" s="5">
        <v>6</v>
      </c>
      <c r="D349" s="5">
        <v>0</v>
      </c>
      <c r="E349" s="5">
        <v>0</v>
      </c>
    </row>
    <row r="350" spans="1:5" x14ac:dyDescent="0.2">
      <c r="A350" s="5">
        <v>0</v>
      </c>
      <c r="B350" s="5">
        <v>20934</v>
      </c>
      <c r="C350" s="5">
        <v>7</v>
      </c>
      <c r="D350" s="5">
        <v>0</v>
      </c>
      <c r="E350" s="26"/>
    </row>
    <row r="351" spans="1:5" x14ac:dyDescent="0.2">
      <c r="A351" s="5">
        <v>0</v>
      </c>
      <c r="B351" s="5">
        <v>20934</v>
      </c>
      <c r="C351" s="5">
        <v>8</v>
      </c>
      <c r="D351" s="5">
        <v>0</v>
      </c>
      <c r="E351" s="26"/>
    </row>
    <row r="352" spans="1:5" x14ac:dyDescent="0.2">
      <c r="A352" s="8">
        <v>0</v>
      </c>
      <c r="B352" s="8">
        <v>20934</v>
      </c>
      <c r="C352" s="8">
        <v>9</v>
      </c>
      <c r="D352" s="8">
        <v>0</v>
      </c>
      <c r="E352" s="21"/>
    </row>
    <row r="353" spans="1:5" x14ac:dyDescent="0.2">
      <c r="A353" s="5">
        <v>0</v>
      </c>
      <c r="B353" s="5">
        <v>20936</v>
      </c>
      <c r="C353" s="5">
        <v>1</v>
      </c>
      <c r="D353" s="5">
        <v>0</v>
      </c>
      <c r="E353" s="5">
        <v>6</v>
      </c>
    </row>
    <row r="354" spans="1:5" x14ac:dyDescent="0.2">
      <c r="A354" s="5">
        <v>0</v>
      </c>
      <c r="B354" s="5">
        <v>20936</v>
      </c>
      <c r="C354" s="5">
        <v>2</v>
      </c>
      <c r="D354" s="5">
        <v>0</v>
      </c>
      <c r="E354" s="5">
        <v>6</v>
      </c>
    </row>
    <row r="355" spans="1:5" x14ac:dyDescent="0.2">
      <c r="A355" s="5">
        <v>0</v>
      </c>
      <c r="B355" s="5">
        <v>20936</v>
      </c>
      <c r="C355" s="5">
        <v>3</v>
      </c>
      <c r="D355" s="5">
        <v>0</v>
      </c>
      <c r="E355" s="5">
        <v>6</v>
      </c>
    </row>
    <row r="356" spans="1:5" x14ac:dyDescent="0.2">
      <c r="A356" s="5">
        <v>0</v>
      </c>
      <c r="B356" s="5">
        <v>20936</v>
      </c>
      <c r="C356" s="5">
        <v>4</v>
      </c>
      <c r="D356" s="5">
        <v>0</v>
      </c>
      <c r="E356" s="5">
        <v>0</v>
      </c>
    </row>
    <row r="357" spans="1:5" x14ac:dyDescent="0.2">
      <c r="A357" s="5">
        <v>0</v>
      </c>
      <c r="B357" s="5">
        <v>20936</v>
      </c>
      <c r="C357" s="5">
        <v>5</v>
      </c>
      <c r="D357" s="5">
        <v>0</v>
      </c>
      <c r="E357" s="5">
        <v>0</v>
      </c>
    </row>
    <row r="358" spans="1:5" x14ac:dyDescent="0.2">
      <c r="A358" s="5">
        <v>0</v>
      </c>
      <c r="B358" s="5">
        <v>20936</v>
      </c>
      <c r="C358" s="5">
        <v>6</v>
      </c>
      <c r="D358" s="5">
        <v>0</v>
      </c>
      <c r="E358" s="5">
        <v>0</v>
      </c>
    </row>
    <row r="359" spans="1:5" x14ac:dyDescent="0.2">
      <c r="A359" s="5">
        <v>0</v>
      </c>
      <c r="B359" s="5">
        <v>20936</v>
      </c>
      <c r="C359" s="5">
        <v>7</v>
      </c>
      <c r="D359" s="5">
        <v>0</v>
      </c>
      <c r="E359" s="5">
        <v>2</v>
      </c>
    </row>
    <row r="360" spans="1:5" x14ac:dyDescent="0.2">
      <c r="A360" s="5">
        <v>0</v>
      </c>
      <c r="B360" s="5">
        <v>20936</v>
      </c>
      <c r="C360" s="5">
        <v>8</v>
      </c>
      <c r="D360" s="5">
        <v>0</v>
      </c>
      <c r="E360" s="5">
        <v>2</v>
      </c>
    </row>
    <row r="361" spans="1:5" x14ac:dyDescent="0.2">
      <c r="A361" s="8">
        <v>0</v>
      </c>
      <c r="B361" s="8">
        <v>20936</v>
      </c>
      <c r="C361" s="8">
        <v>9</v>
      </c>
      <c r="D361" s="8">
        <v>0</v>
      </c>
      <c r="E361" s="8">
        <v>2</v>
      </c>
    </row>
    <row r="362" spans="1:5" x14ac:dyDescent="0.2">
      <c r="A362" s="5">
        <v>0</v>
      </c>
      <c r="B362" s="5">
        <v>20938</v>
      </c>
      <c r="C362" s="5">
        <v>1</v>
      </c>
      <c r="D362" s="5">
        <v>0</v>
      </c>
      <c r="E362" s="5">
        <v>5</v>
      </c>
    </row>
    <row r="363" spans="1:5" x14ac:dyDescent="0.2">
      <c r="A363" s="5">
        <v>0</v>
      </c>
      <c r="B363" s="5">
        <v>20938</v>
      </c>
      <c r="C363" s="5">
        <v>2</v>
      </c>
      <c r="D363" s="5">
        <v>0</v>
      </c>
      <c r="E363" s="5">
        <v>2</v>
      </c>
    </row>
    <row r="364" spans="1:5" x14ac:dyDescent="0.2">
      <c r="A364" s="5">
        <v>0</v>
      </c>
      <c r="B364" s="5">
        <v>20938</v>
      </c>
      <c r="C364" s="5">
        <v>3</v>
      </c>
      <c r="D364" s="5">
        <v>2</v>
      </c>
      <c r="E364" s="5">
        <v>1</v>
      </c>
    </row>
    <row r="365" spans="1:5" x14ac:dyDescent="0.2">
      <c r="A365" s="5">
        <v>0</v>
      </c>
      <c r="B365" s="5">
        <v>20938</v>
      </c>
      <c r="C365" s="5">
        <v>4</v>
      </c>
      <c r="D365" s="5">
        <v>0</v>
      </c>
      <c r="E365" s="5">
        <v>2</v>
      </c>
    </row>
    <row r="366" spans="1:5" x14ac:dyDescent="0.2">
      <c r="A366" s="5">
        <v>0</v>
      </c>
      <c r="B366" s="5">
        <v>20938</v>
      </c>
      <c r="C366" s="5">
        <v>5</v>
      </c>
      <c r="D366" s="5">
        <v>0</v>
      </c>
      <c r="E366" s="5">
        <v>1</v>
      </c>
    </row>
    <row r="367" spans="1:5" x14ac:dyDescent="0.2">
      <c r="A367" s="5">
        <v>0</v>
      </c>
      <c r="B367" s="5">
        <v>20938</v>
      </c>
      <c r="C367" s="5">
        <v>6</v>
      </c>
      <c r="D367" s="5">
        <v>0</v>
      </c>
      <c r="E367" s="5">
        <v>0</v>
      </c>
    </row>
    <row r="368" spans="1:5" x14ac:dyDescent="0.2">
      <c r="A368" s="5">
        <v>0</v>
      </c>
      <c r="B368" s="5">
        <v>20938</v>
      </c>
      <c r="C368" s="5">
        <v>7</v>
      </c>
      <c r="D368" s="5">
        <v>0</v>
      </c>
      <c r="E368" s="5">
        <v>4</v>
      </c>
    </row>
    <row r="369" spans="1:5" x14ac:dyDescent="0.2">
      <c r="A369" s="5">
        <v>0</v>
      </c>
      <c r="B369" s="5">
        <v>20938</v>
      </c>
      <c r="C369" s="5">
        <v>8</v>
      </c>
      <c r="D369" s="5">
        <v>0</v>
      </c>
      <c r="E369" s="5">
        <v>3</v>
      </c>
    </row>
    <row r="370" spans="1:5" x14ac:dyDescent="0.2">
      <c r="A370" s="8">
        <v>0</v>
      </c>
      <c r="B370" s="8">
        <v>20938</v>
      </c>
      <c r="C370" s="8">
        <v>9</v>
      </c>
      <c r="D370" s="8">
        <v>0</v>
      </c>
      <c r="E370" s="8">
        <v>4</v>
      </c>
    </row>
    <row r="371" spans="1:5" x14ac:dyDescent="0.2">
      <c r="A371" s="5">
        <v>0</v>
      </c>
      <c r="B371" s="5">
        <v>20940</v>
      </c>
      <c r="C371" s="5">
        <v>1</v>
      </c>
      <c r="D371" s="5">
        <v>2</v>
      </c>
      <c r="E371" s="5">
        <v>2</v>
      </c>
    </row>
    <row r="372" spans="1:5" x14ac:dyDescent="0.2">
      <c r="A372" s="5">
        <v>0</v>
      </c>
      <c r="B372" s="5">
        <v>20940</v>
      </c>
      <c r="C372" s="5">
        <v>2</v>
      </c>
      <c r="D372" s="5">
        <v>0</v>
      </c>
      <c r="E372" s="5">
        <v>0</v>
      </c>
    </row>
    <row r="373" spans="1:5" x14ac:dyDescent="0.2">
      <c r="A373" s="5">
        <v>0</v>
      </c>
      <c r="B373" s="5">
        <v>20940</v>
      </c>
      <c r="C373" s="5">
        <v>3</v>
      </c>
      <c r="D373" s="5">
        <v>0</v>
      </c>
      <c r="E373" s="5">
        <v>0</v>
      </c>
    </row>
    <row r="374" spans="1:5" x14ac:dyDescent="0.2">
      <c r="A374" s="5">
        <v>0</v>
      </c>
      <c r="B374" s="5">
        <v>20940</v>
      </c>
      <c r="C374" s="5">
        <v>4</v>
      </c>
      <c r="D374" s="5">
        <v>2</v>
      </c>
      <c r="E374" s="5">
        <v>0</v>
      </c>
    </row>
    <row r="375" spans="1:5" x14ac:dyDescent="0.2">
      <c r="A375" s="5">
        <v>0</v>
      </c>
      <c r="B375" s="5">
        <v>20940</v>
      </c>
      <c r="C375" s="5">
        <v>5</v>
      </c>
      <c r="D375" s="5">
        <v>0</v>
      </c>
      <c r="E375" s="5">
        <v>0</v>
      </c>
    </row>
    <row r="376" spans="1:5" x14ac:dyDescent="0.2">
      <c r="A376" s="5">
        <v>0</v>
      </c>
      <c r="B376" s="5">
        <v>20940</v>
      </c>
      <c r="C376" s="5">
        <v>6</v>
      </c>
      <c r="D376" s="5">
        <v>0</v>
      </c>
      <c r="E376" s="5">
        <v>0</v>
      </c>
    </row>
    <row r="377" spans="1:5" x14ac:dyDescent="0.2">
      <c r="A377" s="5">
        <v>0</v>
      </c>
      <c r="B377" s="5">
        <v>20940</v>
      </c>
      <c r="C377" s="5">
        <v>7</v>
      </c>
      <c r="D377" s="5">
        <v>1</v>
      </c>
      <c r="E377" s="5">
        <v>0</v>
      </c>
    </row>
    <row r="378" spans="1:5" x14ac:dyDescent="0.2">
      <c r="A378" s="5">
        <v>0</v>
      </c>
      <c r="B378" s="5">
        <v>20940</v>
      </c>
      <c r="C378" s="5">
        <v>8</v>
      </c>
      <c r="D378" s="5">
        <v>0</v>
      </c>
      <c r="E378" s="5">
        <v>2</v>
      </c>
    </row>
    <row r="379" spans="1:5" x14ac:dyDescent="0.2">
      <c r="A379" s="8">
        <v>0</v>
      </c>
      <c r="B379" s="8">
        <v>20940</v>
      </c>
      <c r="C379" s="8">
        <v>9</v>
      </c>
      <c r="D379" s="8">
        <v>0</v>
      </c>
      <c r="E379" s="8">
        <v>0</v>
      </c>
    </row>
    <row r="380" spans="1:5" x14ac:dyDescent="0.2">
      <c r="A380" s="5">
        <v>0</v>
      </c>
      <c r="B380" s="5">
        <v>21033</v>
      </c>
      <c r="C380" s="5">
        <v>1</v>
      </c>
      <c r="D380" s="5">
        <v>0</v>
      </c>
      <c r="E380" s="5">
        <v>2</v>
      </c>
    </row>
    <row r="381" spans="1:5" x14ac:dyDescent="0.2">
      <c r="A381" s="5">
        <v>0</v>
      </c>
      <c r="B381" s="5">
        <v>21033</v>
      </c>
      <c r="C381" s="5">
        <v>2</v>
      </c>
      <c r="D381" s="5">
        <v>0</v>
      </c>
      <c r="E381" s="5">
        <v>0</v>
      </c>
    </row>
    <row r="382" spans="1:5" x14ac:dyDescent="0.2">
      <c r="A382" s="5">
        <v>0</v>
      </c>
      <c r="B382" s="5">
        <v>21033</v>
      </c>
      <c r="C382" s="5">
        <v>3</v>
      </c>
      <c r="D382" s="5">
        <v>0</v>
      </c>
      <c r="E382" s="5">
        <v>2</v>
      </c>
    </row>
    <row r="383" spans="1:5" x14ac:dyDescent="0.2">
      <c r="A383" s="5">
        <v>0</v>
      </c>
      <c r="B383" s="5">
        <v>21033</v>
      </c>
      <c r="C383" s="5">
        <v>4</v>
      </c>
      <c r="D383" s="5">
        <v>0</v>
      </c>
      <c r="E383" s="5">
        <v>6</v>
      </c>
    </row>
    <row r="384" spans="1:5" x14ac:dyDescent="0.2">
      <c r="A384" s="5">
        <v>0</v>
      </c>
      <c r="B384" s="5">
        <v>21033</v>
      </c>
      <c r="C384" s="5">
        <v>5</v>
      </c>
      <c r="D384" s="5">
        <v>0</v>
      </c>
      <c r="E384" s="5">
        <v>0</v>
      </c>
    </row>
    <row r="385" spans="1:5" x14ac:dyDescent="0.2">
      <c r="A385" s="5">
        <v>0</v>
      </c>
      <c r="B385" s="5">
        <v>21033</v>
      </c>
      <c r="C385" s="5">
        <v>6</v>
      </c>
      <c r="D385" s="5">
        <v>0</v>
      </c>
      <c r="E385" s="5">
        <v>6</v>
      </c>
    </row>
    <row r="386" spans="1:5" x14ac:dyDescent="0.2">
      <c r="A386" s="5">
        <v>0</v>
      </c>
      <c r="B386" s="5">
        <v>21033</v>
      </c>
      <c r="C386" s="5">
        <v>7</v>
      </c>
      <c r="D386" s="5">
        <v>0</v>
      </c>
      <c r="E386" s="5">
        <v>2</v>
      </c>
    </row>
    <row r="387" spans="1:5" x14ac:dyDescent="0.2">
      <c r="A387" s="5">
        <v>0</v>
      </c>
      <c r="B387" s="5">
        <v>21033</v>
      </c>
      <c r="C387" s="5">
        <v>8</v>
      </c>
      <c r="D387" s="5">
        <v>0</v>
      </c>
      <c r="E387" s="5">
        <v>4</v>
      </c>
    </row>
    <row r="388" spans="1:5" x14ac:dyDescent="0.2">
      <c r="A388" s="8">
        <v>0</v>
      </c>
      <c r="B388" s="8">
        <v>21033</v>
      </c>
      <c r="C388" s="8">
        <v>9</v>
      </c>
      <c r="D388" s="8">
        <v>0</v>
      </c>
      <c r="E388" s="8">
        <v>4</v>
      </c>
    </row>
    <row r="389" spans="1:5" x14ac:dyDescent="0.2">
      <c r="A389" s="5">
        <v>0</v>
      </c>
      <c r="B389" s="5">
        <v>21038</v>
      </c>
      <c r="C389" s="5">
        <v>1</v>
      </c>
      <c r="D389" s="5">
        <v>0</v>
      </c>
      <c r="E389" s="5">
        <v>4</v>
      </c>
    </row>
    <row r="390" spans="1:5" x14ac:dyDescent="0.2">
      <c r="A390" s="5">
        <v>0</v>
      </c>
      <c r="B390" s="5">
        <v>21038</v>
      </c>
      <c r="C390" s="5">
        <v>2</v>
      </c>
      <c r="D390" s="5">
        <v>0</v>
      </c>
      <c r="E390" s="5">
        <v>3</v>
      </c>
    </row>
    <row r="391" spans="1:5" x14ac:dyDescent="0.2">
      <c r="A391" s="5">
        <v>0</v>
      </c>
      <c r="B391" s="5">
        <v>21038</v>
      </c>
      <c r="C391" s="5">
        <v>3</v>
      </c>
      <c r="D391" s="5">
        <v>0</v>
      </c>
      <c r="E391" s="5">
        <v>4</v>
      </c>
    </row>
    <row r="392" spans="1:5" x14ac:dyDescent="0.2">
      <c r="A392" s="5">
        <v>0</v>
      </c>
      <c r="B392" s="5">
        <v>21038</v>
      </c>
      <c r="C392" s="5">
        <v>4</v>
      </c>
      <c r="D392" s="5">
        <v>0</v>
      </c>
      <c r="E392" s="5">
        <v>4</v>
      </c>
    </row>
    <row r="393" spans="1:5" x14ac:dyDescent="0.2">
      <c r="A393" s="5">
        <v>0</v>
      </c>
      <c r="B393" s="5">
        <v>21038</v>
      </c>
      <c r="C393" s="5">
        <v>5</v>
      </c>
      <c r="D393" s="5">
        <v>2</v>
      </c>
      <c r="E393" s="5">
        <v>2</v>
      </c>
    </row>
    <row r="394" spans="1:5" x14ac:dyDescent="0.2">
      <c r="A394" s="5">
        <v>0</v>
      </c>
      <c r="B394" s="5">
        <v>21038</v>
      </c>
      <c r="C394" s="5">
        <v>6</v>
      </c>
      <c r="D394" s="5">
        <v>0</v>
      </c>
      <c r="E394" s="5">
        <v>2</v>
      </c>
    </row>
    <row r="395" spans="1:5" x14ac:dyDescent="0.2">
      <c r="A395" s="5">
        <v>0</v>
      </c>
      <c r="B395" s="5">
        <v>21038</v>
      </c>
      <c r="C395" s="5">
        <v>7</v>
      </c>
      <c r="D395" s="5">
        <v>0</v>
      </c>
      <c r="E395" s="5">
        <v>2</v>
      </c>
    </row>
    <row r="396" spans="1:5" x14ac:dyDescent="0.2">
      <c r="A396" s="5">
        <v>0</v>
      </c>
      <c r="B396" s="5">
        <v>21038</v>
      </c>
      <c r="C396" s="5">
        <v>8</v>
      </c>
      <c r="D396" s="5">
        <v>0</v>
      </c>
      <c r="E396" s="5">
        <v>2</v>
      </c>
    </row>
    <row r="397" spans="1:5" x14ac:dyDescent="0.2">
      <c r="A397" s="8">
        <v>0</v>
      </c>
      <c r="B397" s="8">
        <v>21038</v>
      </c>
      <c r="C397" s="8">
        <v>9</v>
      </c>
      <c r="D397" s="8">
        <v>0</v>
      </c>
      <c r="E397" s="8">
        <v>1</v>
      </c>
    </row>
    <row r="398" spans="1:5" x14ac:dyDescent="0.2">
      <c r="A398" s="5">
        <v>0</v>
      </c>
      <c r="B398" s="5">
        <v>21040</v>
      </c>
      <c r="C398" s="5">
        <v>1</v>
      </c>
      <c r="D398" s="5">
        <v>0</v>
      </c>
      <c r="E398" s="5">
        <v>6</v>
      </c>
    </row>
    <row r="399" spans="1:5" x14ac:dyDescent="0.2">
      <c r="A399" s="5">
        <v>0</v>
      </c>
      <c r="B399" s="5">
        <v>21040</v>
      </c>
      <c r="C399" s="5">
        <v>2</v>
      </c>
      <c r="D399" s="5">
        <v>0</v>
      </c>
      <c r="E399" s="5">
        <v>1</v>
      </c>
    </row>
    <row r="400" spans="1:5" x14ac:dyDescent="0.2">
      <c r="A400" s="5">
        <v>0</v>
      </c>
      <c r="B400" s="5">
        <v>21040</v>
      </c>
      <c r="C400" s="5">
        <v>3</v>
      </c>
      <c r="D400" s="5">
        <v>0</v>
      </c>
      <c r="E400" s="5">
        <v>4</v>
      </c>
    </row>
    <row r="401" spans="1:5" x14ac:dyDescent="0.2">
      <c r="A401" s="5">
        <v>0</v>
      </c>
      <c r="B401" s="5">
        <v>21040</v>
      </c>
      <c r="C401" s="5">
        <v>4</v>
      </c>
      <c r="D401" s="5">
        <v>0</v>
      </c>
      <c r="E401" s="5">
        <v>2</v>
      </c>
    </row>
    <row r="402" spans="1:5" x14ac:dyDescent="0.2">
      <c r="A402" s="5">
        <v>0</v>
      </c>
      <c r="B402" s="5">
        <v>21040</v>
      </c>
      <c r="C402" s="5">
        <v>5</v>
      </c>
      <c r="D402" s="5">
        <v>0</v>
      </c>
      <c r="E402" s="5">
        <v>4</v>
      </c>
    </row>
    <row r="403" spans="1:5" x14ac:dyDescent="0.2">
      <c r="A403" s="5">
        <v>0</v>
      </c>
      <c r="B403" s="5">
        <v>21040</v>
      </c>
      <c r="C403" s="5">
        <v>6</v>
      </c>
      <c r="D403" s="5">
        <v>0</v>
      </c>
      <c r="E403" s="5">
        <v>1</v>
      </c>
    </row>
    <row r="404" spans="1:5" x14ac:dyDescent="0.2">
      <c r="A404" s="5">
        <v>0</v>
      </c>
      <c r="B404" s="5">
        <v>21040</v>
      </c>
      <c r="C404" s="5">
        <v>7</v>
      </c>
      <c r="D404" s="5">
        <v>0</v>
      </c>
      <c r="E404" s="5">
        <v>2</v>
      </c>
    </row>
    <row r="405" spans="1:5" x14ac:dyDescent="0.2">
      <c r="A405" s="5">
        <v>0</v>
      </c>
      <c r="B405" s="5">
        <v>21040</v>
      </c>
      <c r="C405" s="5">
        <v>8</v>
      </c>
      <c r="D405" s="5">
        <v>0</v>
      </c>
      <c r="E405" s="5">
        <v>0</v>
      </c>
    </row>
    <row r="406" spans="1:5" x14ac:dyDescent="0.2">
      <c r="A406" s="8">
        <v>0</v>
      </c>
      <c r="B406" s="8">
        <v>21040</v>
      </c>
      <c r="C406" s="8">
        <v>9</v>
      </c>
      <c r="D406" s="8">
        <v>0</v>
      </c>
      <c r="E406" s="8">
        <v>0</v>
      </c>
    </row>
    <row r="407" spans="1:5" x14ac:dyDescent="0.2">
      <c r="A407" s="5">
        <v>1</v>
      </c>
      <c r="B407" s="5">
        <v>10209</v>
      </c>
      <c r="C407" s="5">
        <v>1</v>
      </c>
      <c r="D407" s="5">
        <v>0</v>
      </c>
      <c r="E407" s="5">
        <v>3</v>
      </c>
    </row>
    <row r="408" spans="1:5" x14ac:dyDescent="0.2">
      <c r="A408" s="5">
        <v>1</v>
      </c>
      <c r="B408" s="5">
        <v>10209</v>
      </c>
      <c r="C408" s="5">
        <v>2</v>
      </c>
      <c r="D408" s="5">
        <v>0</v>
      </c>
      <c r="E408" s="5">
        <v>1</v>
      </c>
    </row>
    <row r="409" spans="1:5" x14ac:dyDescent="0.2">
      <c r="A409" s="5">
        <v>1</v>
      </c>
      <c r="B409" s="5">
        <v>10209</v>
      </c>
      <c r="C409" s="5">
        <v>3</v>
      </c>
      <c r="D409" s="5">
        <v>0</v>
      </c>
      <c r="E409" s="5">
        <v>0</v>
      </c>
    </row>
    <row r="410" spans="1:5" x14ac:dyDescent="0.2">
      <c r="A410" s="5">
        <v>1</v>
      </c>
      <c r="B410" s="5">
        <v>10209</v>
      </c>
      <c r="C410" s="5">
        <v>4</v>
      </c>
      <c r="D410" s="5">
        <v>2</v>
      </c>
      <c r="E410" s="5">
        <v>0</v>
      </c>
    </row>
    <row r="411" spans="1:5" x14ac:dyDescent="0.2">
      <c r="A411" s="5">
        <v>1</v>
      </c>
      <c r="B411" s="5">
        <v>10209</v>
      </c>
      <c r="C411" s="5">
        <v>5</v>
      </c>
      <c r="D411" s="5">
        <v>0</v>
      </c>
      <c r="E411" s="5">
        <v>4</v>
      </c>
    </row>
    <row r="412" spans="1:5" x14ac:dyDescent="0.2">
      <c r="A412" s="5">
        <v>1</v>
      </c>
      <c r="B412" s="5">
        <v>10209</v>
      </c>
      <c r="C412" s="5">
        <v>6</v>
      </c>
      <c r="D412" s="5">
        <v>0</v>
      </c>
      <c r="E412" s="5">
        <v>0</v>
      </c>
    </row>
    <row r="413" spans="1:5" x14ac:dyDescent="0.2">
      <c r="A413" s="5">
        <v>1</v>
      </c>
      <c r="B413" s="5">
        <v>10209</v>
      </c>
      <c r="C413" s="5">
        <v>7</v>
      </c>
      <c r="D413" s="5">
        <v>0</v>
      </c>
      <c r="E413" s="5">
        <v>2</v>
      </c>
    </row>
    <row r="414" spans="1:5" x14ac:dyDescent="0.2">
      <c r="A414" s="5">
        <v>1</v>
      </c>
      <c r="B414" s="5">
        <v>10209</v>
      </c>
      <c r="C414" s="5">
        <v>8</v>
      </c>
      <c r="D414" s="5">
        <v>0</v>
      </c>
      <c r="E414" s="5">
        <v>2</v>
      </c>
    </row>
    <row r="415" spans="1:5" x14ac:dyDescent="0.2">
      <c r="A415" s="8">
        <v>1</v>
      </c>
      <c r="B415" s="8">
        <v>10209</v>
      </c>
      <c r="C415" s="8">
        <v>9</v>
      </c>
      <c r="D415" s="8">
        <v>2</v>
      </c>
      <c r="E415" s="8">
        <v>0</v>
      </c>
    </row>
    <row r="416" spans="1:5" x14ac:dyDescent="0.2">
      <c r="A416" s="5">
        <v>1</v>
      </c>
      <c r="B416" s="5">
        <v>10211</v>
      </c>
      <c r="C416" s="5">
        <v>1</v>
      </c>
      <c r="D416" s="5">
        <v>0</v>
      </c>
      <c r="E416" s="5">
        <v>0</v>
      </c>
    </row>
    <row r="417" spans="1:5" x14ac:dyDescent="0.2">
      <c r="A417" s="5">
        <v>1</v>
      </c>
      <c r="B417" s="5">
        <v>10211</v>
      </c>
      <c r="C417" s="5">
        <v>2</v>
      </c>
      <c r="D417" s="5">
        <v>0</v>
      </c>
      <c r="E417" s="5">
        <v>0</v>
      </c>
    </row>
    <row r="418" spans="1:5" x14ac:dyDescent="0.2">
      <c r="A418" s="5">
        <v>1</v>
      </c>
      <c r="B418" s="5">
        <v>10211</v>
      </c>
      <c r="C418" s="5">
        <v>3</v>
      </c>
      <c r="D418" s="5">
        <v>0</v>
      </c>
      <c r="E418" s="5">
        <v>0</v>
      </c>
    </row>
    <row r="419" spans="1:5" x14ac:dyDescent="0.2">
      <c r="A419" s="5">
        <v>1</v>
      </c>
      <c r="B419" s="5">
        <v>10211</v>
      </c>
      <c r="C419" s="5">
        <v>4</v>
      </c>
      <c r="D419" s="5">
        <v>0</v>
      </c>
      <c r="E419" s="5">
        <v>0</v>
      </c>
    </row>
    <row r="420" spans="1:5" x14ac:dyDescent="0.2">
      <c r="A420" s="5">
        <v>1</v>
      </c>
      <c r="B420" s="5">
        <v>10211</v>
      </c>
      <c r="C420" s="5">
        <v>5</v>
      </c>
      <c r="D420" s="5">
        <v>0</v>
      </c>
      <c r="E420" s="5">
        <v>0</v>
      </c>
    </row>
    <row r="421" spans="1:5" x14ac:dyDescent="0.2">
      <c r="A421" s="5">
        <v>1</v>
      </c>
      <c r="B421" s="5">
        <v>10211</v>
      </c>
      <c r="C421" s="5">
        <v>6</v>
      </c>
      <c r="D421" s="5">
        <v>0</v>
      </c>
      <c r="E421" s="5">
        <v>0</v>
      </c>
    </row>
    <row r="422" spans="1:5" x14ac:dyDescent="0.2">
      <c r="A422" s="5">
        <v>1</v>
      </c>
      <c r="B422" s="5">
        <v>10211</v>
      </c>
      <c r="C422" s="5">
        <v>7</v>
      </c>
      <c r="D422" s="5">
        <v>0</v>
      </c>
      <c r="E422" s="5">
        <v>0</v>
      </c>
    </row>
    <row r="423" spans="1:5" x14ac:dyDescent="0.2">
      <c r="A423" s="5">
        <v>1</v>
      </c>
      <c r="B423" s="5">
        <v>10211</v>
      </c>
      <c r="C423" s="5">
        <v>8</v>
      </c>
      <c r="D423" s="5">
        <v>0</v>
      </c>
      <c r="E423" s="5">
        <v>2</v>
      </c>
    </row>
    <row r="424" spans="1:5" x14ac:dyDescent="0.2">
      <c r="A424" s="8">
        <v>1</v>
      </c>
      <c r="B424" s="8">
        <v>10211</v>
      </c>
      <c r="C424" s="8">
        <v>9</v>
      </c>
      <c r="D424" s="8">
        <v>0</v>
      </c>
      <c r="E424" s="8">
        <v>0</v>
      </c>
    </row>
    <row r="425" spans="1:5" x14ac:dyDescent="0.2">
      <c r="A425" s="5">
        <v>1</v>
      </c>
      <c r="B425" s="5">
        <v>10213</v>
      </c>
      <c r="C425" s="5">
        <v>1</v>
      </c>
      <c r="D425" s="5">
        <v>0</v>
      </c>
      <c r="E425" s="5">
        <v>1</v>
      </c>
    </row>
    <row r="426" spans="1:5" x14ac:dyDescent="0.2">
      <c r="A426" s="5">
        <v>1</v>
      </c>
      <c r="B426" s="5">
        <v>10213</v>
      </c>
      <c r="C426" s="5">
        <v>2</v>
      </c>
      <c r="D426" s="5">
        <v>0</v>
      </c>
      <c r="E426" s="5">
        <v>0</v>
      </c>
    </row>
    <row r="427" spans="1:5" x14ac:dyDescent="0.2">
      <c r="A427" s="5">
        <v>1</v>
      </c>
      <c r="B427" s="5">
        <v>10213</v>
      </c>
      <c r="C427" s="5">
        <v>3</v>
      </c>
      <c r="D427" s="5">
        <v>0</v>
      </c>
      <c r="E427" s="5">
        <v>0</v>
      </c>
    </row>
    <row r="428" spans="1:5" x14ac:dyDescent="0.2">
      <c r="A428" s="5">
        <v>1</v>
      </c>
      <c r="B428" s="5">
        <v>10213</v>
      </c>
      <c r="C428" s="5">
        <v>4</v>
      </c>
      <c r="D428" s="5">
        <v>0</v>
      </c>
      <c r="E428" s="5">
        <v>0</v>
      </c>
    </row>
    <row r="429" spans="1:5" x14ac:dyDescent="0.2">
      <c r="A429" s="5">
        <v>1</v>
      </c>
      <c r="B429" s="5">
        <v>10213</v>
      </c>
      <c r="C429" s="5">
        <v>5</v>
      </c>
      <c r="D429" s="5">
        <v>0</v>
      </c>
      <c r="E429" s="5">
        <v>0</v>
      </c>
    </row>
    <row r="430" spans="1:5" x14ac:dyDescent="0.2">
      <c r="A430" s="5">
        <v>1</v>
      </c>
      <c r="B430" s="5">
        <v>10213</v>
      </c>
      <c r="C430" s="5">
        <v>6</v>
      </c>
      <c r="D430" s="5">
        <v>0</v>
      </c>
      <c r="E430" s="5">
        <v>0</v>
      </c>
    </row>
    <row r="431" spans="1:5" x14ac:dyDescent="0.2">
      <c r="A431" s="5">
        <v>1</v>
      </c>
      <c r="B431" s="5">
        <v>10213</v>
      </c>
      <c r="C431" s="5">
        <v>7</v>
      </c>
      <c r="D431" s="5">
        <v>0</v>
      </c>
      <c r="E431" s="5">
        <v>0</v>
      </c>
    </row>
    <row r="432" spans="1:5" x14ac:dyDescent="0.2">
      <c r="A432" s="5">
        <v>1</v>
      </c>
      <c r="B432" s="5">
        <v>10213</v>
      </c>
      <c r="C432" s="5">
        <v>8</v>
      </c>
      <c r="D432" s="5">
        <v>0</v>
      </c>
      <c r="E432" s="5">
        <v>0</v>
      </c>
    </row>
    <row r="433" spans="1:5" x14ac:dyDescent="0.2">
      <c r="A433" s="8">
        <v>1</v>
      </c>
      <c r="B433" s="8">
        <v>10213</v>
      </c>
      <c r="C433" s="8">
        <v>9</v>
      </c>
      <c r="D433" s="8">
        <v>0</v>
      </c>
      <c r="E433" s="8">
        <v>0</v>
      </c>
    </row>
    <row r="434" spans="1:5" x14ac:dyDescent="0.2">
      <c r="A434" s="5">
        <v>1</v>
      </c>
      <c r="B434" s="5">
        <v>10824</v>
      </c>
      <c r="C434" s="5">
        <v>1</v>
      </c>
      <c r="D434" s="5">
        <v>0</v>
      </c>
      <c r="E434" s="5">
        <v>4</v>
      </c>
    </row>
    <row r="435" spans="1:5" x14ac:dyDescent="0.2">
      <c r="A435" s="5">
        <v>1</v>
      </c>
      <c r="B435" s="5">
        <v>10824</v>
      </c>
      <c r="C435" s="5">
        <v>2</v>
      </c>
      <c r="D435" s="5">
        <v>0</v>
      </c>
      <c r="E435" s="5">
        <v>1</v>
      </c>
    </row>
    <row r="436" spans="1:5" x14ac:dyDescent="0.2">
      <c r="A436" s="5">
        <v>1</v>
      </c>
      <c r="B436" s="5">
        <v>10824</v>
      </c>
      <c r="C436" s="5">
        <v>3</v>
      </c>
      <c r="D436" s="5">
        <v>0</v>
      </c>
      <c r="E436" s="5">
        <v>2</v>
      </c>
    </row>
    <row r="437" spans="1:5" x14ac:dyDescent="0.2">
      <c r="A437" s="5">
        <v>1</v>
      </c>
      <c r="B437" s="5">
        <v>10824</v>
      </c>
      <c r="C437" s="5">
        <v>4</v>
      </c>
      <c r="D437" s="5">
        <v>0</v>
      </c>
      <c r="E437" s="5">
        <v>2</v>
      </c>
    </row>
    <row r="438" spans="1:5" x14ac:dyDescent="0.2">
      <c r="A438" s="5">
        <v>1</v>
      </c>
      <c r="B438" s="5">
        <v>10824</v>
      </c>
      <c r="C438" s="5">
        <v>5</v>
      </c>
      <c r="D438" s="5">
        <v>0</v>
      </c>
      <c r="E438" s="5">
        <v>0</v>
      </c>
    </row>
    <row r="439" spans="1:5" x14ac:dyDescent="0.2">
      <c r="A439" s="5">
        <v>1</v>
      </c>
      <c r="B439" s="5">
        <v>10824</v>
      </c>
      <c r="C439" s="5">
        <v>6</v>
      </c>
      <c r="D439" s="5">
        <v>0</v>
      </c>
      <c r="E439" s="5">
        <v>0</v>
      </c>
    </row>
    <row r="440" spans="1:5" x14ac:dyDescent="0.2">
      <c r="A440" s="5">
        <v>1</v>
      </c>
      <c r="B440" s="5">
        <v>10824</v>
      </c>
      <c r="C440" s="5">
        <v>7</v>
      </c>
      <c r="D440" s="5">
        <v>0</v>
      </c>
      <c r="E440" s="26"/>
    </row>
    <row r="441" spans="1:5" x14ac:dyDescent="0.2">
      <c r="A441" s="5">
        <v>1</v>
      </c>
      <c r="B441" s="5">
        <v>10824</v>
      </c>
      <c r="C441" s="5">
        <v>8</v>
      </c>
      <c r="D441" s="5">
        <v>0</v>
      </c>
      <c r="E441" s="26"/>
    </row>
    <row r="442" spans="1:5" x14ac:dyDescent="0.2">
      <c r="A442" s="8">
        <v>1</v>
      </c>
      <c r="B442" s="8">
        <v>10824</v>
      </c>
      <c r="C442" s="8">
        <v>9</v>
      </c>
      <c r="D442" s="8">
        <v>0</v>
      </c>
      <c r="E442" s="21"/>
    </row>
    <row r="443" spans="1:5" x14ac:dyDescent="0.2">
      <c r="A443" s="5">
        <v>1</v>
      </c>
      <c r="B443" s="5">
        <v>10825</v>
      </c>
      <c r="C443" s="5">
        <v>1</v>
      </c>
      <c r="D443" s="5">
        <v>0</v>
      </c>
      <c r="E443" s="5">
        <v>4</v>
      </c>
    </row>
    <row r="444" spans="1:5" x14ac:dyDescent="0.2">
      <c r="A444" s="5">
        <v>1</v>
      </c>
      <c r="B444" s="5">
        <v>10825</v>
      </c>
      <c r="C444" s="5">
        <v>2</v>
      </c>
      <c r="D444" s="5">
        <v>0</v>
      </c>
      <c r="E444" s="5">
        <v>0</v>
      </c>
    </row>
    <row r="445" spans="1:5" x14ac:dyDescent="0.2">
      <c r="A445" s="5">
        <v>1</v>
      </c>
      <c r="B445" s="5">
        <v>10825</v>
      </c>
      <c r="C445" s="5">
        <v>3</v>
      </c>
      <c r="D445" s="5">
        <v>0</v>
      </c>
      <c r="E445" s="5">
        <v>1</v>
      </c>
    </row>
    <row r="446" spans="1:5" x14ac:dyDescent="0.2">
      <c r="A446" s="5">
        <v>1</v>
      </c>
      <c r="B446" s="5">
        <v>10825</v>
      </c>
      <c r="C446" s="5">
        <v>4</v>
      </c>
      <c r="D446" s="5">
        <v>0</v>
      </c>
      <c r="E446" s="5">
        <v>2</v>
      </c>
    </row>
    <row r="447" spans="1:5" x14ac:dyDescent="0.2">
      <c r="A447" s="5">
        <v>1</v>
      </c>
      <c r="B447" s="5">
        <v>10825</v>
      </c>
      <c r="C447" s="5">
        <v>5</v>
      </c>
      <c r="D447" s="5">
        <v>0</v>
      </c>
      <c r="E447" s="5">
        <v>2</v>
      </c>
    </row>
    <row r="448" spans="1:5" x14ac:dyDescent="0.2">
      <c r="A448" s="5">
        <v>1</v>
      </c>
      <c r="B448" s="5">
        <v>10825</v>
      </c>
      <c r="C448" s="5">
        <v>6</v>
      </c>
      <c r="D448" s="5">
        <v>0</v>
      </c>
      <c r="E448" s="5">
        <v>1</v>
      </c>
    </row>
    <row r="449" spans="1:5" x14ac:dyDescent="0.2">
      <c r="A449" s="5">
        <v>1</v>
      </c>
      <c r="B449" s="5">
        <v>10825</v>
      </c>
      <c r="C449" s="5">
        <v>7</v>
      </c>
      <c r="D449" s="5">
        <v>0</v>
      </c>
      <c r="E449" s="5">
        <v>4</v>
      </c>
    </row>
    <row r="450" spans="1:5" x14ac:dyDescent="0.2">
      <c r="A450" s="5">
        <v>1</v>
      </c>
      <c r="B450" s="5">
        <v>10825</v>
      </c>
      <c r="C450" s="5">
        <v>8</v>
      </c>
      <c r="D450" s="5">
        <v>0</v>
      </c>
      <c r="E450" s="5">
        <v>2</v>
      </c>
    </row>
    <row r="451" spans="1:5" x14ac:dyDescent="0.2">
      <c r="A451" s="8">
        <v>1</v>
      </c>
      <c r="B451" s="8">
        <v>10825</v>
      </c>
      <c r="C451" s="8">
        <v>9</v>
      </c>
      <c r="D451" s="8">
        <v>0</v>
      </c>
      <c r="E451" s="8">
        <v>2</v>
      </c>
    </row>
    <row r="452" spans="1:5" x14ac:dyDescent="0.2">
      <c r="A452" s="5">
        <v>1</v>
      </c>
      <c r="B452" s="5">
        <v>10827</v>
      </c>
      <c r="C452" s="5">
        <v>1</v>
      </c>
      <c r="D452" s="5">
        <v>0</v>
      </c>
      <c r="E452" s="5">
        <v>0</v>
      </c>
    </row>
    <row r="453" spans="1:5" x14ac:dyDescent="0.2">
      <c r="A453" s="5">
        <v>1</v>
      </c>
      <c r="B453" s="5">
        <v>10827</v>
      </c>
      <c r="C453" s="5">
        <v>2</v>
      </c>
      <c r="D453" s="5">
        <v>0</v>
      </c>
      <c r="E453" s="5">
        <v>0</v>
      </c>
    </row>
    <row r="454" spans="1:5" x14ac:dyDescent="0.2">
      <c r="A454" s="5">
        <v>1</v>
      </c>
      <c r="B454" s="5">
        <v>10827</v>
      </c>
      <c r="C454" s="5">
        <v>3</v>
      </c>
      <c r="D454" s="5">
        <v>0</v>
      </c>
      <c r="E454" s="5">
        <v>2</v>
      </c>
    </row>
    <row r="455" spans="1:5" x14ac:dyDescent="0.2">
      <c r="A455" s="5">
        <v>1</v>
      </c>
      <c r="B455" s="5">
        <v>10827</v>
      </c>
      <c r="C455" s="5">
        <v>4</v>
      </c>
      <c r="D455" s="5">
        <v>0</v>
      </c>
      <c r="E455" s="5">
        <v>0</v>
      </c>
    </row>
    <row r="456" spans="1:5" x14ac:dyDescent="0.2">
      <c r="A456" s="5">
        <v>1</v>
      </c>
      <c r="B456" s="5">
        <v>10827</v>
      </c>
      <c r="C456" s="5">
        <v>5</v>
      </c>
      <c r="D456" s="5">
        <v>0</v>
      </c>
      <c r="E456" s="5">
        <v>4</v>
      </c>
    </row>
    <row r="457" spans="1:5" x14ac:dyDescent="0.2">
      <c r="A457" s="5">
        <v>1</v>
      </c>
      <c r="B457" s="5">
        <v>10827</v>
      </c>
      <c r="C457" s="5">
        <v>6</v>
      </c>
      <c r="D457" s="5">
        <v>0</v>
      </c>
      <c r="E457" s="5">
        <v>2</v>
      </c>
    </row>
    <row r="458" spans="1:5" x14ac:dyDescent="0.2">
      <c r="A458" s="5">
        <v>1</v>
      </c>
      <c r="B458" s="5">
        <v>10827</v>
      </c>
      <c r="C458" s="5">
        <v>7</v>
      </c>
      <c r="D458" s="5">
        <v>0</v>
      </c>
      <c r="E458" s="5">
        <v>0</v>
      </c>
    </row>
    <row r="459" spans="1:5" x14ac:dyDescent="0.2">
      <c r="A459" s="5">
        <v>1</v>
      </c>
      <c r="B459" s="5">
        <v>10827</v>
      </c>
      <c r="C459" s="5">
        <v>8</v>
      </c>
      <c r="D459" s="5">
        <v>0</v>
      </c>
      <c r="E459" s="5">
        <v>4</v>
      </c>
    </row>
    <row r="460" spans="1:5" x14ac:dyDescent="0.2">
      <c r="A460" s="8">
        <v>1</v>
      </c>
      <c r="B460" s="8">
        <v>10827</v>
      </c>
      <c r="C460" s="8">
        <v>9</v>
      </c>
      <c r="D460" s="8">
        <v>0</v>
      </c>
      <c r="E460" s="8">
        <v>0</v>
      </c>
    </row>
    <row r="461" spans="1:5" x14ac:dyDescent="0.2">
      <c r="A461" s="5">
        <v>1</v>
      </c>
      <c r="B461" s="5">
        <v>10828</v>
      </c>
      <c r="C461" s="5">
        <v>1</v>
      </c>
      <c r="D461" s="5">
        <v>0</v>
      </c>
      <c r="E461" s="5">
        <v>0</v>
      </c>
    </row>
    <row r="462" spans="1:5" x14ac:dyDescent="0.2">
      <c r="A462" s="5">
        <v>1</v>
      </c>
      <c r="B462" s="5">
        <v>10828</v>
      </c>
      <c r="C462" s="5">
        <v>2</v>
      </c>
      <c r="D462" s="5">
        <v>0</v>
      </c>
      <c r="E462" s="5">
        <v>0</v>
      </c>
    </row>
    <row r="463" spans="1:5" x14ac:dyDescent="0.2">
      <c r="A463" s="5">
        <v>1</v>
      </c>
      <c r="B463" s="5">
        <v>10828</v>
      </c>
      <c r="C463" s="5">
        <v>3</v>
      </c>
      <c r="D463" s="5">
        <v>0</v>
      </c>
      <c r="E463" s="5">
        <v>2</v>
      </c>
    </row>
    <row r="464" spans="1:5" x14ac:dyDescent="0.2">
      <c r="A464" s="5">
        <v>1</v>
      </c>
      <c r="B464" s="5">
        <v>10828</v>
      </c>
      <c r="C464" s="5">
        <v>4</v>
      </c>
      <c r="D464" s="5">
        <v>0</v>
      </c>
      <c r="E464" s="5">
        <v>0</v>
      </c>
    </row>
    <row r="465" spans="1:5" x14ac:dyDescent="0.2">
      <c r="A465" s="5">
        <v>1</v>
      </c>
      <c r="B465" s="5">
        <v>10828</v>
      </c>
      <c r="C465" s="5">
        <v>5</v>
      </c>
      <c r="D465" s="5">
        <v>0</v>
      </c>
      <c r="E465" s="5">
        <v>4</v>
      </c>
    </row>
    <row r="466" spans="1:5" x14ac:dyDescent="0.2">
      <c r="A466" s="5">
        <v>1</v>
      </c>
      <c r="B466" s="5">
        <v>10828</v>
      </c>
      <c r="C466" s="5">
        <v>6</v>
      </c>
      <c r="D466" s="5">
        <v>0</v>
      </c>
      <c r="E466" s="5">
        <v>0</v>
      </c>
    </row>
    <row r="467" spans="1:5" x14ac:dyDescent="0.2">
      <c r="A467" s="5">
        <v>1</v>
      </c>
      <c r="B467" s="5">
        <v>10828</v>
      </c>
      <c r="C467" s="5">
        <v>7</v>
      </c>
      <c r="D467" s="5">
        <v>0</v>
      </c>
      <c r="E467" s="26"/>
    </row>
    <row r="468" spans="1:5" x14ac:dyDescent="0.2">
      <c r="A468" s="5">
        <v>1</v>
      </c>
      <c r="B468" s="5">
        <v>10828</v>
      </c>
      <c r="C468" s="5">
        <v>8</v>
      </c>
      <c r="D468" s="5">
        <v>0</v>
      </c>
      <c r="E468" s="26"/>
    </row>
    <row r="469" spans="1:5" x14ac:dyDescent="0.2">
      <c r="A469" s="8">
        <v>1</v>
      </c>
      <c r="B469" s="8">
        <v>10828</v>
      </c>
      <c r="C469" s="8">
        <v>9</v>
      </c>
      <c r="D469" s="8">
        <v>0</v>
      </c>
      <c r="E469" s="21"/>
    </row>
    <row r="470" spans="1:5" x14ac:dyDescent="0.2">
      <c r="A470" s="5">
        <v>1</v>
      </c>
      <c r="B470" s="5">
        <v>10914</v>
      </c>
      <c r="C470" s="5">
        <v>1</v>
      </c>
      <c r="D470" s="5">
        <v>0</v>
      </c>
      <c r="E470" s="5">
        <v>0</v>
      </c>
    </row>
    <row r="471" spans="1:5" x14ac:dyDescent="0.2">
      <c r="A471" s="5">
        <v>1</v>
      </c>
      <c r="B471" s="5">
        <v>10914</v>
      </c>
      <c r="C471" s="5">
        <v>2</v>
      </c>
      <c r="D471" s="5">
        <v>0</v>
      </c>
      <c r="E471" s="5">
        <v>0</v>
      </c>
    </row>
    <row r="472" spans="1:5" x14ac:dyDescent="0.2">
      <c r="A472" s="5">
        <v>1</v>
      </c>
      <c r="B472" s="5">
        <v>10914</v>
      </c>
      <c r="C472" s="5">
        <v>3</v>
      </c>
      <c r="D472" s="5">
        <v>0</v>
      </c>
      <c r="E472" s="5">
        <v>2</v>
      </c>
    </row>
    <row r="473" spans="1:5" x14ac:dyDescent="0.2">
      <c r="A473" s="5">
        <v>1</v>
      </c>
      <c r="B473" s="5">
        <v>10914</v>
      </c>
      <c r="C473" s="5">
        <v>4</v>
      </c>
      <c r="D473" s="5">
        <v>0</v>
      </c>
      <c r="E473" s="5">
        <v>3</v>
      </c>
    </row>
    <row r="474" spans="1:5" x14ac:dyDescent="0.2">
      <c r="A474" s="5">
        <v>1</v>
      </c>
      <c r="B474" s="5">
        <v>10914</v>
      </c>
      <c r="C474" s="5">
        <v>5</v>
      </c>
      <c r="D474" s="5">
        <v>0</v>
      </c>
      <c r="E474" s="5">
        <v>0</v>
      </c>
    </row>
    <row r="475" spans="1:5" x14ac:dyDescent="0.2">
      <c r="A475" s="5">
        <v>1</v>
      </c>
      <c r="B475" s="5">
        <v>10914</v>
      </c>
      <c r="C475" s="5">
        <v>6</v>
      </c>
      <c r="D475" s="5">
        <v>0</v>
      </c>
      <c r="E475" s="5">
        <v>0</v>
      </c>
    </row>
    <row r="476" spans="1:5" x14ac:dyDescent="0.2">
      <c r="A476" s="5">
        <v>1</v>
      </c>
      <c r="B476" s="5">
        <v>10914</v>
      </c>
      <c r="C476" s="5">
        <v>7</v>
      </c>
      <c r="D476" s="5">
        <v>0</v>
      </c>
      <c r="E476" s="5">
        <v>2</v>
      </c>
    </row>
    <row r="477" spans="1:5" x14ac:dyDescent="0.2">
      <c r="A477" s="5">
        <v>1</v>
      </c>
      <c r="B477" s="5">
        <v>10914</v>
      </c>
      <c r="C477" s="5">
        <v>8</v>
      </c>
      <c r="D477" s="5">
        <v>0</v>
      </c>
      <c r="E477" s="5">
        <v>2</v>
      </c>
    </row>
    <row r="478" spans="1:5" x14ac:dyDescent="0.2">
      <c r="A478" s="8">
        <v>1</v>
      </c>
      <c r="B478" s="8">
        <v>10914</v>
      </c>
      <c r="C478" s="8">
        <v>9</v>
      </c>
      <c r="D478" s="8">
        <v>0</v>
      </c>
      <c r="E478" s="8">
        <v>0</v>
      </c>
    </row>
    <row r="479" spans="1:5" x14ac:dyDescent="0.2">
      <c r="A479" s="5">
        <v>1</v>
      </c>
      <c r="B479" s="5">
        <v>10917</v>
      </c>
      <c r="C479" s="5">
        <v>1</v>
      </c>
      <c r="D479" s="5">
        <v>0</v>
      </c>
      <c r="E479" s="5">
        <v>0</v>
      </c>
    </row>
    <row r="480" spans="1:5" x14ac:dyDescent="0.2">
      <c r="A480" s="5">
        <v>1</v>
      </c>
      <c r="B480" s="5">
        <v>10917</v>
      </c>
      <c r="C480" s="5">
        <v>2</v>
      </c>
      <c r="D480" s="5">
        <v>0</v>
      </c>
      <c r="E480" s="5">
        <v>0</v>
      </c>
    </row>
    <row r="481" spans="1:5" x14ac:dyDescent="0.2">
      <c r="A481" s="5">
        <v>1</v>
      </c>
      <c r="B481" s="5">
        <v>10917</v>
      </c>
      <c r="C481" s="5">
        <v>3</v>
      </c>
      <c r="D481" s="5">
        <v>0</v>
      </c>
      <c r="E481" s="5">
        <v>0</v>
      </c>
    </row>
    <row r="482" spans="1:5" x14ac:dyDescent="0.2">
      <c r="A482" s="5">
        <v>1</v>
      </c>
      <c r="B482" s="5">
        <v>10917</v>
      </c>
      <c r="C482" s="5">
        <v>4</v>
      </c>
      <c r="D482" s="5">
        <v>0</v>
      </c>
      <c r="E482" s="5">
        <v>1</v>
      </c>
    </row>
    <row r="483" spans="1:5" x14ac:dyDescent="0.2">
      <c r="A483" s="5">
        <v>1</v>
      </c>
      <c r="B483" s="5">
        <v>10917</v>
      </c>
      <c r="C483" s="5">
        <v>5</v>
      </c>
      <c r="D483" s="5">
        <v>2</v>
      </c>
      <c r="E483" s="5">
        <v>0</v>
      </c>
    </row>
    <row r="484" spans="1:5" x14ac:dyDescent="0.2">
      <c r="A484" s="5">
        <v>1</v>
      </c>
      <c r="B484" s="5">
        <v>10917</v>
      </c>
      <c r="C484" s="5">
        <v>6</v>
      </c>
      <c r="D484" s="5">
        <v>0</v>
      </c>
      <c r="E484" s="5">
        <v>0</v>
      </c>
    </row>
    <row r="485" spans="1:5" x14ac:dyDescent="0.2">
      <c r="A485" s="5">
        <v>1</v>
      </c>
      <c r="B485" s="5">
        <v>10917</v>
      </c>
      <c r="C485" s="5">
        <v>7</v>
      </c>
      <c r="D485" s="5">
        <v>0</v>
      </c>
      <c r="E485" s="5">
        <v>0</v>
      </c>
    </row>
    <row r="486" spans="1:5" x14ac:dyDescent="0.2">
      <c r="A486" s="5">
        <v>1</v>
      </c>
      <c r="B486" s="5">
        <v>10917</v>
      </c>
      <c r="C486" s="5">
        <v>8</v>
      </c>
      <c r="D486" s="5">
        <v>0</v>
      </c>
      <c r="E486" s="5">
        <v>0</v>
      </c>
    </row>
    <row r="487" spans="1:5" x14ac:dyDescent="0.2">
      <c r="A487" s="8">
        <v>1</v>
      </c>
      <c r="B487" s="8">
        <v>10917</v>
      </c>
      <c r="C487" s="8">
        <v>9</v>
      </c>
      <c r="D487" s="8">
        <v>0</v>
      </c>
      <c r="E487" s="8">
        <v>0</v>
      </c>
    </row>
    <row r="488" spans="1:5" x14ac:dyDescent="0.2">
      <c r="A488" s="5">
        <v>1</v>
      </c>
      <c r="B488" s="5">
        <v>10918</v>
      </c>
      <c r="C488" s="5">
        <v>1</v>
      </c>
      <c r="D488" s="5">
        <v>0</v>
      </c>
      <c r="E488" s="5">
        <v>2</v>
      </c>
    </row>
    <row r="489" spans="1:5" x14ac:dyDescent="0.2">
      <c r="A489" s="5">
        <v>1</v>
      </c>
      <c r="B489" s="5">
        <v>10918</v>
      </c>
      <c r="C489" s="5">
        <v>2</v>
      </c>
      <c r="D489" s="5">
        <v>0</v>
      </c>
      <c r="E489" s="5">
        <v>0</v>
      </c>
    </row>
    <row r="490" spans="1:5" x14ac:dyDescent="0.2">
      <c r="A490" s="5">
        <v>1</v>
      </c>
      <c r="B490" s="5">
        <v>10918</v>
      </c>
      <c r="C490" s="5">
        <v>3</v>
      </c>
      <c r="D490" s="5">
        <v>0</v>
      </c>
      <c r="E490" s="5">
        <v>0</v>
      </c>
    </row>
    <row r="491" spans="1:5" x14ac:dyDescent="0.2">
      <c r="A491" s="5">
        <v>1</v>
      </c>
      <c r="B491" s="5">
        <v>10918</v>
      </c>
      <c r="C491" s="5">
        <v>4</v>
      </c>
      <c r="D491" s="5">
        <v>0</v>
      </c>
      <c r="E491" s="5">
        <v>0</v>
      </c>
    </row>
    <row r="492" spans="1:5" x14ac:dyDescent="0.2">
      <c r="A492" s="5">
        <v>1</v>
      </c>
      <c r="B492" s="5">
        <v>10918</v>
      </c>
      <c r="C492" s="5">
        <v>5</v>
      </c>
      <c r="D492" s="5">
        <v>0</v>
      </c>
      <c r="E492" s="5">
        <v>0</v>
      </c>
    </row>
    <row r="493" spans="1:5" x14ac:dyDescent="0.2">
      <c r="A493" s="5">
        <v>1</v>
      </c>
      <c r="B493" s="5">
        <v>10918</v>
      </c>
      <c r="C493" s="5">
        <v>6</v>
      </c>
      <c r="D493" s="5">
        <v>0</v>
      </c>
      <c r="E493" s="5">
        <v>0</v>
      </c>
    </row>
    <row r="494" spans="1:5" x14ac:dyDescent="0.2">
      <c r="A494" s="5">
        <v>1</v>
      </c>
      <c r="B494" s="5">
        <v>10918</v>
      </c>
      <c r="C494" s="5">
        <v>7</v>
      </c>
      <c r="D494" s="5">
        <v>0</v>
      </c>
      <c r="E494" s="5">
        <v>0</v>
      </c>
    </row>
    <row r="495" spans="1:5" x14ac:dyDescent="0.2">
      <c r="A495" s="5">
        <v>1</v>
      </c>
      <c r="B495" s="5">
        <v>10918</v>
      </c>
      <c r="C495" s="5">
        <v>8</v>
      </c>
      <c r="D495" s="5">
        <v>0</v>
      </c>
      <c r="E495" s="5">
        <v>0</v>
      </c>
    </row>
    <row r="496" spans="1:5" x14ac:dyDescent="0.2">
      <c r="A496" s="8">
        <v>1</v>
      </c>
      <c r="B496" s="8">
        <v>10918</v>
      </c>
      <c r="C496" s="8">
        <v>9</v>
      </c>
      <c r="D496" s="8">
        <v>0</v>
      </c>
      <c r="E496" s="8">
        <v>0</v>
      </c>
    </row>
    <row r="497" spans="1:5" x14ac:dyDescent="0.2">
      <c r="A497" s="5">
        <v>1</v>
      </c>
      <c r="B497" s="5">
        <v>10921</v>
      </c>
      <c r="C497" s="5">
        <v>1</v>
      </c>
      <c r="D497" s="5">
        <v>0</v>
      </c>
      <c r="E497" s="5">
        <v>0</v>
      </c>
    </row>
    <row r="498" spans="1:5" x14ac:dyDescent="0.2">
      <c r="A498" s="5">
        <v>1</v>
      </c>
      <c r="B498" s="5">
        <v>10921</v>
      </c>
      <c r="C498" s="5">
        <v>2</v>
      </c>
      <c r="D498" s="5">
        <v>0</v>
      </c>
      <c r="E498" s="5">
        <v>0</v>
      </c>
    </row>
    <row r="499" spans="1:5" x14ac:dyDescent="0.2">
      <c r="A499" s="5">
        <v>1</v>
      </c>
      <c r="B499" s="5">
        <v>10921</v>
      </c>
      <c r="C499" s="5">
        <v>3</v>
      </c>
      <c r="D499" s="5">
        <v>2</v>
      </c>
      <c r="E499" s="5">
        <v>2</v>
      </c>
    </row>
    <row r="500" spans="1:5" x14ac:dyDescent="0.2">
      <c r="A500" s="5">
        <v>1</v>
      </c>
      <c r="B500" s="5">
        <v>10921</v>
      </c>
      <c r="C500" s="5">
        <v>4</v>
      </c>
      <c r="D500" s="5">
        <v>0</v>
      </c>
      <c r="E500" s="5">
        <v>0</v>
      </c>
    </row>
    <row r="501" spans="1:5" x14ac:dyDescent="0.2">
      <c r="A501" s="5">
        <v>1</v>
      </c>
      <c r="B501" s="5">
        <v>10921</v>
      </c>
      <c r="C501" s="5">
        <v>5</v>
      </c>
      <c r="D501" s="5">
        <v>0</v>
      </c>
      <c r="E501" s="5">
        <v>0</v>
      </c>
    </row>
    <row r="502" spans="1:5" x14ac:dyDescent="0.2">
      <c r="A502" s="5">
        <v>1</v>
      </c>
      <c r="B502" s="5">
        <v>10921</v>
      </c>
      <c r="C502" s="5">
        <v>6</v>
      </c>
      <c r="D502" s="5">
        <v>0</v>
      </c>
      <c r="E502" s="5">
        <v>0</v>
      </c>
    </row>
    <row r="503" spans="1:5" x14ac:dyDescent="0.2">
      <c r="A503" s="5">
        <v>1</v>
      </c>
      <c r="B503" s="5">
        <v>10921</v>
      </c>
      <c r="C503" s="5">
        <v>7</v>
      </c>
      <c r="D503" s="5">
        <v>0</v>
      </c>
      <c r="E503" s="5">
        <v>0</v>
      </c>
    </row>
    <row r="504" spans="1:5" x14ac:dyDescent="0.2">
      <c r="A504" s="5">
        <v>1</v>
      </c>
      <c r="B504" s="5">
        <v>10921</v>
      </c>
      <c r="C504" s="5">
        <v>8</v>
      </c>
      <c r="D504" s="5">
        <v>0</v>
      </c>
      <c r="E504" s="5">
        <v>0</v>
      </c>
    </row>
    <row r="505" spans="1:5" x14ac:dyDescent="0.2">
      <c r="A505" s="8">
        <v>1</v>
      </c>
      <c r="B505" s="8">
        <v>10921</v>
      </c>
      <c r="C505" s="8">
        <v>9</v>
      </c>
      <c r="D505" s="8">
        <v>0</v>
      </c>
      <c r="E505" s="8">
        <v>0</v>
      </c>
    </row>
    <row r="506" spans="1:5" x14ac:dyDescent="0.2">
      <c r="A506" s="5">
        <v>1</v>
      </c>
      <c r="B506" s="5">
        <v>11215</v>
      </c>
      <c r="C506" s="5">
        <v>1</v>
      </c>
      <c r="D506" s="5">
        <v>0</v>
      </c>
      <c r="E506" s="5">
        <v>4</v>
      </c>
    </row>
    <row r="507" spans="1:5" x14ac:dyDescent="0.2">
      <c r="A507" s="5">
        <v>1</v>
      </c>
      <c r="B507" s="5">
        <v>11215</v>
      </c>
      <c r="C507" s="5">
        <v>2</v>
      </c>
      <c r="D507" s="5">
        <v>2</v>
      </c>
      <c r="E507" s="5">
        <v>0</v>
      </c>
    </row>
    <row r="508" spans="1:5" x14ac:dyDescent="0.2">
      <c r="A508" s="5">
        <v>1</v>
      </c>
      <c r="B508" s="5">
        <v>11215</v>
      </c>
      <c r="C508" s="5">
        <v>3</v>
      </c>
      <c r="D508" s="5">
        <v>0</v>
      </c>
      <c r="E508" s="5">
        <v>2</v>
      </c>
    </row>
    <row r="509" spans="1:5" x14ac:dyDescent="0.2">
      <c r="A509" s="5">
        <v>1</v>
      </c>
      <c r="B509" s="5">
        <v>11215</v>
      </c>
      <c r="C509" s="5">
        <v>4</v>
      </c>
      <c r="D509" s="5">
        <v>0</v>
      </c>
      <c r="E509" s="5">
        <v>0</v>
      </c>
    </row>
    <row r="510" spans="1:5" x14ac:dyDescent="0.2">
      <c r="A510" s="5">
        <v>1</v>
      </c>
      <c r="B510" s="5">
        <v>11215</v>
      </c>
      <c r="C510" s="5">
        <v>5</v>
      </c>
      <c r="D510" s="5">
        <v>0</v>
      </c>
      <c r="E510" s="5">
        <v>2</v>
      </c>
    </row>
    <row r="511" spans="1:5" x14ac:dyDescent="0.2">
      <c r="A511" s="5">
        <v>1</v>
      </c>
      <c r="B511" s="5">
        <v>11215</v>
      </c>
      <c r="C511" s="5">
        <v>6</v>
      </c>
      <c r="D511" s="5">
        <v>0</v>
      </c>
      <c r="E511" s="5">
        <v>0</v>
      </c>
    </row>
    <row r="512" spans="1:5" x14ac:dyDescent="0.2">
      <c r="A512" s="5">
        <v>1</v>
      </c>
      <c r="B512" s="5">
        <v>11215</v>
      </c>
      <c r="C512" s="5">
        <v>7</v>
      </c>
      <c r="D512" s="5">
        <v>0</v>
      </c>
      <c r="E512" s="5">
        <v>3</v>
      </c>
    </row>
    <row r="513" spans="1:5" x14ac:dyDescent="0.2">
      <c r="A513" s="5">
        <v>1</v>
      </c>
      <c r="B513" s="5">
        <v>11215</v>
      </c>
      <c r="C513" s="5">
        <v>8</v>
      </c>
      <c r="D513" s="5">
        <v>0</v>
      </c>
      <c r="E513" s="5">
        <v>3</v>
      </c>
    </row>
    <row r="514" spans="1:5" x14ac:dyDescent="0.2">
      <c r="A514" s="8">
        <v>1</v>
      </c>
      <c r="B514" s="8">
        <v>11215</v>
      </c>
      <c r="C514" s="8">
        <v>9</v>
      </c>
      <c r="D514" s="8">
        <v>0</v>
      </c>
      <c r="E514" s="8">
        <v>4</v>
      </c>
    </row>
    <row r="515" spans="1:5" x14ac:dyDescent="0.2">
      <c r="A515" s="5">
        <v>1</v>
      </c>
      <c r="B515" s="5">
        <v>11221</v>
      </c>
      <c r="C515" s="5">
        <v>1</v>
      </c>
      <c r="D515" s="5">
        <v>0</v>
      </c>
      <c r="E515" s="5">
        <v>0</v>
      </c>
    </row>
    <row r="516" spans="1:5" x14ac:dyDescent="0.2">
      <c r="A516" s="5">
        <v>1</v>
      </c>
      <c r="B516" s="5">
        <v>11221</v>
      </c>
      <c r="C516" s="5">
        <v>2</v>
      </c>
      <c r="D516" s="5">
        <v>0</v>
      </c>
      <c r="E516" s="5">
        <v>0</v>
      </c>
    </row>
    <row r="517" spans="1:5" x14ac:dyDescent="0.2">
      <c r="A517" s="5">
        <v>1</v>
      </c>
      <c r="B517" s="5">
        <v>11221</v>
      </c>
      <c r="C517" s="5">
        <v>3</v>
      </c>
      <c r="D517" s="5">
        <v>0</v>
      </c>
      <c r="E517" s="5">
        <v>1</v>
      </c>
    </row>
    <row r="518" spans="1:5" x14ac:dyDescent="0.2">
      <c r="A518" s="5">
        <v>1</v>
      </c>
      <c r="B518" s="5">
        <v>11221</v>
      </c>
      <c r="C518" s="5">
        <v>4</v>
      </c>
      <c r="D518" s="5">
        <v>0</v>
      </c>
      <c r="E518" s="5">
        <v>1</v>
      </c>
    </row>
    <row r="519" spans="1:5" x14ac:dyDescent="0.2">
      <c r="A519" s="5">
        <v>1</v>
      </c>
      <c r="B519" s="5">
        <v>11221</v>
      </c>
      <c r="C519" s="5">
        <v>5</v>
      </c>
      <c r="D519" s="5">
        <v>0</v>
      </c>
      <c r="E519" s="5">
        <v>0</v>
      </c>
    </row>
    <row r="520" spans="1:5" x14ac:dyDescent="0.2">
      <c r="A520" s="5">
        <v>1</v>
      </c>
      <c r="B520" s="5">
        <v>11221</v>
      </c>
      <c r="C520" s="5">
        <v>6</v>
      </c>
      <c r="D520" s="5">
        <v>0</v>
      </c>
      <c r="E520" s="5">
        <v>1</v>
      </c>
    </row>
    <row r="521" spans="1:5" x14ac:dyDescent="0.2">
      <c r="A521" s="5">
        <v>1</v>
      </c>
      <c r="B521" s="5">
        <v>11221</v>
      </c>
      <c r="C521" s="5">
        <v>7</v>
      </c>
      <c r="D521" s="5">
        <v>0</v>
      </c>
      <c r="E521" s="5">
        <v>0</v>
      </c>
    </row>
    <row r="522" spans="1:5" x14ac:dyDescent="0.2">
      <c r="A522" s="5">
        <v>1</v>
      </c>
      <c r="B522" s="5">
        <v>11221</v>
      </c>
      <c r="C522" s="5">
        <v>8</v>
      </c>
      <c r="D522" s="5">
        <v>0</v>
      </c>
      <c r="E522" s="5">
        <v>1</v>
      </c>
    </row>
    <row r="523" spans="1:5" x14ac:dyDescent="0.2">
      <c r="A523" s="8">
        <v>1</v>
      </c>
      <c r="B523" s="8">
        <v>11221</v>
      </c>
      <c r="C523" s="8">
        <v>9</v>
      </c>
      <c r="D523" s="8">
        <v>0</v>
      </c>
      <c r="E523" s="8">
        <v>1</v>
      </c>
    </row>
    <row r="524" spans="1:5" x14ac:dyDescent="0.2">
      <c r="A524" s="5">
        <v>1</v>
      </c>
      <c r="B524" s="5">
        <v>11222</v>
      </c>
      <c r="C524" s="5">
        <v>1</v>
      </c>
      <c r="D524" s="5">
        <v>0</v>
      </c>
      <c r="E524" s="5">
        <v>2</v>
      </c>
    </row>
    <row r="525" spans="1:5" x14ac:dyDescent="0.2">
      <c r="A525" s="5">
        <v>1</v>
      </c>
      <c r="B525" s="5">
        <v>11222</v>
      </c>
      <c r="C525" s="5">
        <v>2</v>
      </c>
      <c r="D525" s="5">
        <v>0</v>
      </c>
      <c r="E525" s="5">
        <v>0</v>
      </c>
    </row>
    <row r="526" spans="1:5" x14ac:dyDescent="0.2">
      <c r="A526" s="5">
        <v>1</v>
      </c>
      <c r="B526" s="5">
        <v>11222</v>
      </c>
      <c r="C526" s="5">
        <v>3</v>
      </c>
      <c r="D526" s="5">
        <v>0</v>
      </c>
      <c r="E526" s="5">
        <v>0</v>
      </c>
    </row>
    <row r="527" spans="1:5" x14ac:dyDescent="0.2">
      <c r="A527" s="5">
        <v>1</v>
      </c>
      <c r="B527" s="5">
        <v>11222</v>
      </c>
      <c r="C527" s="5">
        <v>4</v>
      </c>
      <c r="D527" s="5">
        <v>0</v>
      </c>
      <c r="E527" s="5">
        <v>4</v>
      </c>
    </row>
    <row r="528" spans="1:5" x14ac:dyDescent="0.2">
      <c r="A528" s="5">
        <v>1</v>
      </c>
      <c r="B528" s="5">
        <v>11222</v>
      </c>
      <c r="C528" s="5">
        <v>5</v>
      </c>
      <c r="D528" s="5">
        <v>0</v>
      </c>
      <c r="E528" s="5">
        <v>2</v>
      </c>
    </row>
    <row r="529" spans="1:5" x14ac:dyDescent="0.2">
      <c r="A529" s="5">
        <v>1</v>
      </c>
      <c r="B529" s="5">
        <v>11222</v>
      </c>
      <c r="C529" s="5">
        <v>6</v>
      </c>
      <c r="D529" s="5">
        <v>0</v>
      </c>
      <c r="E529" s="5">
        <v>2</v>
      </c>
    </row>
    <row r="530" spans="1:5" x14ac:dyDescent="0.2">
      <c r="A530" s="5">
        <v>1</v>
      </c>
      <c r="B530" s="5">
        <v>11222</v>
      </c>
      <c r="C530" s="5">
        <v>7</v>
      </c>
      <c r="D530" s="5">
        <v>0</v>
      </c>
      <c r="E530" s="5">
        <v>2</v>
      </c>
    </row>
    <row r="531" spans="1:5" x14ac:dyDescent="0.2">
      <c r="A531" s="5">
        <v>1</v>
      </c>
      <c r="B531" s="5">
        <v>11222</v>
      </c>
      <c r="C531" s="5">
        <v>8</v>
      </c>
      <c r="D531" s="5">
        <v>0</v>
      </c>
      <c r="E531" s="5">
        <v>3</v>
      </c>
    </row>
    <row r="532" spans="1:5" x14ac:dyDescent="0.2">
      <c r="A532" s="8">
        <v>1</v>
      </c>
      <c r="B532" s="8">
        <v>11222</v>
      </c>
      <c r="C532" s="8">
        <v>9</v>
      </c>
      <c r="D532" s="8">
        <v>0</v>
      </c>
      <c r="E532" s="8">
        <v>1</v>
      </c>
    </row>
    <row r="533" spans="1:5" x14ac:dyDescent="0.2">
      <c r="A533" s="5">
        <v>1</v>
      </c>
      <c r="B533" s="5">
        <v>11227</v>
      </c>
      <c r="C533" s="5">
        <v>1</v>
      </c>
      <c r="D533" s="5">
        <v>2</v>
      </c>
      <c r="E533" s="5">
        <v>4</v>
      </c>
    </row>
    <row r="534" spans="1:5" x14ac:dyDescent="0.2">
      <c r="A534" s="5">
        <v>1</v>
      </c>
      <c r="B534" s="5">
        <v>11227</v>
      </c>
      <c r="C534" s="5">
        <v>2</v>
      </c>
      <c r="D534" s="5">
        <v>1</v>
      </c>
      <c r="E534" s="5">
        <v>0</v>
      </c>
    </row>
    <row r="535" spans="1:5" x14ac:dyDescent="0.2">
      <c r="A535" s="5">
        <v>1</v>
      </c>
      <c r="B535" s="5">
        <v>11227</v>
      </c>
      <c r="C535" s="5">
        <v>3</v>
      </c>
      <c r="D535" s="5">
        <v>2</v>
      </c>
      <c r="E535" s="5">
        <v>2</v>
      </c>
    </row>
    <row r="536" spans="1:5" x14ac:dyDescent="0.2">
      <c r="A536" s="5">
        <v>1</v>
      </c>
      <c r="B536" s="5">
        <v>11227</v>
      </c>
      <c r="C536" s="5">
        <v>4</v>
      </c>
      <c r="D536" s="5">
        <v>0</v>
      </c>
      <c r="E536" s="5">
        <v>0</v>
      </c>
    </row>
    <row r="537" spans="1:5" x14ac:dyDescent="0.2">
      <c r="A537" s="5">
        <v>1</v>
      </c>
      <c r="B537" s="5">
        <v>11227</v>
      </c>
      <c r="C537" s="5">
        <v>5</v>
      </c>
      <c r="D537" s="5">
        <v>0</v>
      </c>
      <c r="E537" s="5">
        <v>0</v>
      </c>
    </row>
    <row r="538" spans="1:5" x14ac:dyDescent="0.2">
      <c r="A538" s="5">
        <v>1</v>
      </c>
      <c r="B538" s="5">
        <v>11227</v>
      </c>
      <c r="C538" s="5">
        <v>6</v>
      </c>
      <c r="D538" s="5">
        <v>0</v>
      </c>
      <c r="E538" s="5">
        <v>0</v>
      </c>
    </row>
    <row r="539" spans="1:5" x14ac:dyDescent="0.2">
      <c r="A539" s="5">
        <v>1</v>
      </c>
      <c r="B539" s="5">
        <v>11227</v>
      </c>
      <c r="C539" s="5">
        <v>7</v>
      </c>
      <c r="D539" s="5">
        <v>0</v>
      </c>
      <c r="E539" s="5">
        <v>0</v>
      </c>
    </row>
    <row r="540" spans="1:5" x14ac:dyDescent="0.2">
      <c r="A540" s="5">
        <v>1</v>
      </c>
      <c r="B540" s="5">
        <v>11227</v>
      </c>
      <c r="C540" s="5">
        <v>8</v>
      </c>
      <c r="D540" s="5">
        <v>0</v>
      </c>
      <c r="E540" s="5">
        <v>1</v>
      </c>
    </row>
    <row r="541" spans="1:5" x14ac:dyDescent="0.2">
      <c r="A541" s="8">
        <v>1</v>
      </c>
      <c r="B541" s="8">
        <v>11227</v>
      </c>
      <c r="C541" s="8">
        <v>9</v>
      </c>
      <c r="D541" s="8">
        <v>0</v>
      </c>
      <c r="E541" s="8">
        <v>0</v>
      </c>
    </row>
    <row r="542" spans="1:5" x14ac:dyDescent="0.2">
      <c r="A542" s="5">
        <v>1</v>
      </c>
      <c r="B542" s="5">
        <v>11228</v>
      </c>
      <c r="C542" s="5">
        <v>1</v>
      </c>
      <c r="D542" s="5">
        <v>0</v>
      </c>
      <c r="E542" s="5">
        <v>0</v>
      </c>
    </row>
    <row r="543" spans="1:5" x14ac:dyDescent="0.2">
      <c r="A543" s="5">
        <v>1</v>
      </c>
      <c r="B543" s="5">
        <v>11228</v>
      </c>
      <c r="C543" s="5">
        <v>2</v>
      </c>
      <c r="D543" s="5">
        <v>0</v>
      </c>
      <c r="E543" s="5">
        <v>0</v>
      </c>
    </row>
    <row r="544" spans="1:5" x14ac:dyDescent="0.2">
      <c r="A544" s="5">
        <v>1</v>
      </c>
      <c r="B544" s="5">
        <v>11228</v>
      </c>
      <c r="C544" s="5">
        <v>3</v>
      </c>
      <c r="D544" s="5">
        <v>0</v>
      </c>
      <c r="E544" s="5">
        <v>0</v>
      </c>
    </row>
    <row r="545" spans="1:5" x14ac:dyDescent="0.2">
      <c r="A545" s="5">
        <v>1</v>
      </c>
      <c r="B545" s="5">
        <v>11228</v>
      </c>
      <c r="C545" s="5">
        <v>4</v>
      </c>
      <c r="D545" s="5">
        <v>0</v>
      </c>
      <c r="E545" s="5">
        <v>0</v>
      </c>
    </row>
    <row r="546" spans="1:5" x14ac:dyDescent="0.2">
      <c r="A546" s="5">
        <v>1</v>
      </c>
      <c r="B546" s="5">
        <v>11228</v>
      </c>
      <c r="C546" s="5">
        <v>5</v>
      </c>
      <c r="D546" s="5">
        <v>0</v>
      </c>
      <c r="E546" s="5">
        <v>0</v>
      </c>
    </row>
    <row r="547" spans="1:5" x14ac:dyDescent="0.2">
      <c r="A547" s="5">
        <v>1</v>
      </c>
      <c r="B547" s="5">
        <v>11228</v>
      </c>
      <c r="C547" s="5">
        <v>6</v>
      </c>
      <c r="D547" s="5">
        <v>0</v>
      </c>
      <c r="E547" s="5">
        <v>1</v>
      </c>
    </row>
    <row r="548" spans="1:5" x14ac:dyDescent="0.2">
      <c r="A548" s="5">
        <v>1</v>
      </c>
      <c r="B548" s="5">
        <v>11228</v>
      </c>
      <c r="C548" s="5">
        <v>7</v>
      </c>
      <c r="D548" s="5">
        <v>0</v>
      </c>
      <c r="E548" s="5">
        <v>2</v>
      </c>
    </row>
    <row r="549" spans="1:5" x14ac:dyDescent="0.2">
      <c r="A549" s="5">
        <v>1</v>
      </c>
      <c r="B549" s="5">
        <v>11228</v>
      </c>
      <c r="C549" s="5">
        <v>8</v>
      </c>
      <c r="D549" s="5">
        <v>0</v>
      </c>
      <c r="E549" s="5">
        <v>2</v>
      </c>
    </row>
    <row r="550" spans="1:5" x14ac:dyDescent="0.2">
      <c r="A550" s="8">
        <v>1</v>
      </c>
      <c r="B550" s="8">
        <v>11228</v>
      </c>
      <c r="C550" s="8">
        <v>9</v>
      </c>
      <c r="D550" s="8">
        <v>0</v>
      </c>
      <c r="E550" s="8">
        <v>4</v>
      </c>
    </row>
    <row r="551" spans="1:5" x14ac:dyDescent="0.2">
      <c r="A551" s="5">
        <v>1</v>
      </c>
      <c r="B551" s="5">
        <v>11229</v>
      </c>
      <c r="C551" s="5">
        <v>1</v>
      </c>
      <c r="D551" s="5">
        <v>0</v>
      </c>
      <c r="E551" s="5">
        <v>0</v>
      </c>
    </row>
    <row r="552" spans="1:5" x14ac:dyDescent="0.2">
      <c r="A552" s="5">
        <v>1</v>
      </c>
      <c r="B552" s="5">
        <v>11229</v>
      </c>
      <c r="C552" s="5">
        <v>2</v>
      </c>
      <c r="D552" s="5">
        <v>0</v>
      </c>
      <c r="E552" s="5">
        <v>0</v>
      </c>
    </row>
    <row r="553" spans="1:5" x14ac:dyDescent="0.2">
      <c r="A553" s="5">
        <v>1</v>
      </c>
      <c r="B553" s="5">
        <v>11229</v>
      </c>
      <c r="C553" s="5">
        <v>3</v>
      </c>
      <c r="D553" s="5">
        <v>0</v>
      </c>
      <c r="E553" s="5">
        <v>0</v>
      </c>
    </row>
    <row r="554" spans="1:5" x14ac:dyDescent="0.2">
      <c r="A554" s="5">
        <v>1</v>
      </c>
      <c r="B554" s="5">
        <v>11229</v>
      </c>
      <c r="C554" s="5">
        <v>4</v>
      </c>
      <c r="D554" s="5">
        <v>0</v>
      </c>
      <c r="E554" s="5">
        <v>0</v>
      </c>
    </row>
    <row r="555" spans="1:5" x14ac:dyDescent="0.2">
      <c r="A555" s="5">
        <v>1</v>
      </c>
      <c r="B555" s="5">
        <v>11229</v>
      </c>
      <c r="C555" s="5">
        <v>5</v>
      </c>
      <c r="D555" s="5">
        <v>0</v>
      </c>
      <c r="E555" s="5">
        <v>0</v>
      </c>
    </row>
    <row r="556" spans="1:5" x14ac:dyDescent="0.2">
      <c r="A556" s="5">
        <v>1</v>
      </c>
      <c r="B556" s="5">
        <v>11229</v>
      </c>
      <c r="C556" s="5">
        <v>6</v>
      </c>
      <c r="D556" s="5">
        <v>0</v>
      </c>
      <c r="E556" s="5">
        <v>0</v>
      </c>
    </row>
    <row r="557" spans="1:5" x14ac:dyDescent="0.2">
      <c r="A557" s="5">
        <v>1</v>
      </c>
      <c r="B557" s="5">
        <v>11229</v>
      </c>
      <c r="C557" s="5">
        <v>7</v>
      </c>
      <c r="D557" s="5">
        <v>0</v>
      </c>
      <c r="E557" s="5">
        <v>0</v>
      </c>
    </row>
    <row r="558" spans="1:5" x14ac:dyDescent="0.2">
      <c r="A558" s="5">
        <v>1</v>
      </c>
      <c r="B558" s="5">
        <v>11229</v>
      </c>
      <c r="C558" s="5">
        <v>8</v>
      </c>
      <c r="D558" s="5">
        <v>0</v>
      </c>
      <c r="E558" s="5">
        <v>0</v>
      </c>
    </row>
    <row r="559" spans="1:5" x14ac:dyDescent="0.2">
      <c r="A559" s="8">
        <v>1</v>
      </c>
      <c r="B559" s="8">
        <v>11229</v>
      </c>
      <c r="C559" s="8">
        <v>9</v>
      </c>
      <c r="D559" s="8">
        <v>0</v>
      </c>
      <c r="E559" s="8">
        <v>0</v>
      </c>
    </row>
    <row r="560" spans="1:5" x14ac:dyDescent="0.2">
      <c r="A560" s="5">
        <v>1</v>
      </c>
      <c r="B560" s="5">
        <v>11231</v>
      </c>
      <c r="C560" s="5">
        <v>1</v>
      </c>
      <c r="D560" s="5">
        <v>0</v>
      </c>
      <c r="E560" s="5">
        <v>1</v>
      </c>
    </row>
    <row r="561" spans="1:5" x14ac:dyDescent="0.2">
      <c r="A561" s="5">
        <v>1</v>
      </c>
      <c r="B561" s="5">
        <v>11231</v>
      </c>
      <c r="C561" s="5">
        <v>2</v>
      </c>
      <c r="D561" s="5">
        <v>0</v>
      </c>
      <c r="E561" s="5">
        <v>1</v>
      </c>
    </row>
    <row r="562" spans="1:5" x14ac:dyDescent="0.2">
      <c r="A562" s="5">
        <v>1</v>
      </c>
      <c r="B562" s="5">
        <v>11231</v>
      </c>
      <c r="C562" s="5">
        <v>3</v>
      </c>
      <c r="D562" s="5">
        <v>0</v>
      </c>
      <c r="E562" s="5">
        <v>0</v>
      </c>
    </row>
    <row r="563" spans="1:5" x14ac:dyDescent="0.2">
      <c r="A563" s="5">
        <v>1</v>
      </c>
      <c r="B563" s="5">
        <v>11231</v>
      </c>
      <c r="C563" s="5">
        <v>4</v>
      </c>
      <c r="D563" s="5">
        <v>0</v>
      </c>
      <c r="E563" s="5">
        <v>1</v>
      </c>
    </row>
    <row r="564" spans="1:5" x14ac:dyDescent="0.2">
      <c r="A564" s="5">
        <v>1</v>
      </c>
      <c r="B564" s="5">
        <v>11231</v>
      </c>
      <c r="C564" s="5">
        <v>5</v>
      </c>
      <c r="D564" s="5">
        <v>0</v>
      </c>
      <c r="E564" s="5">
        <v>2</v>
      </c>
    </row>
    <row r="565" spans="1:5" x14ac:dyDescent="0.2">
      <c r="A565" s="5">
        <v>1</v>
      </c>
      <c r="B565" s="5">
        <v>11231</v>
      </c>
      <c r="C565" s="5">
        <v>6</v>
      </c>
      <c r="D565" s="5">
        <v>0</v>
      </c>
      <c r="E565" s="5">
        <v>0</v>
      </c>
    </row>
    <row r="566" spans="1:5" x14ac:dyDescent="0.2">
      <c r="A566" s="5">
        <v>1</v>
      </c>
      <c r="B566" s="5">
        <v>11231</v>
      </c>
      <c r="C566" s="5">
        <v>7</v>
      </c>
      <c r="D566" s="5">
        <v>0</v>
      </c>
      <c r="E566" s="5">
        <v>0</v>
      </c>
    </row>
    <row r="567" spans="1:5" x14ac:dyDescent="0.2">
      <c r="A567" s="5">
        <v>1</v>
      </c>
      <c r="B567" s="5">
        <v>11231</v>
      </c>
      <c r="C567" s="5">
        <v>8</v>
      </c>
      <c r="D567" s="5">
        <v>0</v>
      </c>
      <c r="E567" s="5">
        <v>0</v>
      </c>
    </row>
    <row r="568" spans="1:5" x14ac:dyDescent="0.2">
      <c r="A568" s="8">
        <v>1</v>
      </c>
      <c r="B568" s="8">
        <v>11231</v>
      </c>
      <c r="C568" s="8">
        <v>9</v>
      </c>
      <c r="D568" s="8">
        <v>0</v>
      </c>
      <c r="E568" s="8">
        <v>0</v>
      </c>
    </row>
    <row r="569" spans="1:5" x14ac:dyDescent="0.2">
      <c r="A569" s="5">
        <v>1</v>
      </c>
      <c r="B569" s="5">
        <v>11409</v>
      </c>
      <c r="C569" s="5">
        <v>1</v>
      </c>
      <c r="D569" s="5">
        <v>0</v>
      </c>
      <c r="E569" s="5">
        <v>0</v>
      </c>
    </row>
    <row r="570" spans="1:5" x14ac:dyDescent="0.2">
      <c r="A570" s="5">
        <v>1</v>
      </c>
      <c r="B570" s="5">
        <v>11409</v>
      </c>
      <c r="C570" s="5">
        <v>2</v>
      </c>
      <c r="D570" s="5">
        <v>0</v>
      </c>
      <c r="E570" s="5">
        <v>1</v>
      </c>
    </row>
    <row r="571" spans="1:5" x14ac:dyDescent="0.2">
      <c r="A571" s="5">
        <v>1</v>
      </c>
      <c r="B571" s="5">
        <v>11409</v>
      </c>
      <c r="C571" s="5">
        <v>3</v>
      </c>
      <c r="D571" s="5">
        <v>0</v>
      </c>
      <c r="E571" s="5">
        <v>0</v>
      </c>
    </row>
    <row r="572" spans="1:5" x14ac:dyDescent="0.2">
      <c r="A572" s="5">
        <v>1</v>
      </c>
      <c r="B572" s="5">
        <v>11409</v>
      </c>
      <c r="C572" s="5">
        <v>4</v>
      </c>
      <c r="D572" s="5">
        <v>0</v>
      </c>
      <c r="E572" s="5">
        <v>0</v>
      </c>
    </row>
    <row r="573" spans="1:5" x14ac:dyDescent="0.2">
      <c r="A573" s="5">
        <v>1</v>
      </c>
      <c r="B573" s="5">
        <v>11409</v>
      </c>
      <c r="C573" s="5">
        <v>5</v>
      </c>
      <c r="D573" s="5">
        <v>0</v>
      </c>
      <c r="E573" s="5">
        <v>4</v>
      </c>
    </row>
    <row r="574" spans="1:5" x14ac:dyDescent="0.2">
      <c r="A574" s="5">
        <v>1</v>
      </c>
      <c r="B574" s="5">
        <v>11409</v>
      </c>
      <c r="C574" s="5">
        <v>6</v>
      </c>
      <c r="D574" s="5">
        <v>0</v>
      </c>
      <c r="E574" s="5">
        <v>1</v>
      </c>
    </row>
    <row r="575" spans="1:5" x14ac:dyDescent="0.2">
      <c r="A575" s="5">
        <v>1</v>
      </c>
      <c r="B575" s="5">
        <v>11409</v>
      </c>
      <c r="C575" s="5">
        <v>7</v>
      </c>
      <c r="D575" s="5">
        <v>0</v>
      </c>
      <c r="E575" s="5">
        <v>0</v>
      </c>
    </row>
    <row r="576" spans="1:5" x14ac:dyDescent="0.2">
      <c r="A576" s="5">
        <v>1</v>
      </c>
      <c r="B576" s="5">
        <v>11409</v>
      </c>
      <c r="C576" s="5">
        <v>8</v>
      </c>
      <c r="D576" s="5">
        <v>0</v>
      </c>
      <c r="E576" s="5">
        <v>0</v>
      </c>
    </row>
    <row r="577" spans="1:5" x14ac:dyDescent="0.2">
      <c r="A577" s="8">
        <v>1</v>
      </c>
      <c r="B577" s="8">
        <v>11409</v>
      </c>
      <c r="C577" s="8">
        <v>9</v>
      </c>
      <c r="D577" s="8">
        <v>0</v>
      </c>
      <c r="E577" s="8">
        <v>0</v>
      </c>
    </row>
    <row r="578" spans="1:5" x14ac:dyDescent="0.2">
      <c r="A578" s="5">
        <v>1</v>
      </c>
      <c r="B578" s="5">
        <v>11412</v>
      </c>
      <c r="C578" s="5">
        <v>1</v>
      </c>
      <c r="D578" s="5">
        <v>0</v>
      </c>
      <c r="E578" s="5">
        <v>2</v>
      </c>
    </row>
    <row r="579" spans="1:5" x14ac:dyDescent="0.2">
      <c r="A579" s="5">
        <v>1</v>
      </c>
      <c r="B579" s="5">
        <v>11412</v>
      </c>
      <c r="C579" s="5">
        <v>2</v>
      </c>
      <c r="D579" s="5">
        <v>0</v>
      </c>
      <c r="E579" s="5">
        <v>0</v>
      </c>
    </row>
    <row r="580" spans="1:5" x14ac:dyDescent="0.2">
      <c r="A580" s="5">
        <v>1</v>
      </c>
      <c r="B580" s="5">
        <v>11412</v>
      </c>
      <c r="C580" s="5">
        <v>3</v>
      </c>
      <c r="D580" s="5">
        <v>0</v>
      </c>
      <c r="E580" s="5">
        <v>0</v>
      </c>
    </row>
    <row r="581" spans="1:5" x14ac:dyDescent="0.2">
      <c r="A581" s="5">
        <v>1</v>
      </c>
      <c r="B581" s="5">
        <v>11412</v>
      </c>
      <c r="C581" s="5">
        <v>4</v>
      </c>
      <c r="D581" s="5">
        <v>0</v>
      </c>
      <c r="E581" s="5">
        <v>0</v>
      </c>
    </row>
    <row r="582" spans="1:5" x14ac:dyDescent="0.2">
      <c r="A582" s="5">
        <v>1</v>
      </c>
      <c r="B582" s="5">
        <v>11412</v>
      </c>
      <c r="C582" s="5">
        <v>5</v>
      </c>
      <c r="D582" s="5">
        <v>0</v>
      </c>
      <c r="E582" s="5">
        <v>2</v>
      </c>
    </row>
    <row r="583" spans="1:5" x14ac:dyDescent="0.2">
      <c r="A583" s="5">
        <v>1</v>
      </c>
      <c r="B583" s="5">
        <v>11412</v>
      </c>
      <c r="C583" s="5">
        <v>6</v>
      </c>
      <c r="D583" s="5">
        <v>0</v>
      </c>
      <c r="E583" s="5">
        <v>0</v>
      </c>
    </row>
    <row r="584" spans="1:5" x14ac:dyDescent="0.2">
      <c r="A584" s="5">
        <v>1</v>
      </c>
      <c r="B584" s="5">
        <v>11412</v>
      </c>
      <c r="C584" s="5">
        <v>7</v>
      </c>
      <c r="D584" s="5">
        <v>0</v>
      </c>
      <c r="E584" s="5">
        <v>0</v>
      </c>
    </row>
    <row r="585" spans="1:5" x14ac:dyDescent="0.2">
      <c r="A585" s="5">
        <v>1</v>
      </c>
      <c r="B585" s="5">
        <v>11412</v>
      </c>
      <c r="C585" s="5">
        <v>8</v>
      </c>
      <c r="D585" s="5">
        <v>0</v>
      </c>
      <c r="E585" s="5">
        <v>0</v>
      </c>
    </row>
    <row r="586" spans="1:5" x14ac:dyDescent="0.2">
      <c r="A586" s="8">
        <v>1</v>
      </c>
      <c r="B586" s="8">
        <v>11412</v>
      </c>
      <c r="C586" s="8">
        <v>9</v>
      </c>
      <c r="D586" s="8">
        <v>0</v>
      </c>
      <c r="E586" s="8">
        <v>0</v>
      </c>
    </row>
    <row r="587" spans="1:5" x14ac:dyDescent="0.2">
      <c r="A587" s="5">
        <v>1</v>
      </c>
      <c r="B587" s="5">
        <v>11413</v>
      </c>
      <c r="C587" s="5">
        <v>1</v>
      </c>
      <c r="D587" s="5">
        <v>0</v>
      </c>
      <c r="E587" s="5">
        <v>2</v>
      </c>
    </row>
    <row r="588" spans="1:5" x14ac:dyDescent="0.2">
      <c r="A588" s="5">
        <v>1</v>
      </c>
      <c r="B588" s="5">
        <v>11413</v>
      </c>
      <c r="C588" s="5">
        <v>2</v>
      </c>
      <c r="D588" s="5">
        <v>0</v>
      </c>
      <c r="E588" s="5">
        <v>0</v>
      </c>
    </row>
    <row r="589" spans="1:5" x14ac:dyDescent="0.2">
      <c r="A589" s="5">
        <v>1</v>
      </c>
      <c r="B589" s="5">
        <v>11413</v>
      </c>
      <c r="C589" s="5">
        <v>3</v>
      </c>
      <c r="D589" s="5">
        <v>0</v>
      </c>
      <c r="E589" s="5">
        <v>2</v>
      </c>
    </row>
    <row r="590" spans="1:5" x14ac:dyDescent="0.2">
      <c r="A590" s="5">
        <v>1</v>
      </c>
      <c r="B590" s="5">
        <v>11413</v>
      </c>
      <c r="C590" s="5">
        <v>4</v>
      </c>
      <c r="D590" s="5">
        <v>0</v>
      </c>
      <c r="E590" s="5">
        <v>0</v>
      </c>
    </row>
    <row r="591" spans="1:5" x14ac:dyDescent="0.2">
      <c r="A591" s="5">
        <v>1</v>
      </c>
      <c r="B591" s="5">
        <v>11413</v>
      </c>
      <c r="C591" s="5">
        <v>5</v>
      </c>
      <c r="D591" s="5">
        <v>0</v>
      </c>
      <c r="E591" s="5">
        <v>2</v>
      </c>
    </row>
    <row r="592" spans="1:5" x14ac:dyDescent="0.2">
      <c r="A592" s="5">
        <v>1</v>
      </c>
      <c r="B592" s="5">
        <v>11413</v>
      </c>
      <c r="C592" s="5">
        <v>6</v>
      </c>
      <c r="D592" s="5">
        <v>0</v>
      </c>
      <c r="E592" s="5">
        <v>0</v>
      </c>
    </row>
    <row r="593" spans="1:5" x14ac:dyDescent="0.2">
      <c r="A593" s="5">
        <v>1</v>
      </c>
      <c r="B593" s="5">
        <v>11413</v>
      </c>
      <c r="C593" s="5">
        <v>7</v>
      </c>
      <c r="D593" s="5">
        <v>0</v>
      </c>
      <c r="E593" s="5">
        <v>3</v>
      </c>
    </row>
    <row r="594" spans="1:5" x14ac:dyDescent="0.2">
      <c r="A594" s="5">
        <v>1</v>
      </c>
      <c r="B594" s="5">
        <v>11413</v>
      </c>
      <c r="C594" s="5">
        <v>8</v>
      </c>
      <c r="D594" s="5">
        <v>0</v>
      </c>
      <c r="E594" s="5">
        <v>2</v>
      </c>
    </row>
    <row r="595" spans="1:5" x14ac:dyDescent="0.2">
      <c r="A595" s="8">
        <v>1</v>
      </c>
      <c r="B595" s="8">
        <v>11413</v>
      </c>
      <c r="C595" s="8">
        <v>9</v>
      </c>
      <c r="D595" s="8">
        <v>0</v>
      </c>
      <c r="E595" s="8">
        <v>0</v>
      </c>
    </row>
    <row r="596" spans="1:5" x14ac:dyDescent="0.2">
      <c r="A596" s="5">
        <v>1</v>
      </c>
      <c r="B596" s="5">
        <v>11802</v>
      </c>
      <c r="C596" s="5">
        <v>1</v>
      </c>
      <c r="D596" s="5">
        <v>0</v>
      </c>
      <c r="E596" s="5">
        <v>0</v>
      </c>
    </row>
    <row r="597" spans="1:5" x14ac:dyDescent="0.2">
      <c r="A597" s="5">
        <v>1</v>
      </c>
      <c r="B597" s="5">
        <v>11802</v>
      </c>
      <c r="C597" s="5">
        <v>2</v>
      </c>
      <c r="D597" s="5">
        <v>0</v>
      </c>
      <c r="E597" s="5">
        <v>1</v>
      </c>
    </row>
    <row r="598" spans="1:5" x14ac:dyDescent="0.2">
      <c r="A598" s="5">
        <v>1</v>
      </c>
      <c r="B598" s="5">
        <v>11802</v>
      </c>
      <c r="C598" s="5">
        <v>3</v>
      </c>
      <c r="D598" s="5">
        <v>0</v>
      </c>
      <c r="E598" s="5">
        <v>2</v>
      </c>
    </row>
    <row r="599" spans="1:5" x14ac:dyDescent="0.2">
      <c r="A599" s="5">
        <v>1</v>
      </c>
      <c r="B599" s="5">
        <v>11802</v>
      </c>
      <c r="C599" s="5">
        <v>4</v>
      </c>
      <c r="D599" s="5">
        <v>0</v>
      </c>
      <c r="E599" s="5">
        <v>0</v>
      </c>
    </row>
    <row r="600" spans="1:5" x14ac:dyDescent="0.2">
      <c r="A600" s="5">
        <v>1</v>
      </c>
      <c r="B600" s="5">
        <v>11802</v>
      </c>
      <c r="C600" s="5">
        <v>5</v>
      </c>
      <c r="D600" s="5">
        <v>0</v>
      </c>
      <c r="E600" s="5">
        <v>0</v>
      </c>
    </row>
    <row r="601" spans="1:5" x14ac:dyDescent="0.2">
      <c r="A601" s="5">
        <v>1</v>
      </c>
      <c r="B601" s="5">
        <v>11802</v>
      </c>
      <c r="C601" s="5">
        <v>6</v>
      </c>
      <c r="D601" s="5">
        <v>0</v>
      </c>
      <c r="E601" s="5">
        <v>0</v>
      </c>
    </row>
    <row r="602" spans="1:5" x14ac:dyDescent="0.2">
      <c r="A602" s="5">
        <v>1</v>
      </c>
      <c r="B602" s="5">
        <v>11802</v>
      </c>
      <c r="C602" s="5">
        <v>7</v>
      </c>
      <c r="D602" s="5">
        <v>0</v>
      </c>
      <c r="E602" s="5">
        <v>0</v>
      </c>
    </row>
    <row r="603" spans="1:5" x14ac:dyDescent="0.2">
      <c r="A603" s="5">
        <v>1</v>
      </c>
      <c r="B603" s="5">
        <v>11802</v>
      </c>
      <c r="C603" s="5">
        <v>8</v>
      </c>
      <c r="D603" s="5">
        <v>0</v>
      </c>
      <c r="E603" s="5">
        <v>2</v>
      </c>
    </row>
    <row r="604" spans="1:5" x14ac:dyDescent="0.2">
      <c r="A604" s="8">
        <v>1</v>
      </c>
      <c r="B604" s="8">
        <v>11802</v>
      </c>
      <c r="C604" s="8">
        <v>9</v>
      </c>
      <c r="D604" s="8">
        <v>0</v>
      </c>
      <c r="E604" s="8">
        <v>0</v>
      </c>
    </row>
    <row r="605" spans="1:5" x14ac:dyDescent="0.2">
      <c r="A605" s="5">
        <v>1</v>
      </c>
      <c r="B605" s="5">
        <v>11804</v>
      </c>
      <c r="C605" s="5">
        <v>1</v>
      </c>
      <c r="D605" s="5">
        <v>0</v>
      </c>
      <c r="E605" s="5">
        <v>2</v>
      </c>
    </row>
    <row r="606" spans="1:5" x14ac:dyDescent="0.2">
      <c r="A606" s="5">
        <v>1</v>
      </c>
      <c r="B606" s="5">
        <v>11804</v>
      </c>
      <c r="C606" s="5">
        <v>2</v>
      </c>
      <c r="D606" s="5">
        <v>0</v>
      </c>
      <c r="E606" s="5">
        <v>0</v>
      </c>
    </row>
    <row r="607" spans="1:5" x14ac:dyDescent="0.2">
      <c r="A607" s="5">
        <v>1</v>
      </c>
      <c r="B607" s="5">
        <v>11804</v>
      </c>
      <c r="C607" s="5">
        <v>3</v>
      </c>
      <c r="D607" s="5">
        <v>0</v>
      </c>
      <c r="E607" s="5">
        <v>3</v>
      </c>
    </row>
    <row r="608" spans="1:5" x14ac:dyDescent="0.2">
      <c r="A608" s="5">
        <v>1</v>
      </c>
      <c r="B608" s="5">
        <v>11804</v>
      </c>
      <c r="C608" s="5">
        <v>4</v>
      </c>
      <c r="D608" s="5">
        <v>0</v>
      </c>
      <c r="E608" s="5">
        <v>0</v>
      </c>
    </row>
    <row r="609" spans="1:5" x14ac:dyDescent="0.2">
      <c r="A609" s="5">
        <v>1</v>
      </c>
      <c r="B609" s="5">
        <v>11804</v>
      </c>
      <c r="C609" s="5">
        <v>5</v>
      </c>
      <c r="D609" s="5">
        <v>0</v>
      </c>
      <c r="E609" s="5">
        <v>1</v>
      </c>
    </row>
    <row r="610" spans="1:5" x14ac:dyDescent="0.2">
      <c r="A610" s="5">
        <v>1</v>
      </c>
      <c r="B610" s="5">
        <v>11804</v>
      </c>
      <c r="C610" s="5">
        <v>6</v>
      </c>
      <c r="D610" s="5">
        <v>0</v>
      </c>
      <c r="E610" s="5">
        <v>0</v>
      </c>
    </row>
    <row r="611" spans="1:5" x14ac:dyDescent="0.2">
      <c r="A611" s="5">
        <v>1</v>
      </c>
      <c r="B611" s="5">
        <v>11804</v>
      </c>
      <c r="C611" s="5">
        <v>7</v>
      </c>
      <c r="D611" s="5">
        <v>1</v>
      </c>
      <c r="E611" s="5">
        <v>0</v>
      </c>
    </row>
    <row r="612" spans="1:5" x14ac:dyDescent="0.2">
      <c r="A612" s="5">
        <v>1</v>
      </c>
      <c r="B612" s="5">
        <v>11804</v>
      </c>
      <c r="C612" s="5">
        <v>8</v>
      </c>
      <c r="D612" s="5">
        <v>1</v>
      </c>
      <c r="E612" s="5">
        <v>4</v>
      </c>
    </row>
    <row r="613" spans="1:5" x14ac:dyDescent="0.2">
      <c r="A613" s="8">
        <v>1</v>
      </c>
      <c r="B613" s="8">
        <v>11804</v>
      </c>
      <c r="C613" s="8">
        <v>9</v>
      </c>
      <c r="D613" s="8">
        <v>0</v>
      </c>
      <c r="E613" s="8">
        <v>2</v>
      </c>
    </row>
    <row r="614" spans="1:5" x14ac:dyDescent="0.2">
      <c r="A614" s="5">
        <v>1</v>
      </c>
      <c r="B614" s="5">
        <v>11805</v>
      </c>
      <c r="C614" s="5">
        <v>1</v>
      </c>
      <c r="D614" s="5">
        <v>0</v>
      </c>
      <c r="E614" s="5">
        <v>3</v>
      </c>
    </row>
    <row r="615" spans="1:5" x14ac:dyDescent="0.2">
      <c r="A615" s="5">
        <v>1</v>
      </c>
      <c r="B615" s="5">
        <v>11805</v>
      </c>
      <c r="C615" s="5">
        <v>2</v>
      </c>
      <c r="D615" s="5">
        <v>0</v>
      </c>
      <c r="E615" s="5">
        <v>1</v>
      </c>
    </row>
    <row r="616" spans="1:5" x14ac:dyDescent="0.2">
      <c r="A616" s="5">
        <v>1</v>
      </c>
      <c r="B616" s="5">
        <v>11805</v>
      </c>
      <c r="C616" s="5">
        <v>3</v>
      </c>
      <c r="D616" s="5">
        <v>0</v>
      </c>
      <c r="E616" s="5">
        <v>2</v>
      </c>
    </row>
    <row r="617" spans="1:5" x14ac:dyDescent="0.2">
      <c r="A617" s="5">
        <v>1</v>
      </c>
      <c r="B617" s="5">
        <v>11805</v>
      </c>
      <c r="C617" s="5">
        <v>4</v>
      </c>
      <c r="D617" s="5">
        <v>0</v>
      </c>
      <c r="E617" s="5">
        <v>2</v>
      </c>
    </row>
    <row r="618" spans="1:5" x14ac:dyDescent="0.2">
      <c r="A618" s="5">
        <v>1</v>
      </c>
      <c r="B618" s="5">
        <v>11805</v>
      </c>
      <c r="C618" s="5">
        <v>5</v>
      </c>
      <c r="D618" s="5">
        <v>0</v>
      </c>
      <c r="E618" s="5">
        <v>0</v>
      </c>
    </row>
    <row r="619" spans="1:5" x14ac:dyDescent="0.2">
      <c r="A619" s="5">
        <v>1</v>
      </c>
      <c r="B619" s="5">
        <v>11805</v>
      </c>
      <c r="C619" s="5">
        <v>6</v>
      </c>
      <c r="D619" s="5">
        <v>0</v>
      </c>
      <c r="E619" s="5">
        <v>0</v>
      </c>
    </row>
    <row r="620" spans="1:5" x14ac:dyDescent="0.2">
      <c r="A620" s="5">
        <v>1</v>
      </c>
      <c r="B620" s="5">
        <v>11805</v>
      </c>
      <c r="C620" s="5">
        <v>7</v>
      </c>
      <c r="D620" s="5">
        <v>0</v>
      </c>
      <c r="E620" s="5">
        <v>1</v>
      </c>
    </row>
    <row r="621" spans="1:5" x14ac:dyDescent="0.2">
      <c r="A621" s="5">
        <v>1</v>
      </c>
      <c r="B621" s="5">
        <v>11805</v>
      </c>
      <c r="C621" s="5">
        <v>8</v>
      </c>
      <c r="D621" s="5">
        <v>0</v>
      </c>
      <c r="E621" s="5">
        <v>2</v>
      </c>
    </row>
    <row r="622" spans="1:5" x14ac:dyDescent="0.2">
      <c r="A622" s="8">
        <v>1</v>
      </c>
      <c r="B622" s="8">
        <v>11805</v>
      </c>
      <c r="C622" s="8">
        <v>9</v>
      </c>
      <c r="D622" s="8">
        <v>0</v>
      </c>
      <c r="E622" s="8">
        <v>0</v>
      </c>
    </row>
    <row r="623" spans="1:5" x14ac:dyDescent="0.2">
      <c r="A623" s="5">
        <v>1</v>
      </c>
      <c r="B623" s="5">
        <v>11807</v>
      </c>
      <c r="C623" s="5">
        <v>1</v>
      </c>
      <c r="D623" s="5">
        <v>0</v>
      </c>
      <c r="E623" s="5">
        <v>2</v>
      </c>
    </row>
    <row r="624" spans="1:5" x14ac:dyDescent="0.2">
      <c r="A624" s="5">
        <v>1</v>
      </c>
      <c r="B624" s="5">
        <v>11807</v>
      </c>
      <c r="C624" s="5">
        <v>2</v>
      </c>
      <c r="D624" s="5">
        <v>0</v>
      </c>
      <c r="E624" s="5">
        <v>0</v>
      </c>
    </row>
    <row r="625" spans="1:5" x14ac:dyDescent="0.2">
      <c r="A625" s="5">
        <v>1</v>
      </c>
      <c r="B625" s="5">
        <v>11807</v>
      </c>
      <c r="C625" s="5">
        <v>3</v>
      </c>
      <c r="D625" s="5">
        <v>0</v>
      </c>
      <c r="E625" s="5">
        <v>2</v>
      </c>
    </row>
    <row r="626" spans="1:5" x14ac:dyDescent="0.2">
      <c r="A626" s="5">
        <v>1</v>
      </c>
      <c r="B626" s="5">
        <v>11807</v>
      </c>
      <c r="C626" s="5">
        <v>4</v>
      </c>
      <c r="D626" s="5">
        <v>0</v>
      </c>
      <c r="E626" s="5">
        <v>0</v>
      </c>
    </row>
    <row r="627" spans="1:5" x14ac:dyDescent="0.2">
      <c r="A627" s="5">
        <v>1</v>
      </c>
      <c r="B627" s="5">
        <v>11807</v>
      </c>
      <c r="C627" s="5">
        <v>5</v>
      </c>
      <c r="D627" s="5">
        <v>0</v>
      </c>
      <c r="E627" s="5">
        <v>0</v>
      </c>
    </row>
    <row r="628" spans="1:5" x14ac:dyDescent="0.2">
      <c r="A628" s="5">
        <v>1</v>
      </c>
      <c r="B628" s="5">
        <v>11807</v>
      </c>
      <c r="C628" s="5">
        <v>6</v>
      </c>
      <c r="D628" s="5">
        <v>0</v>
      </c>
      <c r="E628" s="5">
        <v>0</v>
      </c>
    </row>
    <row r="629" spans="1:5" x14ac:dyDescent="0.2">
      <c r="A629" s="5">
        <v>1</v>
      </c>
      <c r="B629" s="5">
        <v>11807</v>
      </c>
      <c r="C629" s="5">
        <v>7</v>
      </c>
      <c r="D629" s="5">
        <v>0</v>
      </c>
      <c r="E629" s="5">
        <v>0</v>
      </c>
    </row>
    <row r="630" spans="1:5" x14ac:dyDescent="0.2">
      <c r="A630" s="5">
        <v>1</v>
      </c>
      <c r="B630" s="5">
        <v>11807</v>
      </c>
      <c r="C630" s="5">
        <v>8</v>
      </c>
      <c r="D630" s="5">
        <v>0</v>
      </c>
      <c r="E630" s="5">
        <v>1</v>
      </c>
    </row>
    <row r="631" spans="1:5" x14ac:dyDescent="0.2">
      <c r="A631" s="8">
        <v>1</v>
      </c>
      <c r="B631" s="8">
        <v>11807</v>
      </c>
      <c r="C631" s="8">
        <v>9</v>
      </c>
      <c r="D631" s="8">
        <v>0</v>
      </c>
      <c r="E631" s="8">
        <v>0</v>
      </c>
    </row>
    <row r="632" spans="1:5" x14ac:dyDescent="0.2">
      <c r="A632" s="5">
        <v>1</v>
      </c>
      <c r="B632" s="5">
        <v>12001</v>
      </c>
      <c r="C632" s="5">
        <v>1</v>
      </c>
      <c r="D632" s="5">
        <v>0</v>
      </c>
      <c r="E632" s="5">
        <v>1</v>
      </c>
    </row>
    <row r="633" spans="1:5" x14ac:dyDescent="0.2">
      <c r="A633" s="5">
        <v>1</v>
      </c>
      <c r="B633" s="5">
        <v>12001</v>
      </c>
      <c r="C633" s="5">
        <v>2</v>
      </c>
      <c r="D633" s="5">
        <v>0</v>
      </c>
      <c r="E633" s="5">
        <v>1</v>
      </c>
    </row>
    <row r="634" spans="1:5" x14ac:dyDescent="0.2">
      <c r="A634" s="5">
        <v>1</v>
      </c>
      <c r="B634" s="5">
        <v>12001</v>
      </c>
      <c r="C634" s="5">
        <v>3</v>
      </c>
      <c r="D634" s="5">
        <v>0</v>
      </c>
      <c r="E634" s="5">
        <v>0</v>
      </c>
    </row>
    <row r="635" spans="1:5" x14ac:dyDescent="0.2">
      <c r="A635" s="5">
        <v>1</v>
      </c>
      <c r="B635" s="5">
        <v>12001</v>
      </c>
      <c r="C635" s="5">
        <v>4</v>
      </c>
      <c r="D635" s="5">
        <v>0</v>
      </c>
      <c r="E635" s="5">
        <v>0</v>
      </c>
    </row>
    <row r="636" spans="1:5" x14ac:dyDescent="0.2">
      <c r="A636" s="5">
        <v>1</v>
      </c>
      <c r="B636" s="5">
        <v>12001</v>
      </c>
      <c r="C636" s="5">
        <v>5</v>
      </c>
      <c r="D636" s="5">
        <v>0</v>
      </c>
      <c r="E636" s="5">
        <v>0</v>
      </c>
    </row>
    <row r="637" spans="1:5" x14ac:dyDescent="0.2">
      <c r="A637" s="5">
        <v>1</v>
      </c>
      <c r="B637" s="5">
        <v>12001</v>
      </c>
      <c r="C637" s="5">
        <v>6</v>
      </c>
      <c r="D637" s="5">
        <v>0</v>
      </c>
      <c r="E637" s="5">
        <v>1</v>
      </c>
    </row>
    <row r="638" spans="1:5" x14ac:dyDescent="0.2">
      <c r="A638" s="5">
        <v>1</v>
      </c>
      <c r="B638" s="5">
        <v>12001</v>
      </c>
      <c r="C638" s="5">
        <v>7</v>
      </c>
      <c r="D638" s="5">
        <v>0</v>
      </c>
      <c r="E638" s="5">
        <v>0</v>
      </c>
    </row>
    <row r="639" spans="1:5" x14ac:dyDescent="0.2">
      <c r="A639" s="5">
        <v>1</v>
      </c>
      <c r="B639" s="5">
        <v>12001</v>
      </c>
      <c r="C639" s="5">
        <v>8</v>
      </c>
      <c r="D639" s="5">
        <v>0</v>
      </c>
      <c r="E639" s="5">
        <v>0</v>
      </c>
    </row>
    <row r="640" spans="1:5" x14ac:dyDescent="0.2">
      <c r="A640" s="8">
        <v>1</v>
      </c>
      <c r="B640" s="8">
        <v>12001</v>
      </c>
      <c r="C640" s="8">
        <v>9</v>
      </c>
      <c r="D640" s="8">
        <v>0</v>
      </c>
      <c r="E640" s="8">
        <v>0</v>
      </c>
    </row>
    <row r="641" spans="1:5" x14ac:dyDescent="0.2">
      <c r="A641" s="5">
        <v>1</v>
      </c>
      <c r="B641" s="5">
        <v>12005</v>
      </c>
      <c r="C641" s="5">
        <v>1</v>
      </c>
      <c r="D641" s="5">
        <v>2</v>
      </c>
      <c r="E641" s="5">
        <v>0</v>
      </c>
    </row>
    <row r="642" spans="1:5" x14ac:dyDescent="0.2">
      <c r="A642" s="5">
        <v>1</v>
      </c>
      <c r="B642" s="5">
        <v>12005</v>
      </c>
      <c r="C642" s="5">
        <v>2</v>
      </c>
      <c r="D642" s="5">
        <v>0</v>
      </c>
      <c r="E642" s="5">
        <v>0</v>
      </c>
    </row>
    <row r="643" spans="1:5" x14ac:dyDescent="0.2">
      <c r="A643" s="5">
        <v>1</v>
      </c>
      <c r="B643" s="5">
        <v>12005</v>
      </c>
      <c r="C643" s="5">
        <v>3</v>
      </c>
      <c r="D643" s="5">
        <v>0</v>
      </c>
      <c r="E643" s="5">
        <v>0</v>
      </c>
    </row>
    <row r="644" spans="1:5" x14ac:dyDescent="0.2">
      <c r="A644" s="5">
        <v>1</v>
      </c>
      <c r="B644" s="5">
        <v>12005</v>
      </c>
      <c r="C644" s="5">
        <v>4</v>
      </c>
      <c r="D644" s="5">
        <v>0</v>
      </c>
      <c r="E644" s="5">
        <v>3</v>
      </c>
    </row>
    <row r="645" spans="1:5" x14ac:dyDescent="0.2">
      <c r="A645" s="5">
        <v>1</v>
      </c>
      <c r="B645" s="5">
        <v>12005</v>
      </c>
      <c r="C645" s="5">
        <v>5</v>
      </c>
      <c r="D645" s="5">
        <v>0</v>
      </c>
      <c r="E645" s="5">
        <v>0</v>
      </c>
    </row>
    <row r="646" spans="1:5" x14ac:dyDescent="0.2">
      <c r="A646" s="5">
        <v>1</v>
      </c>
      <c r="B646" s="5">
        <v>12005</v>
      </c>
      <c r="C646" s="5">
        <v>6</v>
      </c>
      <c r="D646" s="5">
        <v>0</v>
      </c>
      <c r="E646" s="5">
        <v>0</v>
      </c>
    </row>
    <row r="647" spans="1:5" x14ac:dyDescent="0.2">
      <c r="A647" s="5">
        <v>1</v>
      </c>
      <c r="B647" s="5">
        <v>12005</v>
      </c>
      <c r="C647" s="5">
        <v>7</v>
      </c>
      <c r="D647" s="5">
        <v>0</v>
      </c>
      <c r="E647" s="5">
        <v>0</v>
      </c>
    </row>
    <row r="648" spans="1:5" x14ac:dyDescent="0.2">
      <c r="A648" s="5">
        <v>1</v>
      </c>
      <c r="B648" s="5">
        <v>12005</v>
      </c>
      <c r="C648" s="5">
        <v>8</v>
      </c>
      <c r="D648" s="5">
        <v>0</v>
      </c>
      <c r="E648" s="5">
        <v>0</v>
      </c>
    </row>
    <row r="649" spans="1:5" x14ac:dyDescent="0.2">
      <c r="A649" s="8">
        <v>1</v>
      </c>
      <c r="B649" s="8">
        <v>12005</v>
      </c>
      <c r="C649" s="8">
        <v>9</v>
      </c>
      <c r="D649" s="8">
        <v>0</v>
      </c>
      <c r="E649" s="8">
        <v>0</v>
      </c>
    </row>
    <row r="650" spans="1:5" x14ac:dyDescent="0.2">
      <c r="A650" s="5">
        <v>1</v>
      </c>
      <c r="B650" s="5">
        <v>12201</v>
      </c>
      <c r="C650" s="5">
        <v>1</v>
      </c>
      <c r="D650" s="5">
        <v>0</v>
      </c>
      <c r="E650" s="5">
        <v>4</v>
      </c>
    </row>
    <row r="651" spans="1:5" x14ac:dyDescent="0.2">
      <c r="A651" s="5">
        <v>1</v>
      </c>
      <c r="B651" s="5">
        <v>12201</v>
      </c>
      <c r="C651" s="5">
        <v>2</v>
      </c>
      <c r="D651" s="5">
        <v>0</v>
      </c>
      <c r="E651" s="5">
        <v>2</v>
      </c>
    </row>
    <row r="652" spans="1:5" x14ac:dyDescent="0.2">
      <c r="A652" s="5">
        <v>1</v>
      </c>
      <c r="B652" s="5">
        <v>12201</v>
      </c>
      <c r="C652" s="5">
        <v>3</v>
      </c>
      <c r="D652" s="5">
        <v>2</v>
      </c>
      <c r="E652" s="5">
        <v>1</v>
      </c>
    </row>
    <row r="653" spans="1:5" x14ac:dyDescent="0.2">
      <c r="A653" s="5">
        <v>1</v>
      </c>
      <c r="B653" s="5">
        <v>12201</v>
      </c>
      <c r="C653" s="5">
        <v>4</v>
      </c>
      <c r="D653" s="5">
        <v>0</v>
      </c>
      <c r="E653" s="5">
        <v>2</v>
      </c>
    </row>
    <row r="654" spans="1:5" x14ac:dyDescent="0.2">
      <c r="A654" s="5">
        <v>1</v>
      </c>
      <c r="B654" s="5">
        <v>12201</v>
      </c>
      <c r="C654" s="5">
        <v>5</v>
      </c>
      <c r="D654" s="5">
        <v>0</v>
      </c>
      <c r="E654" s="5">
        <v>0</v>
      </c>
    </row>
    <row r="655" spans="1:5" x14ac:dyDescent="0.2">
      <c r="A655" s="5">
        <v>1</v>
      </c>
      <c r="B655" s="5">
        <v>12201</v>
      </c>
      <c r="C655" s="5">
        <v>6</v>
      </c>
      <c r="D655" s="5">
        <v>2</v>
      </c>
      <c r="E655" s="5">
        <v>1</v>
      </c>
    </row>
    <row r="656" spans="1:5" x14ac:dyDescent="0.2">
      <c r="A656" s="5">
        <v>1</v>
      </c>
      <c r="B656" s="5">
        <v>12201</v>
      </c>
      <c r="C656" s="5">
        <v>7</v>
      </c>
      <c r="D656" s="5">
        <v>1</v>
      </c>
      <c r="E656" s="5">
        <v>0</v>
      </c>
    </row>
    <row r="657" spans="1:5" x14ac:dyDescent="0.2">
      <c r="A657" s="5">
        <v>1</v>
      </c>
      <c r="B657" s="5">
        <v>12201</v>
      </c>
      <c r="C657" s="5">
        <v>8</v>
      </c>
      <c r="D657" s="5">
        <v>1</v>
      </c>
      <c r="E657" s="5">
        <v>2</v>
      </c>
    </row>
    <row r="658" spans="1:5" x14ac:dyDescent="0.2">
      <c r="A658" s="8">
        <v>1</v>
      </c>
      <c r="B658" s="8">
        <v>12201</v>
      </c>
      <c r="C658" s="8">
        <v>9</v>
      </c>
      <c r="D658" s="8">
        <v>0</v>
      </c>
      <c r="E658" s="8">
        <v>2</v>
      </c>
    </row>
    <row r="659" spans="1:5" x14ac:dyDescent="0.2">
      <c r="A659" s="5">
        <v>1</v>
      </c>
      <c r="B659" s="5">
        <v>12202</v>
      </c>
      <c r="C659" s="5">
        <v>1</v>
      </c>
      <c r="D659" s="5">
        <v>0</v>
      </c>
      <c r="E659" s="5">
        <v>2</v>
      </c>
    </row>
    <row r="660" spans="1:5" x14ac:dyDescent="0.2">
      <c r="A660" s="5">
        <v>1</v>
      </c>
      <c r="B660" s="5">
        <v>12202</v>
      </c>
      <c r="C660" s="5">
        <v>2</v>
      </c>
      <c r="D660" s="5">
        <v>0</v>
      </c>
      <c r="E660" s="5">
        <v>0</v>
      </c>
    </row>
    <row r="661" spans="1:5" x14ac:dyDescent="0.2">
      <c r="A661" s="5">
        <v>1</v>
      </c>
      <c r="B661" s="5">
        <v>12202</v>
      </c>
      <c r="C661" s="5">
        <v>3</v>
      </c>
      <c r="D661" s="5">
        <v>0</v>
      </c>
      <c r="E661" s="5">
        <v>0</v>
      </c>
    </row>
    <row r="662" spans="1:5" x14ac:dyDescent="0.2">
      <c r="A662" s="5">
        <v>1</v>
      </c>
      <c r="B662" s="5">
        <v>12202</v>
      </c>
      <c r="C662" s="5">
        <v>4</v>
      </c>
      <c r="D662" s="5">
        <v>0</v>
      </c>
      <c r="E662" s="5">
        <v>2</v>
      </c>
    </row>
    <row r="663" spans="1:5" x14ac:dyDescent="0.2">
      <c r="A663" s="5">
        <v>1</v>
      </c>
      <c r="B663" s="5">
        <v>12202</v>
      </c>
      <c r="C663" s="5">
        <v>5</v>
      </c>
      <c r="D663" s="5">
        <v>0</v>
      </c>
      <c r="E663" s="5">
        <v>0</v>
      </c>
    </row>
    <row r="664" spans="1:5" x14ac:dyDescent="0.2">
      <c r="A664" s="5">
        <v>1</v>
      </c>
      <c r="B664" s="5">
        <v>12202</v>
      </c>
      <c r="C664" s="5">
        <v>6</v>
      </c>
      <c r="D664" s="5">
        <v>0</v>
      </c>
      <c r="E664" s="5">
        <v>0</v>
      </c>
    </row>
    <row r="665" spans="1:5" x14ac:dyDescent="0.2">
      <c r="A665" s="5">
        <v>1</v>
      </c>
      <c r="B665" s="5">
        <v>12202</v>
      </c>
      <c r="C665" s="5">
        <v>7</v>
      </c>
      <c r="D665" s="5">
        <v>0</v>
      </c>
      <c r="E665" s="5">
        <v>1</v>
      </c>
    </row>
    <row r="666" spans="1:5" x14ac:dyDescent="0.2">
      <c r="A666" s="5">
        <v>1</v>
      </c>
      <c r="B666" s="5">
        <v>12202</v>
      </c>
      <c r="C666" s="5">
        <v>8</v>
      </c>
      <c r="D666" s="5">
        <v>0</v>
      </c>
      <c r="E666" s="5">
        <v>4</v>
      </c>
    </row>
    <row r="667" spans="1:5" x14ac:dyDescent="0.2">
      <c r="A667" s="8">
        <v>1</v>
      </c>
      <c r="B667" s="8">
        <v>12202</v>
      </c>
      <c r="C667" s="8">
        <v>9</v>
      </c>
      <c r="D667" s="8">
        <v>0</v>
      </c>
      <c r="E667" s="8">
        <v>5</v>
      </c>
    </row>
    <row r="668" spans="1:5" x14ac:dyDescent="0.2">
      <c r="A668" s="5">
        <v>1</v>
      </c>
      <c r="B668" s="5">
        <v>12207</v>
      </c>
      <c r="C668" s="5">
        <v>1</v>
      </c>
      <c r="D668" s="5">
        <v>0</v>
      </c>
      <c r="E668" s="5">
        <v>4</v>
      </c>
    </row>
    <row r="669" spans="1:5" x14ac:dyDescent="0.2">
      <c r="A669" s="5">
        <v>1</v>
      </c>
      <c r="B669" s="5">
        <v>12207</v>
      </c>
      <c r="C669" s="5">
        <v>2</v>
      </c>
      <c r="D669" s="5">
        <v>0</v>
      </c>
      <c r="E669" s="5">
        <v>1</v>
      </c>
    </row>
    <row r="670" spans="1:5" x14ac:dyDescent="0.2">
      <c r="A670" s="5">
        <v>1</v>
      </c>
      <c r="B670" s="5">
        <v>12207</v>
      </c>
      <c r="C670" s="5">
        <v>3</v>
      </c>
      <c r="D670" s="5">
        <v>0</v>
      </c>
      <c r="E670" s="5">
        <v>2</v>
      </c>
    </row>
    <row r="671" spans="1:5" x14ac:dyDescent="0.2">
      <c r="A671" s="5">
        <v>1</v>
      </c>
      <c r="B671" s="5">
        <v>12207</v>
      </c>
      <c r="C671" s="5">
        <v>4</v>
      </c>
      <c r="D671" s="5">
        <v>0</v>
      </c>
      <c r="E671" s="5">
        <v>0</v>
      </c>
    </row>
    <row r="672" spans="1:5" x14ac:dyDescent="0.2">
      <c r="A672" s="5">
        <v>1</v>
      </c>
      <c r="B672" s="5">
        <v>12207</v>
      </c>
      <c r="C672" s="5">
        <v>5</v>
      </c>
      <c r="D672" s="5">
        <v>0</v>
      </c>
      <c r="E672" s="5">
        <v>2</v>
      </c>
    </row>
    <row r="673" spans="1:5" x14ac:dyDescent="0.2">
      <c r="A673" s="5">
        <v>1</v>
      </c>
      <c r="B673" s="5">
        <v>12207</v>
      </c>
      <c r="C673" s="5">
        <v>6</v>
      </c>
      <c r="D673" s="5">
        <v>0</v>
      </c>
      <c r="E673" s="5">
        <v>0</v>
      </c>
    </row>
    <row r="674" spans="1:5" x14ac:dyDescent="0.2">
      <c r="A674" s="5">
        <v>1</v>
      </c>
      <c r="B674" s="5">
        <v>12207</v>
      </c>
      <c r="C674" s="5">
        <v>7</v>
      </c>
      <c r="D674" s="5">
        <v>0</v>
      </c>
      <c r="E674" s="5">
        <v>0</v>
      </c>
    </row>
    <row r="675" spans="1:5" x14ac:dyDescent="0.2">
      <c r="A675" s="5">
        <v>1</v>
      </c>
      <c r="B675" s="5">
        <v>12207</v>
      </c>
      <c r="C675" s="5">
        <v>8</v>
      </c>
      <c r="D675" s="5">
        <v>0</v>
      </c>
      <c r="E675" s="5">
        <v>3</v>
      </c>
    </row>
    <row r="676" spans="1:5" x14ac:dyDescent="0.2">
      <c r="A676" s="8">
        <v>1</v>
      </c>
      <c r="B676" s="8">
        <v>12207</v>
      </c>
      <c r="C676" s="8">
        <v>9</v>
      </c>
      <c r="D676" s="8">
        <v>0</v>
      </c>
      <c r="E676" s="8">
        <v>2</v>
      </c>
    </row>
    <row r="677" spans="1:5" x14ac:dyDescent="0.2">
      <c r="A677" s="5">
        <v>1</v>
      </c>
      <c r="B677" s="5">
        <v>20733</v>
      </c>
      <c r="C677" s="5">
        <v>1</v>
      </c>
      <c r="D677" s="5">
        <v>0</v>
      </c>
      <c r="E677" s="5">
        <v>2</v>
      </c>
    </row>
    <row r="678" spans="1:5" x14ac:dyDescent="0.2">
      <c r="A678" s="5">
        <v>1</v>
      </c>
      <c r="B678" s="5">
        <v>20733</v>
      </c>
      <c r="C678" s="5">
        <v>2</v>
      </c>
      <c r="D678" s="5">
        <v>0</v>
      </c>
      <c r="E678" s="5">
        <v>3</v>
      </c>
    </row>
    <row r="679" spans="1:5" x14ac:dyDescent="0.2">
      <c r="A679" s="5">
        <v>1</v>
      </c>
      <c r="B679" s="5">
        <v>20733</v>
      </c>
      <c r="C679" s="5">
        <v>3</v>
      </c>
      <c r="D679" s="5">
        <v>0</v>
      </c>
      <c r="E679" s="5">
        <v>2</v>
      </c>
    </row>
    <row r="680" spans="1:5" x14ac:dyDescent="0.2">
      <c r="A680" s="5">
        <v>1</v>
      </c>
      <c r="B680" s="5">
        <v>20733</v>
      </c>
      <c r="C680" s="5">
        <v>4</v>
      </c>
      <c r="D680" s="5">
        <v>0</v>
      </c>
      <c r="E680" s="5">
        <v>2</v>
      </c>
    </row>
    <row r="681" spans="1:5" x14ac:dyDescent="0.2">
      <c r="A681" s="5">
        <v>1</v>
      </c>
      <c r="B681" s="5">
        <v>20733</v>
      </c>
      <c r="C681" s="5">
        <v>5</v>
      </c>
      <c r="D681" s="5">
        <v>2</v>
      </c>
      <c r="E681" s="5">
        <v>3</v>
      </c>
    </row>
    <row r="682" spans="1:5" x14ac:dyDescent="0.2">
      <c r="A682" s="5">
        <v>1</v>
      </c>
      <c r="B682" s="5">
        <v>20733</v>
      </c>
      <c r="C682" s="5">
        <v>6</v>
      </c>
      <c r="D682" s="5">
        <v>0</v>
      </c>
      <c r="E682" s="5">
        <v>2</v>
      </c>
    </row>
    <row r="683" spans="1:5" x14ac:dyDescent="0.2">
      <c r="A683" s="5">
        <v>1</v>
      </c>
      <c r="B683" s="5">
        <v>20733</v>
      </c>
      <c r="C683" s="5">
        <v>7</v>
      </c>
      <c r="D683" s="5">
        <v>0</v>
      </c>
      <c r="E683" s="5">
        <v>2</v>
      </c>
    </row>
    <row r="684" spans="1:5" x14ac:dyDescent="0.2">
      <c r="A684" s="5">
        <v>1</v>
      </c>
      <c r="B684" s="5">
        <v>20733</v>
      </c>
      <c r="C684" s="5">
        <v>8</v>
      </c>
      <c r="D684" s="5">
        <v>2</v>
      </c>
      <c r="E684" s="5">
        <v>2</v>
      </c>
    </row>
    <row r="685" spans="1:5" x14ac:dyDescent="0.2">
      <c r="A685" s="8">
        <v>1</v>
      </c>
      <c r="B685" s="8">
        <v>20733</v>
      </c>
      <c r="C685" s="8">
        <v>9</v>
      </c>
      <c r="D685" s="8">
        <v>0</v>
      </c>
      <c r="E685" s="8">
        <v>2</v>
      </c>
    </row>
    <row r="686" spans="1:5" x14ac:dyDescent="0.2">
      <c r="A686" s="5">
        <v>1</v>
      </c>
      <c r="B686" s="5">
        <v>20736</v>
      </c>
      <c r="C686" s="5">
        <v>1</v>
      </c>
      <c r="D686" s="5">
        <v>0</v>
      </c>
      <c r="E686" s="5">
        <v>4</v>
      </c>
    </row>
    <row r="687" spans="1:5" x14ac:dyDescent="0.2">
      <c r="A687" s="5">
        <v>1</v>
      </c>
      <c r="B687" s="5">
        <v>20736</v>
      </c>
      <c r="C687" s="5">
        <v>2</v>
      </c>
      <c r="D687" s="5">
        <v>0</v>
      </c>
      <c r="E687" s="5">
        <v>4</v>
      </c>
    </row>
    <row r="688" spans="1:5" x14ac:dyDescent="0.2">
      <c r="A688" s="5">
        <v>1</v>
      </c>
      <c r="B688" s="5">
        <v>20736</v>
      </c>
      <c r="C688" s="5">
        <v>3</v>
      </c>
      <c r="D688" s="5">
        <v>0</v>
      </c>
      <c r="E688" s="5">
        <v>2</v>
      </c>
    </row>
    <row r="689" spans="1:5" x14ac:dyDescent="0.2">
      <c r="A689" s="5">
        <v>1</v>
      </c>
      <c r="B689" s="5">
        <v>20736</v>
      </c>
      <c r="C689" s="5">
        <v>4</v>
      </c>
      <c r="D689" s="5">
        <v>0</v>
      </c>
      <c r="E689" s="5">
        <v>4</v>
      </c>
    </row>
    <row r="690" spans="1:5" x14ac:dyDescent="0.2">
      <c r="A690" s="5">
        <v>1</v>
      </c>
      <c r="B690" s="5">
        <v>20736</v>
      </c>
      <c r="C690" s="5">
        <v>5</v>
      </c>
      <c r="D690" s="5">
        <v>0</v>
      </c>
      <c r="E690" s="5">
        <v>2</v>
      </c>
    </row>
    <row r="691" spans="1:5" x14ac:dyDescent="0.2">
      <c r="A691" s="5">
        <v>1</v>
      </c>
      <c r="B691" s="5">
        <v>20736</v>
      </c>
      <c r="C691" s="5">
        <v>6</v>
      </c>
      <c r="D691" s="5">
        <v>0</v>
      </c>
      <c r="E691" s="5">
        <v>3</v>
      </c>
    </row>
    <row r="692" spans="1:5" x14ac:dyDescent="0.2">
      <c r="A692" s="5">
        <v>1</v>
      </c>
      <c r="B692" s="5">
        <v>20736</v>
      </c>
      <c r="C692" s="5">
        <v>7</v>
      </c>
      <c r="D692" s="5">
        <v>0</v>
      </c>
      <c r="E692" s="5">
        <v>4</v>
      </c>
    </row>
    <row r="693" spans="1:5" x14ac:dyDescent="0.2">
      <c r="A693" s="5">
        <v>1</v>
      </c>
      <c r="B693" s="5">
        <v>20736</v>
      </c>
      <c r="C693" s="5">
        <v>8</v>
      </c>
      <c r="D693" s="5">
        <v>0</v>
      </c>
      <c r="E693" s="5">
        <v>8</v>
      </c>
    </row>
    <row r="694" spans="1:5" x14ac:dyDescent="0.2">
      <c r="A694" s="8">
        <v>1</v>
      </c>
      <c r="B694" s="8">
        <v>20736</v>
      </c>
      <c r="C694" s="8">
        <v>9</v>
      </c>
      <c r="D694" s="8">
        <v>0</v>
      </c>
      <c r="E694" s="8">
        <v>4</v>
      </c>
    </row>
    <row r="695" spans="1:5" x14ac:dyDescent="0.2">
      <c r="A695" s="5">
        <v>1</v>
      </c>
      <c r="B695" s="5">
        <v>20737</v>
      </c>
      <c r="C695" s="5">
        <v>1</v>
      </c>
      <c r="D695" s="5">
        <v>0</v>
      </c>
      <c r="E695" s="5">
        <v>2</v>
      </c>
    </row>
    <row r="696" spans="1:5" x14ac:dyDescent="0.2">
      <c r="A696" s="5">
        <v>1</v>
      </c>
      <c r="B696" s="5">
        <v>20737</v>
      </c>
      <c r="C696" s="5">
        <v>2</v>
      </c>
      <c r="D696" s="5">
        <v>0</v>
      </c>
      <c r="E696" s="5">
        <v>0</v>
      </c>
    </row>
    <row r="697" spans="1:5" x14ac:dyDescent="0.2">
      <c r="A697" s="5">
        <v>1</v>
      </c>
      <c r="B697" s="5">
        <v>20737</v>
      </c>
      <c r="C697" s="5">
        <v>3</v>
      </c>
      <c r="D697" s="5">
        <v>0</v>
      </c>
      <c r="E697" s="5">
        <v>1</v>
      </c>
    </row>
    <row r="698" spans="1:5" x14ac:dyDescent="0.2">
      <c r="A698" s="5">
        <v>1</v>
      </c>
      <c r="B698" s="5">
        <v>20737</v>
      </c>
      <c r="C698" s="5">
        <v>4</v>
      </c>
      <c r="D698" s="5">
        <v>0</v>
      </c>
      <c r="E698" s="5">
        <v>4</v>
      </c>
    </row>
    <row r="699" spans="1:5" x14ac:dyDescent="0.2">
      <c r="A699" s="5">
        <v>1</v>
      </c>
      <c r="B699" s="5">
        <v>20737</v>
      </c>
      <c r="C699" s="5">
        <v>5</v>
      </c>
      <c r="D699" s="5">
        <v>0</v>
      </c>
      <c r="E699" s="5">
        <v>5</v>
      </c>
    </row>
    <row r="700" spans="1:5" x14ac:dyDescent="0.2">
      <c r="A700" s="5">
        <v>1</v>
      </c>
      <c r="B700" s="5">
        <v>20737</v>
      </c>
      <c r="C700" s="5">
        <v>6</v>
      </c>
      <c r="D700" s="5">
        <v>0</v>
      </c>
      <c r="E700" s="5">
        <v>5</v>
      </c>
    </row>
    <row r="701" spans="1:5" x14ac:dyDescent="0.2">
      <c r="A701" s="5">
        <v>1</v>
      </c>
      <c r="B701" s="5">
        <v>20737</v>
      </c>
      <c r="C701" s="5">
        <v>7</v>
      </c>
      <c r="D701" s="5">
        <v>0</v>
      </c>
      <c r="E701" s="5">
        <v>6</v>
      </c>
    </row>
    <row r="702" spans="1:5" x14ac:dyDescent="0.2">
      <c r="A702" s="5">
        <v>1</v>
      </c>
      <c r="B702" s="5">
        <v>20737</v>
      </c>
      <c r="C702" s="5">
        <v>8</v>
      </c>
      <c r="D702" s="5">
        <v>0</v>
      </c>
      <c r="E702" s="5">
        <v>4</v>
      </c>
    </row>
    <row r="703" spans="1:5" x14ac:dyDescent="0.2">
      <c r="A703" s="8">
        <v>1</v>
      </c>
      <c r="B703" s="8">
        <v>20737</v>
      </c>
      <c r="C703" s="8">
        <v>9</v>
      </c>
      <c r="D703" s="8">
        <v>0</v>
      </c>
      <c r="E703" s="8">
        <v>4</v>
      </c>
    </row>
    <row r="704" spans="1:5" x14ac:dyDescent="0.2">
      <c r="A704" s="5">
        <v>1</v>
      </c>
      <c r="B704" s="5">
        <v>21130</v>
      </c>
      <c r="C704" s="5">
        <v>1</v>
      </c>
      <c r="D704" s="5">
        <v>0</v>
      </c>
      <c r="E704" s="5">
        <v>2</v>
      </c>
    </row>
    <row r="705" spans="1:5" x14ac:dyDescent="0.2">
      <c r="A705" s="5">
        <v>1</v>
      </c>
      <c r="B705" s="5">
        <v>21130</v>
      </c>
      <c r="C705" s="5">
        <v>2</v>
      </c>
      <c r="D705" s="5">
        <v>0</v>
      </c>
      <c r="E705" s="5">
        <v>2</v>
      </c>
    </row>
    <row r="706" spans="1:5" x14ac:dyDescent="0.2">
      <c r="A706" s="5">
        <v>1</v>
      </c>
      <c r="B706" s="5">
        <v>21130</v>
      </c>
      <c r="C706" s="5">
        <v>3</v>
      </c>
      <c r="D706" s="5">
        <v>0</v>
      </c>
      <c r="E706" s="5">
        <v>0</v>
      </c>
    </row>
    <row r="707" spans="1:5" x14ac:dyDescent="0.2">
      <c r="A707" s="5">
        <v>1</v>
      </c>
      <c r="B707" s="5">
        <v>21130</v>
      </c>
      <c r="C707" s="5">
        <v>4</v>
      </c>
      <c r="D707" s="5">
        <v>0</v>
      </c>
      <c r="E707" s="5">
        <v>1</v>
      </c>
    </row>
    <row r="708" spans="1:5" x14ac:dyDescent="0.2">
      <c r="A708" s="5">
        <v>1</v>
      </c>
      <c r="B708" s="5">
        <v>21130</v>
      </c>
      <c r="C708" s="5">
        <v>5</v>
      </c>
      <c r="D708" s="5">
        <v>0</v>
      </c>
      <c r="E708" s="5">
        <v>1</v>
      </c>
    </row>
    <row r="709" spans="1:5" x14ac:dyDescent="0.2">
      <c r="A709" s="5">
        <v>1</v>
      </c>
      <c r="B709" s="5">
        <v>21130</v>
      </c>
      <c r="C709" s="5">
        <v>6</v>
      </c>
      <c r="D709" s="5">
        <v>0</v>
      </c>
      <c r="E709" s="5">
        <v>0</v>
      </c>
    </row>
    <row r="710" spans="1:5" x14ac:dyDescent="0.2">
      <c r="A710" s="5">
        <v>1</v>
      </c>
      <c r="B710" s="5">
        <v>21130</v>
      </c>
      <c r="C710" s="5">
        <v>7</v>
      </c>
      <c r="D710" s="5">
        <v>0</v>
      </c>
      <c r="E710" s="5">
        <v>1</v>
      </c>
    </row>
    <row r="711" spans="1:5" x14ac:dyDescent="0.2">
      <c r="A711" s="5">
        <v>1</v>
      </c>
      <c r="B711" s="5">
        <v>21130</v>
      </c>
      <c r="C711" s="5">
        <v>8</v>
      </c>
      <c r="D711" s="5">
        <v>0</v>
      </c>
      <c r="E711" s="5">
        <v>4</v>
      </c>
    </row>
    <row r="712" spans="1:5" x14ac:dyDescent="0.2">
      <c r="A712" s="8">
        <v>1</v>
      </c>
      <c r="B712" s="8">
        <v>21130</v>
      </c>
      <c r="C712" s="8">
        <v>9</v>
      </c>
      <c r="D712" s="8">
        <v>0</v>
      </c>
      <c r="E712" s="8">
        <v>1</v>
      </c>
    </row>
    <row r="713" spans="1:5" x14ac:dyDescent="0.2">
      <c r="A713" s="5">
        <v>1</v>
      </c>
      <c r="B713" s="5">
        <v>21131</v>
      </c>
      <c r="C713" s="5">
        <v>1</v>
      </c>
      <c r="D713" s="5">
        <v>0</v>
      </c>
      <c r="E713" s="5">
        <v>1</v>
      </c>
    </row>
    <row r="714" spans="1:5" x14ac:dyDescent="0.2">
      <c r="A714" s="5">
        <v>1</v>
      </c>
      <c r="B714" s="5">
        <v>21131</v>
      </c>
      <c r="C714" s="5">
        <v>2</v>
      </c>
      <c r="D714" s="5">
        <v>0</v>
      </c>
      <c r="E714" s="5">
        <v>0</v>
      </c>
    </row>
    <row r="715" spans="1:5" x14ac:dyDescent="0.2">
      <c r="A715" s="5">
        <v>1</v>
      </c>
      <c r="B715" s="5">
        <v>21131</v>
      </c>
      <c r="C715" s="5">
        <v>3</v>
      </c>
      <c r="D715" s="5">
        <v>0</v>
      </c>
      <c r="E715" s="5">
        <v>0</v>
      </c>
    </row>
    <row r="716" spans="1:5" x14ac:dyDescent="0.2">
      <c r="A716" s="5">
        <v>1</v>
      </c>
      <c r="B716" s="5">
        <v>21131</v>
      </c>
      <c r="C716" s="5">
        <v>4</v>
      </c>
      <c r="D716" s="5">
        <v>0</v>
      </c>
      <c r="E716" s="5">
        <v>3</v>
      </c>
    </row>
    <row r="717" spans="1:5" x14ac:dyDescent="0.2">
      <c r="A717" s="5">
        <v>1</v>
      </c>
      <c r="B717" s="5">
        <v>21131</v>
      </c>
      <c r="C717" s="5">
        <v>5</v>
      </c>
      <c r="D717" s="5">
        <v>0</v>
      </c>
      <c r="E717" s="5">
        <v>0</v>
      </c>
    </row>
    <row r="718" spans="1:5" x14ac:dyDescent="0.2">
      <c r="A718" s="5">
        <v>1</v>
      </c>
      <c r="B718" s="5">
        <v>21131</v>
      </c>
      <c r="C718" s="5">
        <v>6</v>
      </c>
      <c r="D718" s="5">
        <v>0</v>
      </c>
      <c r="E718" s="5">
        <v>1</v>
      </c>
    </row>
    <row r="719" spans="1:5" x14ac:dyDescent="0.2">
      <c r="A719" s="5">
        <v>1</v>
      </c>
      <c r="B719" s="5">
        <v>21131</v>
      </c>
      <c r="C719" s="5">
        <v>7</v>
      </c>
      <c r="D719" s="5">
        <v>0</v>
      </c>
      <c r="E719" s="5">
        <v>0</v>
      </c>
    </row>
    <row r="720" spans="1:5" x14ac:dyDescent="0.2">
      <c r="A720" s="5">
        <v>1</v>
      </c>
      <c r="B720" s="5">
        <v>21131</v>
      </c>
      <c r="C720" s="5">
        <v>8</v>
      </c>
      <c r="D720" s="5">
        <v>0</v>
      </c>
      <c r="E720" s="5">
        <v>2</v>
      </c>
    </row>
    <row r="721" spans="1:5" x14ac:dyDescent="0.2">
      <c r="A721" s="8">
        <v>1</v>
      </c>
      <c r="B721" s="8">
        <v>21131</v>
      </c>
      <c r="C721" s="8">
        <v>9</v>
      </c>
      <c r="D721" s="8">
        <v>0</v>
      </c>
      <c r="E721" s="8">
        <v>0</v>
      </c>
    </row>
    <row r="722" spans="1:5" x14ac:dyDescent="0.2">
      <c r="A722" s="5">
        <v>1</v>
      </c>
      <c r="B722" s="5">
        <v>21134</v>
      </c>
      <c r="C722" s="5">
        <v>1</v>
      </c>
      <c r="D722" s="5">
        <v>0</v>
      </c>
      <c r="E722" s="5">
        <v>0</v>
      </c>
    </row>
    <row r="723" spans="1:5" x14ac:dyDescent="0.2">
      <c r="A723" s="5">
        <v>1</v>
      </c>
      <c r="B723" s="5">
        <v>21134</v>
      </c>
      <c r="C723" s="5">
        <v>2</v>
      </c>
      <c r="D723" s="5">
        <v>0</v>
      </c>
      <c r="E723" s="5">
        <v>0</v>
      </c>
    </row>
    <row r="724" spans="1:5" x14ac:dyDescent="0.2">
      <c r="A724" s="5">
        <v>1</v>
      </c>
      <c r="B724" s="5">
        <v>21134</v>
      </c>
      <c r="C724" s="5">
        <v>3</v>
      </c>
      <c r="D724" s="5">
        <v>0</v>
      </c>
      <c r="E724" s="5">
        <v>0</v>
      </c>
    </row>
    <row r="725" spans="1:5" x14ac:dyDescent="0.2">
      <c r="A725" s="5">
        <v>1</v>
      </c>
      <c r="B725" s="5">
        <v>21134</v>
      </c>
      <c r="C725" s="5">
        <v>4</v>
      </c>
      <c r="D725" s="5">
        <v>0</v>
      </c>
      <c r="E725" s="5">
        <v>2</v>
      </c>
    </row>
    <row r="726" spans="1:5" x14ac:dyDescent="0.2">
      <c r="A726" s="5">
        <v>1</v>
      </c>
      <c r="B726" s="5">
        <v>21134</v>
      </c>
      <c r="C726" s="5">
        <v>5</v>
      </c>
      <c r="D726" s="5">
        <v>0</v>
      </c>
      <c r="E726" s="5">
        <v>1</v>
      </c>
    </row>
    <row r="727" spans="1:5" x14ac:dyDescent="0.2">
      <c r="A727" s="5">
        <v>1</v>
      </c>
      <c r="B727" s="5">
        <v>21134</v>
      </c>
      <c r="C727" s="5">
        <v>6</v>
      </c>
      <c r="D727" s="5">
        <v>0</v>
      </c>
      <c r="E727" s="5">
        <v>0</v>
      </c>
    </row>
    <row r="728" spans="1:5" x14ac:dyDescent="0.2">
      <c r="A728" s="5">
        <v>1</v>
      </c>
      <c r="B728" s="5">
        <v>21134</v>
      </c>
      <c r="C728" s="5">
        <v>7</v>
      </c>
      <c r="D728" s="5">
        <v>0</v>
      </c>
      <c r="E728" s="5">
        <v>2</v>
      </c>
    </row>
    <row r="729" spans="1:5" x14ac:dyDescent="0.2">
      <c r="A729" s="5">
        <v>1</v>
      </c>
      <c r="B729" s="5">
        <v>21134</v>
      </c>
      <c r="C729" s="5">
        <v>8</v>
      </c>
      <c r="D729" s="5">
        <v>2</v>
      </c>
      <c r="E729" s="5">
        <v>1</v>
      </c>
    </row>
    <row r="730" spans="1:5" x14ac:dyDescent="0.2">
      <c r="A730" s="8">
        <v>1</v>
      </c>
      <c r="B730" s="8">
        <v>21134</v>
      </c>
      <c r="C730" s="8">
        <v>9</v>
      </c>
      <c r="D730" s="8">
        <v>0</v>
      </c>
      <c r="E730" s="8">
        <v>0</v>
      </c>
    </row>
    <row r="731" spans="1:5" x14ac:dyDescent="0.2">
      <c r="A731" s="5">
        <v>1</v>
      </c>
      <c r="B731" s="5">
        <v>21230</v>
      </c>
      <c r="C731" s="5">
        <v>1</v>
      </c>
      <c r="D731" s="5">
        <v>0</v>
      </c>
      <c r="E731" s="5">
        <v>1</v>
      </c>
    </row>
    <row r="732" spans="1:5" x14ac:dyDescent="0.2">
      <c r="A732" s="5">
        <v>1</v>
      </c>
      <c r="B732" s="5">
        <v>21230</v>
      </c>
      <c r="C732" s="5">
        <v>2</v>
      </c>
      <c r="D732" s="5">
        <v>0</v>
      </c>
      <c r="E732" s="5">
        <v>1</v>
      </c>
    </row>
    <row r="733" spans="1:5" x14ac:dyDescent="0.2">
      <c r="A733" s="5">
        <v>1</v>
      </c>
      <c r="B733" s="5">
        <v>21230</v>
      </c>
      <c r="C733" s="5">
        <v>3</v>
      </c>
      <c r="D733" s="5">
        <v>2</v>
      </c>
      <c r="E733" s="5">
        <v>3</v>
      </c>
    </row>
    <row r="734" spans="1:5" x14ac:dyDescent="0.2">
      <c r="A734" s="5">
        <v>1</v>
      </c>
      <c r="B734" s="5">
        <v>21230</v>
      </c>
      <c r="C734" s="5">
        <v>4</v>
      </c>
      <c r="D734" s="5">
        <v>0</v>
      </c>
      <c r="E734" s="5">
        <v>2</v>
      </c>
    </row>
    <row r="735" spans="1:5" x14ac:dyDescent="0.2">
      <c r="A735" s="5">
        <v>1</v>
      </c>
      <c r="B735" s="5">
        <v>21230</v>
      </c>
      <c r="C735" s="5">
        <v>5</v>
      </c>
      <c r="D735" s="5">
        <v>0</v>
      </c>
      <c r="E735" s="5">
        <v>1</v>
      </c>
    </row>
    <row r="736" spans="1:5" x14ac:dyDescent="0.2">
      <c r="A736" s="5">
        <v>1</v>
      </c>
      <c r="B736" s="5">
        <v>21230</v>
      </c>
      <c r="C736" s="5">
        <v>6</v>
      </c>
      <c r="D736" s="5">
        <v>0</v>
      </c>
      <c r="E736" s="5">
        <v>2</v>
      </c>
    </row>
    <row r="737" spans="1:5" x14ac:dyDescent="0.2">
      <c r="A737" s="5">
        <v>1</v>
      </c>
      <c r="B737" s="5">
        <v>21230</v>
      </c>
      <c r="C737" s="5">
        <v>7</v>
      </c>
      <c r="D737" s="5">
        <v>0</v>
      </c>
      <c r="E737" s="5">
        <v>2</v>
      </c>
    </row>
    <row r="738" spans="1:5" x14ac:dyDescent="0.2">
      <c r="A738" s="5">
        <v>1</v>
      </c>
      <c r="B738" s="5">
        <v>21230</v>
      </c>
      <c r="C738" s="5">
        <v>8</v>
      </c>
      <c r="D738" s="5">
        <v>0</v>
      </c>
      <c r="E738" s="5">
        <v>0</v>
      </c>
    </row>
    <row r="739" spans="1:5" x14ac:dyDescent="0.2">
      <c r="A739" s="8">
        <v>1</v>
      </c>
      <c r="B739" s="8">
        <v>21230</v>
      </c>
      <c r="C739" s="8">
        <v>9</v>
      </c>
      <c r="D739" s="8">
        <v>0</v>
      </c>
      <c r="E739" s="8">
        <v>3</v>
      </c>
    </row>
    <row r="740" spans="1:5" x14ac:dyDescent="0.2">
      <c r="A740" s="5">
        <v>1</v>
      </c>
      <c r="B740" s="5">
        <v>21231</v>
      </c>
      <c r="C740" s="5">
        <v>1</v>
      </c>
      <c r="D740" s="5">
        <v>0</v>
      </c>
      <c r="E740" s="5">
        <v>6</v>
      </c>
    </row>
    <row r="741" spans="1:5" x14ac:dyDescent="0.2">
      <c r="A741" s="5">
        <v>1</v>
      </c>
      <c r="B741" s="5">
        <v>21231</v>
      </c>
      <c r="C741" s="5">
        <v>2</v>
      </c>
      <c r="D741" s="5">
        <v>0</v>
      </c>
      <c r="E741" s="5">
        <v>1</v>
      </c>
    </row>
    <row r="742" spans="1:5" x14ac:dyDescent="0.2">
      <c r="A742" s="5">
        <v>1</v>
      </c>
      <c r="B742" s="5">
        <v>21231</v>
      </c>
      <c r="C742" s="5">
        <v>3</v>
      </c>
      <c r="D742" s="5">
        <v>0</v>
      </c>
      <c r="E742" s="5">
        <v>2</v>
      </c>
    </row>
    <row r="743" spans="1:5" x14ac:dyDescent="0.2">
      <c r="A743" s="5">
        <v>1</v>
      </c>
      <c r="B743" s="5">
        <v>21231</v>
      </c>
      <c r="C743" s="5">
        <v>4</v>
      </c>
      <c r="D743" s="5">
        <v>0</v>
      </c>
      <c r="E743" s="5">
        <v>0</v>
      </c>
    </row>
    <row r="744" spans="1:5" x14ac:dyDescent="0.2">
      <c r="A744" s="5">
        <v>1</v>
      </c>
      <c r="B744" s="5">
        <v>21231</v>
      </c>
      <c r="C744" s="5">
        <v>5</v>
      </c>
      <c r="D744" s="5">
        <v>0</v>
      </c>
      <c r="E744" s="5">
        <v>2</v>
      </c>
    </row>
    <row r="745" spans="1:5" x14ac:dyDescent="0.2">
      <c r="A745" s="5">
        <v>1</v>
      </c>
      <c r="B745" s="5">
        <v>21231</v>
      </c>
      <c r="C745" s="5">
        <v>6</v>
      </c>
      <c r="D745" s="5">
        <v>0</v>
      </c>
      <c r="E745" s="5">
        <v>0</v>
      </c>
    </row>
    <row r="746" spans="1:5" x14ac:dyDescent="0.2">
      <c r="A746" s="5">
        <v>1</v>
      </c>
      <c r="B746" s="5">
        <v>21231</v>
      </c>
      <c r="C746" s="5">
        <v>7</v>
      </c>
      <c r="D746" s="5">
        <v>0</v>
      </c>
      <c r="E746" s="5">
        <v>0</v>
      </c>
    </row>
    <row r="747" spans="1:5" x14ac:dyDescent="0.2">
      <c r="A747" s="5">
        <v>1</v>
      </c>
      <c r="B747" s="5">
        <v>21231</v>
      </c>
      <c r="C747" s="5">
        <v>8</v>
      </c>
      <c r="D747" s="5">
        <v>0</v>
      </c>
      <c r="E747" s="5">
        <v>4</v>
      </c>
    </row>
    <row r="748" spans="1:5" x14ac:dyDescent="0.2">
      <c r="A748" s="8">
        <v>1</v>
      </c>
      <c r="B748" s="8">
        <v>21231</v>
      </c>
      <c r="C748" s="8">
        <v>9</v>
      </c>
      <c r="D748" s="8">
        <v>0</v>
      </c>
      <c r="E748" s="8">
        <v>0</v>
      </c>
    </row>
    <row r="749" spans="1:5" x14ac:dyDescent="0.2">
      <c r="A749" s="5">
        <v>1</v>
      </c>
      <c r="B749" s="5">
        <v>21236</v>
      </c>
      <c r="C749" s="5">
        <v>1</v>
      </c>
      <c r="D749" s="5">
        <v>0</v>
      </c>
      <c r="E749" s="5">
        <v>0</v>
      </c>
    </row>
    <row r="750" spans="1:5" x14ac:dyDescent="0.2">
      <c r="A750" s="5">
        <v>1</v>
      </c>
      <c r="B750" s="5">
        <v>21236</v>
      </c>
      <c r="C750" s="5">
        <v>2</v>
      </c>
      <c r="D750" s="5">
        <v>0</v>
      </c>
      <c r="E750" s="5">
        <v>0</v>
      </c>
    </row>
    <row r="751" spans="1:5" x14ac:dyDescent="0.2">
      <c r="A751" s="5">
        <v>1</v>
      </c>
      <c r="B751" s="5">
        <v>21236</v>
      </c>
      <c r="C751" s="5">
        <v>3</v>
      </c>
      <c r="D751" s="5">
        <v>0</v>
      </c>
      <c r="E751" s="5">
        <v>0</v>
      </c>
    </row>
    <row r="752" spans="1:5" x14ac:dyDescent="0.2">
      <c r="A752" s="5">
        <v>1</v>
      </c>
      <c r="B752" s="5">
        <v>21236</v>
      </c>
      <c r="C752" s="5">
        <v>4</v>
      </c>
      <c r="D752" s="5">
        <v>0</v>
      </c>
      <c r="E752" s="5">
        <v>0</v>
      </c>
    </row>
    <row r="753" spans="1:5" x14ac:dyDescent="0.2">
      <c r="A753" s="5">
        <v>1</v>
      </c>
      <c r="B753" s="5">
        <v>21236</v>
      </c>
      <c r="C753" s="5">
        <v>5</v>
      </c>
      <c r="D753" s="5">
        <v>0</v>
      </c>
      <c r="E753" s="5">
        <v>0</v>
      </c>
    </row>
    <row r="754" spans="1:5" x14ac:dyDescent="0.2">
      <c r="A754" s="5">
        <v>1</v>
      </c>
      <c r="B754" s="5">
        <v>21236</v>
      </c>
      <c r="C754" s="5">
        <v>6</v>
      </c>
      <c r="D754" s="5">
        <v>0</v>
      </c>
      <c r="E754" s="5">
        <v>0</v>
      </c>
    </row>
    <row r="755" spans="1:5" x14ac:dyDescent="0.2">
      <c r="A755" s="5">
        <v>1</v>
      </c>
      <c r="B755" s="5">
        <v>21236</v>
      </c>
      <c r="C755" s="5">
        <v>7</v>
      </c>
      <c r="D755" s="5">
        <v>0</v>
      </c>
      <c r="E755" s="5">
        <v>0</v>
      </c>
    </row>
    <row r="756" spans="1:5" x14ac:dyDescent="0.2">
      <c r="A756" s="5">
        <v>1</v>
      </c>
      <c r="B756" s="5">
        <v>21236</v>
      </c>
      <c r="C756" s="5">
        <v>8</v>
      </c>
      <c r="D756" s="5">
        <v>0</v>
      </c>
      <c r="E756" s="5">
        <v>0</v>
      </c>
    </row>
    <row r="757" spans="1:5" x14ac:dyDescent="0.2">
      <c r="A757" s="8">
        <v>1</v>
      </c>
      <c r="B757" s="8">
        <v>21236</v>
      </c>
      <c r="C757" s="8">
        <v>9</v>
      </c>
      <c r="D757" s="8">
        <v>0</v>
      </c>
      <c r="E757" s="8">
        <v>0</v>
      </c>
    </row>
  </sheetData>
  <sortState xmlns:xlrd2="http://schemas.microsoft.com/office/spreadsheetml/2017/richdata2" ref="A2:E757">
    <sortCondition ref="A2:A757"/>
    <sortCondition ref="B2:B75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48FD-E48A-3E48-9E4E-982F0378E522}">
  <dimension ref="A1:X24"/>
  <sheetViews>
    <sheetView zoomScale="150" zoomScaleNormal="15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66406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17" t="s">
        <v>21</v>
      </c>
      <c r="B2" s="15">
        <v>7.5170000000000003</v>
      </c>
      <c r="C2" s="15">
        <v>3.75</v>
      </c>
      <c r="D2" s="15">
        <v>30</v>
      </c>
      <c r="E2" s="15">
        <v>3.7670000000000003</v>
      </c>
      <c r="F2" s="15">
        <v>26.25</v>
      </c>
      <c r="G2" s="15">
        <v>0.14350476190476191</v>
      </c>
      <c r="H2" s="17">
        <v>14.350476190476192</v>
      </c>
      <c r="I2" s="15">
        <v>9.1620000000000008</v>
      </c>
      <c r="J2" s="15">
        <v>28</v>
      </c>
      <c r="K2" s="15">
        <v>0.32721428571428574</v>
      </c>
      <c r="L2" s="37">
        <v>10.909000000000001</v>
      </c>
      <c r="M2" s="37">
        <v>29</v>
      </c>
      <c r="N2" s="15">
        <v>0.37617241379310346</v>
      </c>
      <c r="O2" s="17">
        <v>0.70338669950738919</v>
      </c>
      <c r="P2" s="37">
        <v>14.190289000000003</v>
      </c>
      <c r="Q2" s="37">
        <v>130.01142781800004</v>
      </c>
      <c r="R2" s="37">
        <v>689.0625</v>
      </c>
      <c r="S2" s="37">
        <v>19293.75</v>
      </c>
      <c r="T2" s="17">
        <v>6.7385255752769706E-3</v>
      </c>
      <c r="U2" s="15">
        <v>0.71012522508266618</v>
      </c>
      <c r="V2" s="15">
        <v>0.84268928145708977</v>
      </c>
      <c r="W2" s="15">
        <v>3.2102448817412942E-2</v>
      </c>
      <c r="X2" s="5">
        <v>1.0305672200746176E-3</v>
      </c>
    </row>
    <row r="3" spans="1:24" x14ac:dyDescent="0.2">
      <c r="A3" s="35"/>
      <c r="B3" s="22"/>
      <c r="C3" s="22"/>
      <c r="D3" s="22"/>
      <c r="E3" s="22"/>
      <c r="F3" s="22"/>
      <c r="H3" s="35"/>
      <c r="I3" s="22"/>
      <c r="J3" s="22"/>
      <c r="L3" s="36"/>
      <c r="M3" s="36"/>
      <c r="O3" s="17"/>
      <c r="P3" s="36"/>
      <c r="Q3" s="36"/>
      <c r="R3" s="36"/>
      <c r="S3" s="36"/>
      <c r="T3" s="17"/>
      <c r="X3"/>
    </row>
    <row r="4" spans="1:24" x14ac:dyDescent="0.2">
      <c r="A4" s="34" t="s">
        <v>97</v>
      </c>
      <c r="B4" s="15">
        <v>7.4</v>
      </c>
      <c r="C4" s="15">
        <v>3.1</v>
      </c>
      <c r="D4" s="15">
        <v>30</v>
      </c>
      <c r="E4" s="15">
        <f>B4-C4</f>
        <v>4.3000000000000007</v>
      </c>
      <c r="F4" s="15">
        <f>D4-C4</f>
        <v>26.9</v>
      </c>
      <c r="G4" s="15">
        <f>E4/F4</f>
        <v>0.15985130111524168</v>
      </c>
      <c r="H4" s="34">
        <f>G4*100</f>
        <v>15.985130111524168</v>
      </c>
      <c r="I4" s="15">
        <v>6.76</v>
      </c>
      <c r="J4" s="15">
        <v>14</v>
      </c>
      <c r="K4" s="15">
        <f>I4/J4</f>
        <v>0.48285714285714282</v>
      </c>
      <c r="L4" s="15">
        <v>13.69</v>
      </c>
      <c r="M4" s="15">
        <v>12</v>
      </c>
      <c r="N4" s="15">
        <f>L4/M4</f>
        <v>1.1408333333333334</v>
      </c>
      <c r="O4" s="34">
        <f>K4+N4</f>
        <v>1.6236904761904762</v>
      </c>
      <c r="P4" s="15">
        <f>E4*E4</f>
        <v>18.490000000000006</v>
      </c>
      <c r="Q4" s="15">
        <f>P4*I4</f>
        <v>124.99240000000003</v>
      </c>
      <c r="R4" s="15">
        <f>F4*F4</f>
        <v>723.6099999999999</v>
      </c>
      <c r="S4" s="15">
        <f>R4*J4</f>
        <v>10130.539999999999</v>
      </c>
      <c r="T4" s="34">
        <f>Q4/S4</f>
        <v>1.2338177431805219E-2</v>
      </c>
      <c r="U4" s="15">
        <f>O4+T4</f>
        <v>1.6360286536222814</v>
      </c>
      <c r="V4" s="15">
        <f>SQRT(U4)</f>
        <v>1.2790733574046023</v>
      </c>
      <c r="W4" s="15">
        <f>V4/F4</f>
        <v>4.754919544255027E-2</v>
      </c>
      <c r="X4" s="15">
        <f>W4*W4</f>
        <v>2.2609259872338433E-3</v>
      </c>
    </row>
    <row r="5" spans="1:24" x14ac:dyDescent="0.2">
      <c r="A5" s="17" t="s">
        <v>98</v>
      </c>
      <c r="B5" s="15">
        <v>7.6</v>
      </c>
      <c r="C5" s="15">
        <v>4.4000000000000004</v>
      </c>
      <c r="D5" s="15">
        <v>30</v>
      </c>
      <c r="E5" s="15">
        <f>B5-C5</f>
        <v>3.1999999999999993</v>
      </c>
      <c r="F5" s="15">
        <f>D5-C5</f>
        <v>25.6</v>
      </c>
      <c r="G5" s="15">
        <f>E5/F5</f>
        <v>0.12499999999999997</v>
      </c>
      <c r="H5" s="34">
        <f>G5*100</f>
        <v>12.499999999999996</v>
      </c>
      <c r="I5" s="15">
        <v>11.56</v>
      </c>
      <c r="J5" s="15">
        <v>14</v>
      </c>
      <c r="K5" s="15">
        <f>I5/J5</f>
        <v>0.82571428571428573</v>
      </c>
      <c r="L5" s="15">
        <v>9</v>
      </c>
      <c r="M5" s="15">
        <v>17</v>
      </c>
      <c r="N5" s="15">
        <f>L5/M5</f>
        <v>0.52941176470588236</v>
      </c>
      <c r="O5" s="34">
        <f>K5+N5</f>
        <v>1.3551260504201681</v>
      </c>
      <c r="P5" s="15">
        <f>E5*E5</f>
        <v>10.239999999999995</v>
      </c>
      <c r="Q5" s="15">
        <f>P5*I5</f>
        <v>118.37439999999995</v>
      </c>
      <c r="R5" s="15">
        <f>F5*F5</f>
        <v>655.36000000000013</v>
      </c>
      <c r="S5" s="15">
        <f>R5*J5</f>
        <v>9175.0400000000009</v>
      </c>
      <c r="T5" s="34">
        <f>Q5/S5</f>
        <v>1.2901785714285708E-2</v>
      </c>
      <c r="U5" s="15">
        <f>O5+T5</f>
        <v>1.3680278361344538</v>
      </c>
      <c r="V5" s="15">
        <f>SQRT(U5)</f>
        <v>1.1696272210129404</v>
      </c>
      <c r="W5" s="15">
        <f>V5/F5</f>
        <v>4.5688563320817978E-2</v>
      </c>
      <c r="X5" s="15">
        <f>W5*W5</f>
        <v>2.087444818320394E-3</v>
      </c>
    </row>
    <row r="7" spans="1:24" x14ac:dyDescent="0.2">
      <c r="A7" s="11" t="s">
        <v>87</v>
      </c>
    </row>
    <row r="8" spans="1:24" x14ac:dyDescent="0.2">
      <c r="A8" s="19" t="s">
        <v>90</v>
      </c>
    </row>
    <row r="10" spans="1:24" x14ac:dyDescent="0.2">
      <c r="A10" s="19" t="s">
        <v>99</v>
      </c>
    </row>
    <row r="12" spans="1:24" x14ac:dyDescent="0.2">
      <c r="D12"/>
      <c r="E12" s="58" t="s">
        <v>7</v>
      </c>
      <c r="F12" s="58"/>
      <c r="G12"/>
      <c r="H12" s="58" t="s">
        <v>8</v>
      </c>
      <c r="I12" s="58"/>
    </row>
    <row r="13" spans="1:24" x14ac:dyDescent="0.2">
      <c r="D13"/>
      <c r="E13" s="58" t="s">
        <v>97</v>
      </c>
      <c r="F13" s="58"/>
      <c r="G13" s="58"/>
      <c r="H13" s="58"/>
      <c r="I13" s="58"/>
    </row>
    <row r="14" spans="1:24" x14ac:dyDescent="0.2">
      <c r="D14" t="s">
        <v>100</v>
      </c>
      <c r="E14" s="5">
        <v>12</v>
      </c>
      <c r="F14" s="5"/>
      <c r="G14" s="5"/>
      <c r="H14" s="5">
        <v>14</v>
      </c>
      <c r="I14" s="5"/>
    </row>
    <row r="15" spans="1:24" x14ac:dyDescent="0.2">
      <c r="D15"/>
      <c r="E15" t="s">
        <v>92</v>
      </c>
      <c r="F15" t="s">
        <v>93</v>
      </c>
      <c r="G15"/>
      <c r="H15" t="s">
        <v>92</v>
      </c>
      <c r="I15" t="s">
        <v>93</v>
      </c>
    </row>
    <row r="16" spans="1:24" x14ac:dyDescent="0.2">
      <c r="D16" t="s">
        <v>101</v>
      </c>
      <c r="E16">
        <v>7.4</v>
      </c>
      <c r="F16">
        <v>3.7</v>
      </c>
      <c r="G16"/>
      <c r="H16">
        <v>3.1</v>
      </c>
      <c r="I16">
        <v>2.6</v>
      </c>
    </row>
    <row r="17" spans="4:9" x14ac:dyDescent="0.2">
      <c r="D17"/>
      <c r="E17" s="58" t="s">
        <v>98</v>
      </c>
      <c r="F17" s="58"/>
      <c r="G17" s="58"/>
      <c r="H17" s="58"/>
      <c r="I17" s="58"/>
    </row>
    <row r="18" spans="4:9" x14ac:dyDescent="0.2">
      <c r="D18" t="s">
        <v>100</v>
      </c>
      <c r="E18" s="5">
        <v>17</v>
      </c>
      <c r="F18" s="5"/>
      <c r="G18" s="5"/>
      <c r="H18" s="5">
        <v>14</v>
      </c>
      <c r="I18" s="5"/>
    </row>
    <row r="19" spans="4:9" x14ac:dyDescent="0.2">
      <c r="D19"/>
      <c r="E19" t="s">
        <v>92</v>
      </c>
      <c r="F19" t="s">
        <v>93</v>
      </c>
      <c r="G19"/>
      <c r="H19" t="s">
        <v>92</v>
      </c>
      <c r="I19" t="s">
        <v>93</v>
      </c>
    </row>
    <row r="20" spans="4:9" x14ac:dyDescent="0.2">
      <c r="D20" t="s">
        <v>101</v>
      </c>
      <c r="E20">
        <v>7.6</v>
      </c>
      <c r="F20">
        <v>3</v>
      </c>
      <c r="G20"/>
      <c r="H20">
        <v>4.4000000000000004</v>
      </c>
      <c r="I20">
        <v>3.4</v>
      </c>
    </row>
    <row r="22" spans="4:9" x14ac:dyDescent="0.2">
      <c r="E22" s="15" t="s">
        <v>187</v>
      </c>
      <c r="H22" s="15" t="s">
        <v>190</v>
      </c>
    </row>
    <row r="23" spans="4:9" x14ac:dyDescent="0.2">
      <c r="D23" s="15" t="s">
        <v>188</v>
      </c>
      <c r="E23" s="15">
        <v>7.5170000000000003</v>
      </c>
      <c r="G23" s="15" t="s">
        <v>188</v>
      </c>
      <c r="H23" s="15">
        <v>3.75</v>
      </c>
    </row>
    <row r="24" spans="4:9" x14ac:dyDescent="0.2">
      <c r="D24" s="15" t="s">
        <v>189</v>
      </c>
      <c r="E24" s="15">
        <v>3.3029999999999999</v>
      </c>
      <c r="G24" s="15" t="s">
        <v>189</v>
      </c>
      <c r="H24" s="15">
        <v>3.0270000000000001</v>
      </c>
    </row>
  </sheetData>
  <mergeCells count="4">
    <mergeCell ref="E12:F12"/>
    <mergeCell ref="H12:I12"/>
    <mergeCell ref="E13:I13"/>
    <mergeCell ref="E17:I1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E997-BA62-0745-84CA-D913C5D37E1B}">
  <dimension ref="A1:X24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ht="16" customHeight="1" x14ac:dyDescent="0.2">
      <c r="A2" s="17" t="s">
        <v>21</v>
      </c>
      <c r="B2" s="15">
        <v>55.5</v>
      </c>
      <c r="C2" s="15">
        <v>9.6999999999999993</v>
      </c>
      <c r="D2" s="15">
        <v>148</v>
      </c>
      <c r="E2" s="15">
        <v>45.8</v>
      </c>
      <c r="F2" s="15">
        <v>138.30000000000001</v>
      </c>
      <c r="G2" s="15">
        <v>0.33116413593637017</v>
      </c>
      <c r="H2" s="17">
        <v>33.11641359363702</v>
      </c>
      <c r="I2" s="15">
        <v>29.702500000000001</v>
      </c>
      <c r="J2" s="15">
        <v>43</v>
      </c>
      <c r="K2" s="15">
        <v>0.6907558139534884</v>
      </c>
      <c r="L2" s="15">
        <v>1412.2564</v>
      </c>
      <c r="M2" s="15">
        <v>79</v>
      </c>
      <c r="N2" s="15">
        <v>17.876663291139241</v>
      </c>
      <c r="O2" s="17">
        <v>18.567419105092728</v>
      </c>
      <c r="P2" s="37">
        <v>2097.64</v>
      </c>
      <c r="Q2" s="37">
        <v>62305.152099999999</v>
      </c>
      <c r="R2" s="37">
        <v>19126.890000000003</v>
      </c>
      <c r="S2" s="37">
        <v>822456.27000000014</v>
      </c>
      <c r="T2" s="17">
        <v>7.5754972480178179E-2</v>
      </c>
      <c r="U2" s="15">
        <v>18.643174077572908</v>
      </c>
      <c r="V2" s="15">
        <v>4.3177742040978604</v>
      </c>
      <c r="W2" s="15">
        <v>3.1220348547345338E-2</v>
      </c>
      <c r="X2" s="15">
        <v>9.7471016341772819E-4</v>
      </c>
    </row>
    <row r="3" spans="1:24" ht="16" customHeight="1" x14ac:dyDescent="0.2">
      <c r="A3" s="35"/>
      <c r="B3" s="22"/>
      <c r="C3" s="22"/>
      <c r="D3" s="22"/>
      <c r="E3" s="22"/>
      <c r="F3" s="22"/>
      <c r="H3" s="35"/>
      <c r="I3" s="22"/>
      <c r="J3" s="22"/>
      <c r="L3" s="36"/>
      <c r="M3" s="36"/>
      <c r="O3" s="17"/>
      <c r="P3" s="36"/>
      <c r="Q3" s="36"/>
      <c r="R3" s="36"/>
      <c r="S3" s="36"/>
      <c r="T3" s="17"/>
    </row>
    <row r="4" spans="1:24" x14ac:dyDescent="0.2">
      <c r="A4" s="34" t="s">
        <v>8</v>
      </c>
      <c r="B4" s="15">
        <v>9.6999999999999993</v>
      </c>
      <c r="C4" s="15">
        <v>4.83</v>
      </c>
      <c r="D4" s="15">
        <v>148</v>
      </c>
      <c r="E4" s="15">
        <f>B4-C4</f>
        <v>4.8699999999999992</v>
      </c>
      <c r="F4" s="15">
        <f>D4-C4</f>
        <v>143.16999999999999</v>
      </c>
      <c r="G4" s="15">
        <f>E4/F4</f>
        <v>3.4015506041768527E-2</v>
      </c>
      <c r="H4" s="34">
        <f>G4*100</f>
        <v>3.4015506041768528</v>
      </c>
      <c r="I4" s="15">
        <v>14.976900000000001</v>
      </c>
      <c r="J4" s="15">
        <v>43</v>
      </c>
      <c r="K4" s="15">
        <f>I4/J4</f>
        <v>0.3483</v>
      </c>
      <c r="L4" s="15">
        <v>29.702500000000001</v>
      </c>
      <c r="M4" s="15">
        <v>43</v>
      </c>
      <c r="N4" s="15">
        <f>L4/M4</f>
        <v>0.6907558139534884</v>
      </c>
      <c r="O4" s="34">
        <f>K4+N4</f>
        <v>1.0390558139534884</v>
      </c>
      <c r="P4" s="15">
        <f>E4*E4</f>
        <v>23.716899999999992</v>
      </c>
      <c r="Q4" s="15">
        <f>P4*I4</f>
        <v>355.20563960999988</v>
      </c>
      <c r="R4" s="15">
        <f>F4*F4</f>
        <v>20497.648899999997</v>
      </c>
      <c r="S4" s="15">
        <f>R4*J4</f>
        <v>881398.90269999986</v>
      </c>
      <c r="T4" s="34">
        <f>Q4/S4</f>
        <v>4.0300213503998491E-4</v>
      </c>
      <c r="U4" s="15">
        <f>O4+T4</f>
        <v>1.0394588160885285</v>
      </c>
      <c r="V4" s="15">
        <f>SQRT(U4)</f>
        <v>1.0195385309484524</v>
      </c>
      <c r="W4" s="15">
        <f>V4/F4</f>
        <v>7.1211743448240028E-3</v>
      </c>
    </row>
    <row r="5" spans="1:24" x14ac:dyDescent="0.2">
      <c r="A5" s="17" t="s">
        <v>7</v>
      </c>
      <c r="B5" s="15">
        <v>55.5</v>
      </c>
      <c r="C5" s="15">
        <v>5.35</v>
      </c>
      <c r="D5" s="15">
        <v>148</v>
      </c>
      <c r="E5" s="15">
        <f>B5-C5</f>
        <v>50.15</v>
      </c>
      <c r="F5" s="15">
        <f>D5-C5</f>
        <v>142.65</v>
      </c>
      <c r="G5" s="15">
        <f>E5/F5</f>
        <v>0.35155976165439884</v>
      </c>
      <c r="H5" s="17">
        <f>G5*100</f>
        <v>35.155976165439881</v>
      </c>
      <c r="I5" s="15">
        <v>36.602499999999999</v>
      </c>
      <c r="J5" s="15">
        <v>79</v>
      </c>
      <c r="K5" s="15">
        <f>I5/J5</f>
        <v>0.46332278481012656</v>
      </c>
      <c r="L5" s="15">
        <v>1412.2564</v>
      </c>
      <c r="M5" s="15">
        <v>79</v>
      </c>
      <c r="N5" s="15">
        <f>L5/M5</f>
        <v>17.876663291139241</v>
      </c>
      <c r="O5" s="34">
        <f>K5+N5</f>
        <v>18.339986075949369</v>
      </c>
      <c r="P5" s="15">
        <f>E5*E5</f>
        <v>2515.0225</v>
      </c>
      <c r="Q5" s="15">
        <f>P5*I5</f>
        <v>92056.111056249996</v>
      </c>
      <c r="R5" s="15">
        <f>F5*F5</f>
        <v>20349.022500000003</v>
      </c>
      <c r="S5" s="15">
        <f>R5*J5</f>
        <v>1607572.7775000003</v>
      </c>
      <c r="T5" s="34">
        <f>Q5/S5</f>
        <v>5.7264039516400668E-2</v>
      </c>
      <c r="U5" s="15">
        <f>O5+T5</f>
        <v>18.39725011546577</v>
      </c>
      <c r="V5" s="15">
        <f>SQRT(U5)</f>
        <v>4.2892015708597526</v>
      </c>
      <c r="W5" s="15">
        <f>V5/F5</f>
        <v>3.0068009609952699E-2</v>
      </c>
    </row>
    <row r="7" spans="1:24" x14ac:dyDescent="0.2">
      <c r="A7" s="11" t="s">
        <v>87</v>
      </c>
    </row>
    <row r="8" spans="1:24" x14ac:dyDescent="0.2">
      <c r="A8" s="11"/>
    </row>
    <row r="9" spans="1:24" x14ac:dyDescent="0.2">
      <c r="A9" s="19" t="s">
        <v>88</v>
      </c>
    </row>
    <row r="10" spans="1:24" x14ac:dyDescent="0.2">
      <c r="A10" s="19" t="s">
        <v>89</v>
      </c>
    </row>
    <row r="11" spans="1:24" x14ac:dyDescent="0.2">
      <c r="A11" s="19" t="s">
        <v>90</v>
      </c>
    </row>
    <row r="12" spans="1:24" x14ac:dyDescent="0.2">
      <c r="G12" t="s">
        <v>91</v>
      </c>
      <c r="H12"/>
      <c r="I12"/>
      <c r="J12"/>
    </row>
    <row r="13" spans="1:24" x14ac:dyDescent="0.2">
      <c r="G13"/>
      <c r="H13" t="s">
        <v>92</v>
      </c>
      <c r="I13" t="s">
        <v>93</v>
      </c>
      <c r="J13"/>
    </row>
    <row r="14" spans="1:24" x14ac:dyDescent="0.2">
      <c r="G14" t="s">
        <v>8</v>
      </c>
      <c r="H14">
        <v>4.83</v>
      </c>
      <c r="I14">
        <v>3.87</v>
      </c>
      <c r="J14"/>
    </row>
    <row r="15" spans="1:24" x14ac:dyDescent="0.2">
      <c r="G15" t="s">
        <v>7</v>
      </c>
      <c r="H15">
        <v>5.35</v>
      </c>
      <c r="I15">
        <v>6.05</v>
      </c>
      <c r="J15"/>
    </row>
    <row r="16" spans="1:24" x14ac:dyDescent="0.2">
      <c r="G16"/>
      <c r="H16"/>
      <c r="I16"/>
      <c r="J16"/>
    </row>
    <row r="17" spans="7:10" x14ac:dyDescent="0.2">
      <c r="G17" t="s">
        <v>94</v>
      </c>
      <c r="H17"/>
      <c r="I17"/>
      <c r="J17"/>
    </row>
    <row r="18" spans="7:10" x14ac:dyDescent="0.2">
      <c r="G18"/>
      <c r="H18" t="s">
        <v>92</v>
      </c>
      <c r="I18" t="s">
        <v>93</v>
      </c>
      <c r="J18"/>
    </row>
    <row r="19" spans="7:10" x14ac:dyDescent="0.2">
      <c r="G19" t="s">
        <v>8</v>
      </c>
      <c r="H19">
        <v>9.6999999999999993</v>
      </c>
      <c r="I19">
        <v>5.45</v>
      </c>
      <c r="J19"/>
    </row>
    <row r="20" spans="7:10" x14ac:dyDescent="0.2">
      <c r="G20" t="s">
        <v>7</v>
      </c>
      <c r="H20">
        <v>55.5</v>
      </c>
      <c r="I20">
        <v>37.58</v>
      </c>
      <c r="J20"/>
    </row>
    <row r="21" spans="7:10" x14ac:dyDescent="0.2">
      <c r="G21"/>
      <c r="H21"/>
      <c r="I21"/>
      <c r="J21"/>
    </row>
    <row r="22" spans="7:10" x14ac:dyDescent="0.2">
      <c r="G22"/>
      <c r="H22"/>
      <c r="I22"/>
      <c r="J22"/>
    </row>
    <row r="23" spans="7:10" x14ac:dyDescent="0.2">
      <c r="G23"/>
      <c r="H23" s="19" t="s">
        <v>95</v>
      </c>
      <c r="I23"/>
      <c r="J23" s="33"/>
    </row>
    <row r="24" spans="7:10" x14ac:dyDescent="0.2">
      <c r="G24"/>
      <c r="H24" s="19" t="s">
        <v>96</v>
      </c>
      <c r="I24"/>
      <c r="J24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3E2D-1EE1-2641-A802-7206DC184E30}">
  <dimension ref="A1:X21"/>
  <sheetViews>
    <sheetView zoomScale="150" zoomScaleNormal="15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ht="16" customHeight="1" x14ac:dyDescent="0.2">
      <c r="A2" s="17" t="s">
        <v>21</v>
      </c>
      <c r="B2" s="15">
        <v>20.47</v>
      </c>
      <c r="C2" s="15">
        <v>16.98</v>
      </c>
      <c r="D2" s="15">
        <v>40</v>
      </c>
      <c r="E2" s="15">
        <v>3.4899999999999984</v>
      </c>
      <c r="F2" s="15">
        <v>23.02</v>
      </c>
      <c r="G2" s="15">
        <v>0.15160729800173756</v>
      </c>
      <c r="H2" s="17">
        <v>15.160729800173755</v>
      </c>
      <c r="I2" s="15">
        <v>27.7729</v>
      </c>
      <c r="J2" s="15">
        <v>89</v>
      </c>
      <c r="K2" s="15">
        <v>0.3120550561797753</v>
      </c>
      <c r="L2" s="15">
        <v>32.2624</v>
      </c>
      <c r="M2" s="15">
        <v>89</v>
      </c>
      <c r="N2" s="15">
        <v>0.36249887640449435</v>
      </c>
      <c r="O2" s="17">
        <v>0.67455393258426966</v>
      </c>
      <c r="P2" s="37">
        <v>12.180099999999989</v>
      </c>
      <c r="Q2" s="37">
        <v>338.27669928999967</v>
      </c>
      <c r="R2" s="37">
        <v>529.92039999999997</v>
      </c>
      <c r="S2" s="37">
        <v>47162.9156</v>
      </c>
      <c r="T2" s="17">
        <v>7.1725145696887255E-3</v>
      </c>
      <c r="U2" s="15">
        <v>0.68172644715395836</v>
      </c>
      <c r="V2" s="15">
        <v>0.82566727387850269</v>
      </c>
      <c r="W2" s="15">
        <v>3.5867388092028787E-2</v>
      </c>
      <c r="X2" s="15">
        <v>1.2864695285442086E-3</v>
      </c>
    </row>
    <row r="3" spans="1:24" ht="16" customHeight="1" x14ac:dyDescent="0.2">
      <c r="A3" s="35"/>
      <c r="B3" s="22"/>
      <c r="C3" s="22"/>
      <c r="D3" s="22"/>
      <c r="E3" s="22"/>
      <c r="F3" s="22"/>
      <c r="H3" s="35"/>
      <c r="I3" s="22"/>
      <c r="J3" s="22"/>
      <c r="L3" s="36"/>
      <c r="M3" s="36"/>
      <c r="O3" s="17"/>
      <c r="P3" s="36"/>
      <c r="Q3" s="36"/>
      <c r="R3" s="36"/>
      <c r="S3" s="36"/>
      <c r="T3" s="17"/>
    </row>
    <row r="4" spans="1:24" x14ac:dyDescent="0.2">
      <c r="A4" s="34" t="s">
        <v>8</v>
      </c>
      <c r="B4" s="15">
        <v>16.98</v>
      </c>
      <c r="C4" s="15">
        <v>14.11</v>
      </c>
      <c r="D4" s="15">
        <v>40</v>
      </c>
      <c r="E4" s="15">
        <f>B4-C4</f>
        <v>2.870000000000001</v>
      </c>
      <c r="F4" s="15">
        <f>D4-C4</f>
        <v>25.89</v>
      </c>
      <c r="G4" s="15">
        <f>E4/F4</f>
        <v>0.11085361143298575</v>
      </c>
      <c r="H4" s="34">
        <f>G4*100</f>
        <v>11.085361143298575</v>
      </c>
      <c r="I4" s="15">
        <v>24.206399999999999</v>
      </c>
      <c r="J4" s="15">
        <v>89</v>
      </c>
      <c r="K4" s="15">
        <f>I4/J4</f>
        <v>0.27198202247191011</v>
      </c>
      <c r="L4" s="15">
        <v>27.7729</v>
      </c>
      <c r="M4" s="15">
        <v>89</v>
      </c>
      <c r="N4" s="15">
        <f>L4/M4</f>
        <v>0.3120550561797753</v>
      </c>
      <c r="O4" s="34">
        <f>K4+N4</f>
        <v>0.58403707865168542</v>
      </c>
      <c r="P4" s="15">
        <f>E4*E4</f>
        <v>8.2369000000000057</v>
      </c>
      <c r="Q4" s="15">
        <f>P4*I4</f>
        <v>199.38569616000012</v>
      </c>
      <c r="R4" s="15">
        <f>F4*F4</f>
        <v>670.2921</v>
      </c>
      <c r="S4" s="15">
        <f>R4*J4</f>
        <v>59655.996899999998</v>
      </c>
      <c r="T4" s="34">
        <f>Q4/S4</f>
        <v>3.3422573843535945E-3</v>
      </c>
      <c r="U4" s="15">
        <f>O4+T4</f>
        <v>0.58737933603603898</v>
      </c>
      <c r="V4" s="15">
        <f>SQRT(U4)</f>
        <v>0.76640676930468132</v>
      </c>
      <c r="W4" s="15">
        <f>V4/F4</f>
        <v>2.9602424461362738E-2</v>
      </c>
    </row>
    <row r="5" spans="1:24" x14ac:dyDescent="0.2">
      <c r="A5" s="17" t="s">
        <v>7</v>
      </c>
      <c r="B5" s="15">
        <v>20.47</v>
      </c>
      <c r="C5" s="15">
        <v>16.11</v>
      </c>
      <c r="D5" s="15">
        <v>40</v>
      </c>
      <c r="E5" s="15">
        <f>B5-C5</f>
        <v>4.3599999999999994</v>
      </c>
      <c r="F5" s="15">
        <f>D5-C5</f>
        <v>23.89</v>
      </c>
      <c r="G5" s="15">
        <f>E5/F5</f>
        <v>0.18250313938886562</v>
      </c>
      <c r="H5" s="17">
        <f>G5*100</f>
        <v>18.25031393888656</v>
      </c>
      <c r="I5" s="15">
        <v>27.04</v>
      </c>
      <c r="J5" s="15">
        <v>89</v>
      </c>
      <c r="K5" s="15">
        <f>I5/J5</f>
        <v>0.30382022471910114</v>
      </c>
      <c r="L5" s="15">
        <v>32.2624</v>
      </c>
      <c r="M5" s="15">
        <v>89</v>
      </c>
      <c r="N5" s="15">
        <f>L5/M5</f>
        <v>0.36249887640449435</v>
      </c>
      <c r="O5" s="17">
        <f>K5+N5</f>
        <v>0.66631910112359549</v>
      </c>
      <c r="P5" s="15">
        <f>E5*E5</f>
        <v>19.009599999999995</v>
      </c>
      <c r="Q5" s="15">
        <f>P5*I5</f>
        <v>514.0195839999999</v>
      </c>
      <c r="R5" s="15">
        <f>F5*F5</f>
        <v>570.73210000000006</v>
      </c>
      <c r="S5" s="15">
        <f>R5*J5</f>
        <v>50795.156900000002</v>
      </c>
      <c r="T5" s="17">
        <f>Q5/S5</f>
        <v>1.0119460503133122E-2</v>
      </c>
      <c r="U5" s="15">
        <f>O5+T5</f>
        <v>0.67643856162672866</v>
      </c>
      <c r="V5" s="15">
        <f>SQRT(U5)</f>
        <v>0.82245885102339844</v>
      </c>
      <c r="W5" s="15">
        <f>V5/F5</f>
        <v>3.4426908791268244E-2</v>
      </c>
    </row>
    <row r="7" spans="1:24" x14ac:dyDescent="0.2">
      <c r="A7" s="11" t="s">
        <v>87</v>
      </c>
    </row>
    <row r="8" spans="1:24" x14ac:dyDescent="0.2">
      <c r="A8" s="11"/>
    </row>
    <row r="9" spans="1:24" x14ac:dyDescent="0.2">
      <c r="A9" s="19" t="s">
        <v>90</v>
      </c>
    </row>
    <row r="12" spans="1:24" x14ac:dyDescent="0.2">
      <c r="G12" t="s">
        <v>102</v>
      </c>
      <c r="H12"/>
      <c r="I12"/>
    </row>
    <row r="13" spans="1:24" x14ac:dyDescent="0.2">
      <c r="G13" t="s">
        <v>91</v>
      </c>
      <c r="H13"/>
      <c r="I13"/>
    </row>
    <row r="14" spans="1:24" x14ac:dyDescent="0.2">
      <c r="G14"/>
      <c r="H14" t="s">
        <v>92</v>
      </c>
      <c r="I14" t="s">
        <v>93</v>
      </c>
    </row>
    <row r="15" spans="1:24" x14ac:dyDescent="0.2">
      <c r="G15" t="s">
        <v>8</v>
      </c>
      <c r="H15">
        <v>14.11</v>
      </c>
      <c r="I15">
        <v>4.92</v>
      </c>
    </row>
    <row r="16" spans="1:24" x14ac:dyDescent="0.2">
      <c r="G16" t="s">
        <v>7</v>
      </c>
      <c r="H16">
        <v>16.11</v>
      </c>
      <c r="I16">
        <v>5.2</v>
      </c>
    </row>
    <row r="17" spans="7:9" x14ac:dyDescent="0.2">
      <c r="G17"/>
      <c r="H17"/>
      <c r="I17"/>
    </row>
    <row r="18" spans="7:9" x14ac:dyDescent="0.2">
      <c r="G18" t="s">
        <v>94</v>
      </c>
      <c r="H18"/>
      <c r="I18"/>
    </row>
    <row r="19" spans="7:9" x14ac:dyDescent="0.2">
      <c r="G19"/>
      <c r="H19" t="s">
        <v>92</v>
      </c>
      <c r="I19" t="s">
        <v>93</v>
      </c>
    </row>
    <row r="20" spans="7:9" x14ac:dyDescent="0.2">
      <c r="G20" t="s">
        <v>8</v>
      </c>
      <c r="H20">
        <v>16.98</v>
      </c>
      <c r="I20">
        <v>5.27</v>
      </c>
    </row>
    <row r="21" spans="7:9" x14ac:dyDescent="0.2">
      <c r="G21" t="s">
        <v>7</v>
      </c>
      <c r="H21">
        <v>20.47</v>
      </c>
      <c r="I21">
        <v>5.68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1185-46D8-8143-A8C8-6D6F92667FA5}">
  <dimension ref="A1:X18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34" t="s">
        <v>21</v>
      </c>
      <c r="B2" s="15">
        <v>0.42</v>
      </c>
      <c r="C2" s="15">
        <v>0.2</v>
      </c>
      <c r="D2" s="15">
        <v>1</v>
      </c>
      <c r="E2" s="15">
        <v>0.21999999999999997</v>
      </c>
      <c r="F2" s="15">
        <v>0.8</v>
      </c>
      <c r="G2" s="15">
        <v>0.27499999999999997</v>
      </c>
      <c r="H2" s="34">
        <v>27.499999999999996</v>
      </c>
      <c r="I2" s="15">
        <v>5.2900000000000003E-2</v>
      </c>
      <c r="J2" s="15">
        <v>82</v>
      </c>
      <c r="K2" s="15">
        <v>6.4512195121951225E-4</v>
      </c>
      <c r="L2" s="15">
        <v>0.16809999999999997</v>
      </c>
      <c r="M2" s="15">
        <v>82</v>
      </c>
      <c r="N2" s="15">
        <v>2.0499999999999997E-3</v>
      </c>
      <c r="O2" s="34">
        <v>2.695121951219512E-3</v>
      </c>
      <c r="P2" s="15">
        <v>4.8399999999999992E-2</v>
      </c>
      <c r="Q2" s="15">
        <v>2.5603599999999998E-3</v>
      </c>
      <c r="R2" s="15">
        <v>0.64000000000000012</v>
      </c>
      <c r="S2" s="15">
        <v>52.480000000000011</v>
      </c>
      <c r="T2" s="34">
        <v>4.8787347560975597E-5</v>
      </c>
      <c r="U2" s="15">
        <v>2.7439092987804874E-3</v>
      </c>
      <c r="V2" s="15">
        <v>5.2382337660517669E-2</v>
      </c>
      <c r="W2" s="15">
        <v>6.547792207564708E-2</v>
      </c>
      <c r="X2" s="15">
        <v>4.2873582793445109E-3</v>
      </c>
    </row>
    <row r="4" spans="1:24" x14ac:dyDescent="0.2">
      <c r="A4" s="11" t="s">
        <v>87</v>
      </c>
    </row>
    <row r="5" spans="1:24" x14ac:dyDescent="0.2">
      <c r="A5" s="11"/>
    </row>
    <row r="6" spans="1:24" x14ac:dyDescent="0.2">
      <c r="A6" s="19" t="s">
        <v>90</v>
      </c>
    </row>
    <row r="9" spans="1:24" x14ac:dyDescent="0.2">
      <c r="G9"/>
      <c r="H9"/>
      <c r="I9"/>
    </row>
    <row r="10" spans="1:24" x14ac:dyDescent="0.2">
      <c r="A10" s="15" t="s">
        <v>103</v>
      </c>
      <c r="C10" s="15" t="s">
        <v>92</v>
      </c>
      <c r="D10" s="15" t="s">
        <v>93</v>
      </c>
      <c r="G10"/>
      <c r="H10"/>
      <c r="I10"/>
    </row>
    <row r="11" spans="1:24" x14ac:dyDescent="0.2">
      <c r="B11" s="15" t="s">
        <v>8</v>
      </c>
      <c r="C11" s="15">
        <v>0.2</v>
      </c>
      <c r="D11" s="15">
        <v>0.23</v>
      </c>
      <c r="G11"/>
      <c r="H11"/>
      <c r="I11"/>
    </row>
    <row r="12" spans="1:24" x14ac:dyDescent="0.2">
      <c r="B12" s="15" t="s">
        <v>104</v>
      </c>
      <c r="C12" s="15">
        <v>0.42</v>
      </c>
      <c r="D12" s="15">
        <v>0.41</v>
      </c>
      <c r="G12"/>
      <c r="H12"/>
      <c r="I12"/>
    </row>
    <row r="13" spans="1:24" x14ac:dyDescent="0.2">
      <c r="G13"/>
      <c r="H13"/>
      <c r="I13"/>
    </row>
    <row r="14" spans="1:24" x14ac:dyDescent="0.2">
      <c r="G14"/>
      <c r="H14"/>
      <c r="I14"/>
    </row>
    <row r="15" spans="1:24" x14ac:dyDescent="0.2">
      <c r="G15"/>
      <c r="H15"/>
      <c r="I15"/>
    </row>
    <row r="16" spans="1:24" x14ac:dyDescent="0.2">
      <c r="G16"/>
      <c r="H16"/>
      <c r="I16"/>
    </row>
    <row r="17" spans="7:9" x14ac:dyDescent="0.2">
      <c r="G17"/>
      <c r="H17"/>
      <c r="I17"/>
    </row>
    <row r="18" spans="7:9" x14ac:dyDescent="0.2">
      <c r="G18"/>
      <c r="H18"/>
      <c r="I18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1102-E945-754F-92B9-24023AF53D4B}">
  <dimension ref="A1:X22"/>
  <sheetViews>
    <sheetView zoomScale="150" zoomScaleNormal="15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17" t="s">
        <v>21</v>
      </c>
      <c r="B2" s="15">
        <v>22.481000000000002</v>
      </c>
      <c r="C2" s="15">
        <v>18.675999999999998</v>
      </c>
      <c r="D2" s="15">
        <v>30</v>
      </c>
      <c r="E2" s="15">
        <f>B2-C2</f>
        <v>3.8050000000000033</v>
      </c>
      <c r="F2" s="15">
        <f>D2-C2</f>
        <v>11.324000000000002</v>
      </c>
      <c r="G2" s="15">
        <f>E2/F2</f>
        <v>0.33601200989049829</v>
      </c>
      <c r="H2" s="17">
        <f>G2*100</f>
        <v>33.601200989049829</v>
      </c>
      <c r="I2" s="37">
        <v>21.957999999999998</v>
      </c>
      <c r="J2" s="15">
        <v>638</v>
      </c>
      <c r="K2" s="15">
        <f>I2/J2</f>
        <v>3.441692789968652E-2</v>
      </c>
      <c r="L2" s="15">
        <v>25.765000000000001</v>
      </c>
      <c r="M2" s="37">
        <v>555</v>
      </c>
      <c r="N2" s="15">
        <f>L2/M2</f>
        <v>4.6423423423423427E-2</v>
      </c>
      <c r="O2" s="17">
        <f>K2+N2</f>
        <v>8.0840351323109946E-2</v>
      </c>
      <c r="P2" s="37">
        <f>E2*E2</f>
        <v>14.478025000000025</v>
      </c>
      <c r="Q2" s="37">
        <f>P2*I2</f>
        <v>317.90847295000054</v>
      </c>
      <c r="R2" s="37">
        <f>F2*F2</f>
        <v>128.23297600000004</v>
      </c>
      <c r="S2" s="37">
        <f>R2*J2</f>
        <v>81812.638688000021</v>
      </c>
      <c r="T2" s="17">
        <f>Q2/S2</f>
        <v>3.8858112639829842E-3</v>
      </c>
      <c r="U2" s="15">
        <f>O2+T2</f>
        <v>8.4726162587092924E-2</v>
      </c>
      <c r="V2" s="15">
        <f>SQRT(U2)</f>
        <v>0.29107758860326732</v>
      </c>
      <c r="W2" s="15">
        <f>V2/F2</f>
        <v>2.5704485040910215E-2</v>
      </c>
      <c r="X2" s="5">
        <f>W2*W2</f>
        <v>6.6072055121837699E-4</v>
      </c>
    </row>
    <row r="3" spans="1:24" x14ac:dyDescent="0.2">
      <c r="A3" s="35"/>
      <c r="B3" s="22"/>
      <c r="C3" s="22"/>
      <c r="D3" s="22"/>
      <c r="E3" s="22"/>
      <c r="F3" s="22"/>
      <c r="H3" s="35"/>
      <c r="J3" s="22"/>
      <c r="L3" s="36"/>
      <c r="M3" s="36"/>
      <c r="O3" s="17"/>
      <c r="P3" s="36"/>
      <c r="Q3" s="36"/>
      <c r="R3" s="36"/>
      <c r="S3" s="36"/>
      <c r="T3" s="17"/>
      <c r="X3"/>
    </row>
    <row r="4" spans="1:24" x14ac:dyDescent="0.2">
      <c r="A4" s="34" t="s">
        <v>5</v>
      </c>
      <c r="B4" s="15">
        <v>21.5</v>
      </c>
      <c r="C4" s="15">
        <v>16.8</v>
      </c>
      <c r="D4" s="15">
        <v>30</v>
      </c>
      <c r="E4" s="15">
        <f>B4-C4</f>
        <v>4.6999999999999993</v>
      </c>
      <c r="F4" s="15">
        <f>D4-C4</f>
        <v>13.2</v>
      </c>
      <c r="G4" s="15">
        <f>E4/F4</f>
        <v>0.35606060606060602</v>
      </c>
      <c r="H4" s="34">
        <f>G4*100</f>
        <v>35.606060606060602</v>
      </c>
      <c r="I4" s="15">
        <v>25.704899999999999</v>
      </c>
      <c r="J4" s="15">
        <v>311</v>
      </c>
      <c r="K4" s="15">
        <f>I4/J4</f>
        <v>8.265241157556269E-2</v>
      </c>
      <c r="L4" s="15">
        <v>30.5809</v>
      </c>
      <c r="M4" s="15">
        <v>292</v>
      </c>
      <c r="N4" s="15">
        <f>L4/M4</f>
        <v>0.10472910958904109</v>
      </c>
      <c r="O4" s="34">
        <f>K4+N4</f>
        <v>0.18738152116460377</v>
      </c>
      <c r="P4" s="15">
        <f>E4*E4</f>
        <v>22.089999999999993</v>
      </c>
      <c r="Q4" s="15">
        <f>P4*I4</f>
        <v>567.82124099999976</v>
      </c>
      <c r="R4" s="15">
        <f>F4*F4</f>
        <v>174.23999999999998</v>
      </c>
      <c r="S4" s="15">
        <f>R4*J4</f>
        <v>54188.639999999992</v>
      </c>
      <c r="T4" s="34">
        <f>Q4/S4</f>
        <v>1.0478602913821048E-2</v>
      </c>
      <c r="U4" s="15">
        <f>O4+T4</f>
        <v>0.19786012407842482</v>
      </c>
      <c r="V4" s="15">
        <f>SQRT(U4)</f>
        <v>0.44481470757881286</v>
      </c>
      <c r="W4" s="15">
        <f>V4/F4</f>
        <v>3.3698083907485826E-2</v>
      </c>
      <c r="X4" s="15">
        <f>W4*W4</f>
        <v>1.1355608590359553E-3</v>
      </c>
    </row>
    <row r="5" spans="1:24" x14ac:dyDescent="0.2">
      <c r="A5" s="17" t="s">
        <v>66</v>
      </c>
      <c r="B5" s="15">
        <v>23.57</v>
      </c>
      <c r="C5" s="15">
        <v>20.46</v>
      </c>
      <c r="D5" s="15">
        <v>30</v>
      </c>
      <c r="E5" s="15">
        <f>B5-C5</f>
        <v>3.1099999999999994</v>
      </c>
      <c r="F5" s="15">
        <f>D5-C5</f>
        <v>9.5399999999999991</v>
      </c>
      <c r="G5" s="15">
        <f>E5/F5</f>
        <v>0.32599580712788256</v>
      </c>
      <c r="H5" s="17">
        <f>G5*100</f>
        <v>32.599580712788253</v>
      </c>
      <c r="I5" s="15">
        <v>18.4041</v>
      </c>
      <c r="J5" s="15">
        <v>327</v>
      </c>
      <c r="K5" s="15">
        <f>I5/J5</f>
        <v>5.6281651376146789E-2</v>
      </c>
      <c r="L5" s="15">
        <v>20.430399999999999</v>
      </c>
      <c r="M5" s="15">
        <v>263</v>
      </c>
      <c r="N5" s="15">
        <f>L5/M5</f>
        <v>7.7682129277566542E-2</v>
      </c>
      <c r="O5" s="17">
        <f>K5+N5</f>
        <v>0.13396378065371334</v>
      </c>
      <c r="P5" s="15">
        <f>E5*E5</f>
        <v>9.6720999999999968</v>
      </c>
      <c r="Q5" s="15">
        <f>P5*I5</f>
        <v>178.00629560999994</v>
      </c>
      <c r="R5" s="15">
        <f>F5*F5</f>
        <v>91.011599999999987</v>
      </c>
      <c r="S5" s="15">
        <f>R5*J5</f>
        <v>29760.793199999996</v>
      </c>
      <c r="T5" s="34">
        <f>Q5/S5</f>
        <v>5.9812349225288781E-3</v>
      </c>
      <c r="U5" s="15">
        <f>O5+T5</f>
        <v>0.13994501557624223</v>
      </c>
      <c r="V5" s="15">
        <f>SQRT(U5)</f>
        <v>0.37409225543472857</v>
      </c>
      <c r="W5" s="15">
        <f>V5/F5</f>
        <v>3.9213024678692726E-2</v>
      </c>
      <c r="X5" s="15">
        <f>W5*W5</f>
        <v>1.5376613044517649E-3</v>
      </c>
    </row>
    <row r="7" spans="1:24" x14ac:dyDescent="0.2">
      <c r="A7" s="11" t="s">
        <v>87</v>
      </c>
    </row>
    <row r="8" spans="1:24" x14ac:dyDescent="0.2">
      <c r="A8" s="11"/>
    </row>
    <row r="9" spans="1:24" x14ac:dyDescent="0.2">
      <c r="A9" s="19" t="s">
        <v>90</v>
      </c>
    </row>
    <row r="10" spans="1:24" x14ac:dyDescent="0.2">
      <c r="A10" t="s">
        <v>105</v>
      </c>
    </row>
    <row r="12" spans="1:24" x14ac:dyDescent="0.2">
      <c r="C12"/>
      <c r="D12" s="5" t="s">
        <v>8</v>
      </c>
      <c r="E12" s="5"/>
      <c r="F12"/>
      <c r="G12" s="5" t="s">
        <v>65</v>
      </c>
      <c r="H12" s="5"/>
    </row>
    <row r="13" spans="1:24" x14ac:dyDescent="0.2">
      <c r="C13"/>
      <c r="D13"/>
      <c r="E13" t="s">
        <v>86</v>
      </c>
      <c r="F13"/>
      <c r="G13"/>
      <c r="H13" t="s">
        <v>86</v>
      </c>
    </row>
    <row r="14" spans="1:24" x14ac:dyDescent="0.2">
      <c r="C14" t="s">
        <v>106</v>
      </c>
      <c r="D14"/>
      <c r="E14" t="s">
        <v>107</v>
      </c>
      <c r="F14"/>
      <c r="G14"/>
      <c r="H14" t="s">
        <v>108</v>
      </c>
    </row>
    <row r="15" spans="1:24" x14ac:dyDescent="0.2">
      <c r="C15"/>
      <c r="D15"/>
      <c r="E15"/>
      <c r="F15"/>
      <c r="G15"/>
      <c r="H15"/>
    </row>
    <row r="16" spans="1:24" x14ac:dyDescent="0.2">
      <c r="C16" t="s">
        <v>66</v>
      </c>
      <c r="D16"/>
      <c r="E16" t="s">
        <v>109</v>
      </c>
      <c r="F16"/>
      <c r="G16"/>
      <c r="H16" t="s">
        <v>110</v>
      </c>
    </row>
    <row r="17" spans="3:8" x14ac:dyDescent="0.2">
      <c r="C17"/>
      <c r="D17"/>
      <c r="E17"/>
      <c r="F17"/>
      <c r="G17"/>
      <c r="H17"/>
    </row>
    <row r="18" spans="3:8" x14ac:dyDescent="0.2">
      <c r="C18" s="38" t="s">
        <v>111</v>
      </c>
      <c r="D18"/>
      <c r="E18"/>
      <c r="F18"/>
      <c r="G18"/>
      <c r="H18"/>
    </row>
    <row r="20" spans="3:8" x14ac:dyDescent="0.2">
      <c r="E20" s="15" t="s">
        <v>187</v>
      </c>
      <c r="H20" s="15" t="s">
        <v>190</v>
      </c>
    </row>
    <row r="21" spans="3:8" x14ac:dyDescent="0.2">
      <c r="D21" s="15" t="s">
        <v>188</v>
      </c>
      <c r="E21" s="15">
        <v>22.481000000000002</v>
      </c>
      <c r="G21" s="15" t="s">
        <v>188</v>
      </c>
      <c r="H21" s="15">
        <v>18.675999999999998</v>
      </c>
    </row>
    <row r="22" spans="3:8" x14ac:dyDescent="0.2">
      <c r="D22" s="15" t="s">
        <v>189</v>
      </c>
      <c r="E22" s="15">
        <v>5.0759999999999996</v>
      </c>
      <c r="G22" s="15" t="s">
        <v>189</v>
      </c>
      <c r="H22" s="15">
        <v>4.6859999999999999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8583-E620-C844-888F-6258FFF115B0}">
  <dimension ref="A1:X17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6" t="s">
        <v>21</v>
      </c>
      <c r="B2" s="15">
        <v>7.73</v>
      </c>
      <c r="C2" s="15">
        <v>6.82</v>
      </c>
      <c r="D2" s="15">
        <v>9</v>
      </c>
      <c r="E2" s="15">
        <f>B2-C2</f>
        <v>0.91000000000000014</v>
      </c>
      <c r="F2" s="15">
        <f>D2-C2</f>
        <v>2.1799999999999997</v>
      </c>
      <c r="G2" s="15">
        <f>E2/F2</f>
        <v>0.41743119266055057</v>
      </c>
      <c r="H2" s="34">
        <f>G2*100</f>
        <v>41.743119266055054</v>
      </c>
      <c r="I2" s="15">
        <v>4.2849000000000004</v>
      </c>
      <c r="J2" s="15">
        <v>68</v>
      </c>
      <c r="K2" s="15">
        <f>I2/J2</f>
        <v>6.3013235294117648E-2</v>
      </c>
      <c r="L2" s="15">
        <v>2.8224</v>
      </c>
      <c r="M2" s="15">
        <v>73</v>
      </c>
      <c r="N2" s="15">
        <f>L2/M2</f>
        <v>3.8663013698630136E-2</v>
      </c>
      <c r="O2" s="34">
        <f>K2+N2</f>
        <v>0.10167624899274778</v>
      </c>
      <c r="P2" s="15">
        <f>E2*E2</f>
        <v>0.82810000000000028</v>
      </c>
      <c r="Q2" s="15">
        <f>P2*I2</f>
        <v>3.5483256900000013</v>
      </c>
      <c r="R2" s="15">
        <f>F2*F2</f>
        <v>4.7523999999999988</v>
      </c>
      <c r="S2" s="15">
        <f>R2*J2</f>
        <v>323.1631999999999</v>
      </c>
      <c r="T2" s="34">
        <f>Q2/S2</f>
        <v>1.097998067230428E-2</v>
      </c>
      <c r="U2" s="15">
        <f>O2+T2</f>
        <v>0.11265622966505207</v>
      </c>
      <c r="V2" s="15">
        <f>SQRT(U2)</f>
        <v>0.33564300925991603</v>
      </c>
      <c r="W2" s="15">
        <f>V2/F2</f>
        <v>0.15396468314675049</v>
      </c>
      <c r="X2" s="15">
        <f>W2*W2</f>
        <v>2.3705123656479275E-2</v>
      </c>
    </row>
    <row r="3" spans="1:24" x14ac:dyDescent="0.2">
      <c r="A3" s="5"/>
    </row>
    <row r="4" spans="1:24" x14ac:dyDescent="0.2">
      <c r="A4" s="11" t="s">
        <v>87</v>
      </c>
    </row>
    <row r="5" spans="1:24" x14ac:dyDescent="0.2">
      <c r="A5" s="19" t="s">
        <v>90</v>
      </c>
    </row>
    <row r="6" spans="1:24" x14ac:dyDescent="0.2">
      <c r="G6"/>
      <c r="H6"/>
      <c r="I6"/>
      <c r="J6"/>
    </row>
    <row r="7" spans="1:24" x14ac:dyDescent="0.2">
      <c r="G7"/>
      <c r="H7"/>
      <c r="I7"/>
      <c r="J7"/>
    </row>
    <row r="8" spans="1:24" x14ac:dyDescent="0.2">
      <c r="B8" s="15" t="s">
        <v>100</v>
      </c>
      <c r="C8" s="15" t="s">
        <v>92</v>
      </c>
      <c r="D8" s="15" t="s">
        <v>93</v>
      </c>
      <c r="G8"/>
      <c r="H8"/>
      <c r="I8"/>
      <c r="J8"/>
    </row>
    <row r="9" spans="1:24" x14ac:dyDescent="0.2">
      <c r="A9" s="15" t="s">
        <v>65</v>
      </c>
      <c r="G9"/>
      <c r="I9"/>
      <c r="J9"/>
    </row>
    <row r="10" spans="1:24" x14ac:dyDescent="0.2">
      <c r="A10" s="53" t="s">
        <v>85</v>
      </c>
      <c r="B10" s="53">
        <v>75</v>
      </c>
      <c r="C10" s="53">
        <v>7.19</v>
      </c>
      <c r="D10" s="53">
        <v>1.86</v>
      </c>
      <c r="G10"/>
      <c r="H10"/>
      <c r="I10"/>
      <c r="J10"/>
    </row>
    <row r="11" spans="1:24" x14ac:dyDescent="0.2">
      <c r="A11" s="15" t="s">
        <v>86</v>
      </c>
      <c r="B11" s="15">
        <v>73</v>
      </c>
      <c r="C11" s="15">
        <v>7.73</v>
      </c>
      <c r="D11" s="15">
        <v>1.68</v>
      </c>
      <c r="G11"/>
      <c r="H11"/>
      <c r="I11"/>
      <c r="J11"/>
    </row>
    <row r="12" spans="1:24" x14ac:dyDescent="0.2">
      <c r="G12"/>
      <c r="H12"/>
      <c r="I12"/>
      <c r="J12"/>
    </row>
    <row r="13" spans="1:24" x14ac:dyDescent="0.2">
      <c r="A13" s="15" t="s">
        <v>8</v>
      </c>
      <c r="G13"/>
      <c r="H13"/>
      <c r="I13"/>
      <c r="J13"/>
    </row>
    <row r="14" spans="1:24" x14ac:dyDescent="0.2">
      <c r="A14" s="53" t="s">
        <v>85</v>
      </c>
      <c r="B14" s="53">
        <v>68</v>
      </c>
      <c r="C14" s="53">
        <v>7.13</v>
      </c>
      <c r="D14" s="53">
        <v>2.04</v>
      </c>
      <c r="G14"/>
      <c r="H14"/>
      <c r="I14"/>
      <c r="J14"/>
    </row>
    <row r="15" spans="1:24" x14ac:dyDescent="0.2">
      <c r="A15" s="15" t="s">
        <v>86</v>
      </c>
      <c r="B15" s="15">
        <v>68</v>
      </c>
      <c r="C15" s="15">
        <v>6.82</v>
      </c>
      <c r="D15" s="15">
        <v>2.0699999999999998</v>
      </c>
      <c r="G15"/>
      <c r="H15"/>
      <c r="I15"/>
      <c r="J15"/>
    </row>
    <row r="16" spans="1:24" x14ac:dyDescent="0.2">
      <c r="G16"/>
      <c r="H16" s="19"/>
      <c r="I16"/>
      <c r="J16" s="33"/>
    </row>
    <row r="17" spans="7:10" x14ac:dyDescent="0.2">
      <c r="G17"/>
      <c r="H17" s="19"/>
      <c r="I17"/>
      <c r="J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3303-5F6F-314B-8586-4F2C196365E8}">
  <dimension ref="A1:G15"/>
  <sheetViews>
    <sheetView zoomScale="150" zoomScaleNormal="150" workbookViewId="0"/>
  </sheetViews>
  <sheetFormatPr baseColWidth="10" defaultRowHeight="16" x14ac:dyDescent="0.2"/>
  <cols>
    <col min="1" max="1" width="12.83203125" bestFit="1" customWidth="1"/>
  </cols>
  <sheetData>
    <row r="1" spans="1:7" x14ac:dyDescent="0.2">
      <c r="B1" t="s">
        <v>69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7" x14ac:dyDescent="0.2">
      <c r="A2" s="17" t="s">
        <v>196</v>
      </c>
      <c r="B2" t="s">
        <v>216</v>
      </c>
      <c r="C2" t="s">
        <v>215</v>
      </c>
      <c r="D2">
        <v>0</v>
      </c>
      <c r="E2">
        <v>4</v>
      </c>
      <c r="F2">
        <v>0.33</v>
      </c>
      <c r="G2">
        <v>3</v>
      </c>
    </row>
    <row r="3" spans="1:7" x14ac:dyDescent="0.2">
      <c r="A3" s="17" t="s">
        <v>197</v>
      </c>
      <c r="B3" t="s">
        <v>217</v>
      </c>
      <c r="C3" t="s">
        <v>215</v>
      </c>
      <c r="D3">
        <v>0</v>
      </c>
      <c r="E3">
        <v>4</v>
      </c>
      <c r="F3">
        <v>3</v>
      </c>
      <c r="G3">
        <v>3</v>
      </c>
    </row>
    <row r="4" spans="1:7" x14ac:dyDescent="0.2">
      <c r="A4" s="17" t="s">
        <v>198</v>
      </c>
      <c r="B4" t="s">
        <v>218</v>
      </c>
      <c r="C4" t="s">
        <v>215</v>
      </c>
      <c r="D4">
        <v>0</v>
      </c>
      <c r="E4">
        <v>4</v>
      </c>
      <c r="F4">
        <v>0.33</v>
      </c>
      <c r="G4">
        <v>3</v>
      </c>
    </row>
    <row r="5" spans="1:7" x14ac:dyDescent="0.2">
      <c r="A5" s="17" t="s">
        <v>199</v>
      </c>
      <c r="B5" t="s">
        <v>219</v>
      </c>
      <c r="C5" t="s">
        <v>215</v>
      </c>
      <c r="D5">
        <v>0</v>
      </c>
      <c r="E5">
        <v>4</v>
      </c>
      <c r="F5">
        <v>1.33</v>
      </c>
      <c r="G5">
        <v>3</v>
      </c>
    </row>
    <row r="6" spans="1:7" x14ac:dyDescent="0.2">
      <c r="A6" s="17" t="s">
        <v>203</v>
      </c>
      <c r="B6" t="s">
        <v>217</v>
      </c>
      <c r="C6" t="s">
        <v>215</v>
      </c>
      <c r="D6">
        <v>0</v>
      </c>
      <c r="E6">
        <v>4</v>
      </c>
      <c r="F6">
        <v>3</v>
      </c>
      <c r="G6">
        <v>3</v>
      </c>
    </row>
    <row r="7" spans="1:7" x14ac:dyDescent="0.2">
      <c r="A7" s="17" t="s">
        <v>200</v>
      </c>
      <c r="B7" t="s">
        <v>216</v>
      </c>
      <c r="C7" t="s">
        <v>215</v>
      </c>
      <c r="D7">
        <v>0</v>
      </c>
      <c r="E7">
        <v>4</v>
      </c>
      <c r="F7">
        <v>0.33</v>
      </c>
      <c r="G7">
        <v>3</v>
      </c>
    </row>
    <row r="8" spans="1:7" x14ac:dyDescent="0.2">
      <c r="A8" s="17" t="s">
        <v>201</v>
      </c>
      <c r="B8" t="s">
        <v>216</v>
      </c>
      <c r="C8" t="s">
        <v>215</v>
      </c>
      <c r="D8">
        <v>0</v>
      </c>
      <c r="E8">
        <v>4</v>
      </c>
      <c r="F8">
        <v>0.33</v>
      </c>
      <c r="G8">
        <v>3</v>
      </c>
    </row>
    <row r="9" spans="1:7" x14ac:dyDescent="0.2">
      <c r="A9" s="17" t="s">
        <v>202</v>
      </c>
      <c r="B9" t="s">
        <v>216</v>
      </c>
      <c r="C9" t="s">
        <v>215</v>
      </c>
      <c r="D9">
        <v>0</v>
      </c>
      <c r="E9">
        <v>4</v>
      </c>
      <c r="F9">
        <v>0.33</v>
      </c>
      <c r="G9">
        <v>3</v>
      </c>
    </row>
    <row r="10" spans="1:7" x14ac:dyDescent="0.2">
      <c r="A10" s="56" t="s">
        <v>204</v>
      </c>
      <c r="B10" t="s">
        <v>216</v>
      </c>
      <c r="C10" t="s">
        <v>215</v>
      </c>
      <c r="D10">
        <v>0</v>
      </c>
      <c r="E10">
        <v>4</v>
      </c>
      <c r="F10">
        <v>0.33</v>
      </c>
      <c r="G10">
        <v>3</v>
      </c>
    </row>
    <row r="11" spans="1:7" x14ac:dyDescent="0.2">
      <c r="A11" s="56" t="s">
        <v>205</v>
      </c>
      <c r="B11" t="s">
        <v>219</v>
      </c>
      <c r="C11" t="s">
        <v>215</v>
      </c>
      <c r="D11">
        <v>0</v>
      </c>
      <c r="E11">
        <v>4</v>
      </c>
      <c r="F11">
        <v>1.33</v>
      </c>
      <c r="G11">
        <v>3</v>
      </c>
    </row>
    <row r="12" spans="1:7" x14ac:dyDescent="0.2">
      <c r="A12" s="56" t="s">
        <v>206</v>
      </c>
      <c r="B12" t="s">
        <v>216</v>
      </c>
      <c r="C12" t="s">
        <v>215</v>
      </c>
      <c r="D12">
        <v>0</v>
      </c>
      <c r="E12">
        <v>4</v>
      </c>
      <c r="F12">
        <v>0.33</v>
      </c>
      <c r="G12">
        <v>3</v>
      </c>
    </row>
    <row r="13" spans="1:7" x14ac:dyDescent="0.2">
      <c r="A13" s="56" t="s">
        <v>207</v>
      </c>
      <c r="B13" t="s">
        <v>219</v>
      </c>
      <c r="C13" t="s">
        <v>220</v>
      </c>
      <c r="D13">
        <v>0.25</v>
      </c>
      <c r="E13">
        <v>4</v>
      </c>
      <c r="F13">
        <v>1.33</v>
      </c>
      <c r="G13">
        <v>3</v>
      </c>
    </row>
    <row r="14" spans="1:7" x14ac:dyDescent="0.2">
      <c r="A14" s="56" t="s">
        <v>208</v>
      </c>
      <c r="B14" t="s">
        <v>216</v>
      </c>
      <c r="C14" t="s">
        <v>220</v>
      </c>
      <c r="D14">
        <v>0.25</v>
      </c>
      <c r="E14">
        <v>4</v>
      </c>
      <c r="F14">
        <v>0.33</v>
      </c>
      <c r="G14">
        <v>3</v>
      </c>
    </row>
    <row r="15" spans="1:7" x14ac:dyDescent="0.2">
      <c r="A15" s="56" t="s">
        <v>209</v>
      </c>
      <c r="B15" t="s">
        <v>217</v>
      </c>
      <c r="C15" t="s">
        <v>220</v>
      </c>
      <c r="D15">
        <v>0.25</v>
      </c>
      <c r="E15">
        <v>4</v>
      </c>
      <c r="F15">
        <v>3</v>
      </c>
      <c r="G1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0A44-FEA0-5541-92FB-861A5CEA56BC}">
  <dimension ref="A1:X14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17" t="s">
        <v>9</v>
      </c>
      <c r="B2" s="15">
        <f>AVERAGE('Spencer Data'!D2:D10)</f>
        <v>1.3333333333333333</v>
      </c>
      <c r="C2" s="15">
        <v>0</v>
      </c>
      <c r="D2" s="15">
        <v>4</v>
      </c>
      <c r="E2" s="15">
        <f>B2-C2</f>
        <v>1.3333333333333333</v>
      </c>
      <c r="F2" s="15">
        <v>4</v>
      </c>
      <c r="G2" s="15">
        <f>E2/F2</f>
        <v>0.33333333333333331</v>
      </c>
      <c r="H2" s="17">
        <f>G2*100</f>
        <v>33.333333333333329</v>
      </c>
      <c r="I2" s="15">
        <v>0</v>
      </c>
      <c r="J2" s="15">
        <v>9</v>
      </c>
      <c r="K2" s="15">
        <v>0</v>
      </c>
      <c r="L2" s="15">
        <f>_xlfn.VAR.S('Spencer Data'!D2:D10)</f>
        <v>1.25</v>
      </c>
      <c r="M2" s="15">
        <v>9</v>
      </c>
      <c r="N2" s="15">
        <f>(L2/M2)</f>
        <v>0.1388888888888889</v>
      </c>
      <c r="O2" s="17">
        <f>K2+N2</f>
        <v>0.1388888888888889</v>
      </c>
      <c r="P2" s="15">
        <f>E2*E2</f>
        <v>1.7777777777777777</v>
      </c>
      <c r="Q2" s="15">
        <f>P2*I2</f>
        <v>0</v>
      </c>
      <c r="R2" s="15">
        <f>F2*F2</f>
        <v>16</v>
      </c>
      <c r="S2" s="15">
        <f>R2*J2</f>
        <v>144</v>
      </c>
      <c r="T2" s="17">
        <f>Q2/S2</f>
        <v>0</v>
      </c>
      <c r="U2" s="15">
        <f>O2 + T2</f>
        <v>0.1388888888888889</v>
      </c>
      <c r="V2" s="15">
        <f>SQRT(U2)</f>
        <v>0.37267799624996495</v>
      </c>
      <c r="W2" s="15">
        <f>V2/F2</f>
        <v>9.3169499062491237E-2</v>
      </c>
      <c r="X2" s="15">
        <v>8.6805555555555594E-3</v>
      </c>
    </row>
    <row r="3" spans="1:24" x14ac:dyDescent="0.2">
      <c r="A3" s="17" t="s">
        <v>10</v>
      </c>
      <c r="B3" s="15">
        <f>AVERAGE('Spencer Data'!D11:D19)</f>
        <v>2</v>
      </c>
      <c r="C3" s="15">
        <v>0</v>
      </c>
      <c r="D3" s="15">
        <v>4</v>
      </c>
      <c r="E3" s="15">
        <f t="shared" ref="E3:E10" si="0">B3-C3</f>
        <v>2</v>
      </c>
      <c r="F3" s="15">
        <v>4</v>
      </c>
      <c r="G3" s="15">
        <f t="shared" ref="G3:G10" si="1">E3/F3</f>
        <v>0.5</v>
      </c>
      <c r="H3" s="17">
        <f t="shared" ref="H3:H10" si="2">G3*100</f>
        <v>50</v>
      </c>
      <c r="I3" s="15">
        <v>0</v>
      </c>
      <c r="J3" s="15">
        <v>9</v>
      </c>
      <c r="K3" s="15">
        <v>0</v>
      </c>
      <c r="L3" s="15">
        <f>_xlfn.VAR.S('Spencer Data'!D11:D19)</f>
        <v>2</v>
      </c>
      <c r="M3" s="15">
        <v>9</v>
      </c>
      <c r="N3" s="15">
        <f t="shared" ref="N3:N10" si="3">(L3/M3)</f>
        <v>0.22222222222222221</v>
      </c>
      <c r="O3" s="17">
        <f t="shared" ref="O3:O10" si="4">K3+N3</f>
        <v>0.22222222222222221</v>
      </c>
      <c r="P3" s="15">
        <f t="shared" ref="P3:P10" si="5">E3*E3</f>
        <v>4</v>
      </c>
      <c r="Q3" s="15">
        <f t="shared" ref="Q3:Q10" si="6">P3*I3</f>
        <v>0</v>
      </c>
      <c r="R3" s="15">
        <f t="shared" ref="R3:R10" si="7">F3*F3</f>
        <v>16</v>
      </c>
      <c r="S3" s="15">
        <f t="shared" ref="S3:S10" si="8">R3*J3</f>
        <v>144</v>
      </c>
      <c r="T3" s="17">
        <f t="shared" ref="T3:T10" si="9">Q3/S3</f>
        <v>0</v>
      </c>
      <c r="U3" s="15">
        <f t="shared" ref="U3:U10" si="10">O3+T3</f>
        <v>0.22222222222222221</v>
      </c>
      <c r="V3" s="15">
        <f t="shared" ref="V3:V10" si="11">SQRT(U3)</f>
        <v>0.47140452079103168</v>
      </c>
      <c r="W3" s="15">
        <f t="shared" ref="W3:W10" si="12">V3/F3</f>
        <v>0.11785113019775792</v>
      </c>
      <c r="X3" s="15">
        <v>1.38888888888889E-2</v>
      </c>
    </row>
    <row r="4" spans="1:24" x14ac:dyDescent="0.2">
      <c r="A4" s="17" t="s">
        <v>11</v>
      </c>
      <c r="B4" s="15">
        <f>AVERAGE('Spencer Data'!D20:D28)</f>
        <v>1.875</v>
      </c>
      <c r="C4" s="15">
        <v>0</v>
      </c>
      <c r="D4" s="31">
        <v>4</v>
      </c>
      <c r="E4" s="15">
        <f t="shared" si="0"/>
        <v>1.875</v>
      </c>
      <c r="F4" s="15">
        <v>4</v>
      </c>
      <c r="G4" s="15">
        <f t="shared" si="1"/>
        <v>0.46875</v>
      </c>
      <c r="H4" s="17">
        <f t="shared" si="2"/>
        <v>46.875</v>
      </c>
      <c r="I4" s="15">
        <v>0</v>
      </c>
      <c r="J4" s="15">
        <v>8</v>
      </c>
      <c r="K4" s="15">
        <v>0</v>
      </c>
      <c r="L4" s="15">
        <f>_xlfn.VAR.S('Spencer Data'!D20:D28)</f>
        <v>0.9821428571428571</v>
      </c>
      <c r="M4" s="15">
        <v>8</v>
      </c>
      <c r="N4" s="15">
        <f t="shared" si="3"/>
        <v>0.12276785714285714</v>
      </c>
      <c r="O4" s="17">
        <f t="shared" si="4"/>
        <v>0.12276785714285714</v>
      </c>
      <c r="P4" s="15">
        <f t="shared" si="5"/>
        <v>3.515625</v>
      </c>
      <c r="Q4" s="15">
        <f t="shared" si="6"/>
        <v>0</v>
      </c>
      <c r="R4" s="15">
        <f t="shared" si="7"/>
        <v>16</v>
      </c>
      <c r="S4" s="15">
        <f t="shared" si="8"/>
        <v>128</v>
      </c>
      <c r="T4" s="17">
        <f t="shared" si="9"/>
        <v>0</v>
      </c>
      <c r="U4" s="15">
        <f t="shared" si="10"/>
        <v>0.12276785714285714</v>
      </c>
      <c r="V4" s="15">
        <f t="shared" si="11"/>
        <v>0.35038244411336755</v>
      </c>
      <c r="W4" s="15">
        <f t="shared" si="12"/>
        <v>8.7595611028341888E-2</v>
      </c>
      <c r="X4" s="15">
        <v>7.6729910714285702E-3</v>
      </c>
    </row>
    <row r="5" spans="1:24" x14ac:dyDescent="0.2">
      <c r="A5" s="17" t="s">
        <v>12</v>
      </c>
      <c r="B5" s="15">
        <f>AVERAGE('Spencer Data'!D29:D37)</f>
        <v>2.4444444444444446</v>
      </c>
      <c r="C5" s="15">
        <v>0.222</v>
      </c>
      <c r="D5" s="15">
        <v>4</v>
      </c>
      <c r="E5" s="15">
        <f t="shared" si="0"/>
        <v>2.2224444444444447</v>
      </c>
      <c r="F5" s="15">
        <v>3.778</v>
      </c>
      <c r="G5" s="15">
        <f t="shared" si="1"/>
        <v>0.58825951414622679</v>
      </c>
      <c r="H5" s="17">
        <f t="shared" si="2"/>
        <v>58.825951414622679</v>
      </c>
      <c r="I5" s="15">
        <f>_xlfn.VAR.S('Spencer Data'!C29:C37)</f>
        <v>0.44444444444444442</v>
      </c>
      <c r="J5" s="15">
        <v>9</v>
      </c>
      <c r="K5" s="15">
        <v>4.9382716049382713E-2</v>
      </c>
      <c r="L5" s="15">
        <f>_xlfn.VAR.S('Spencer Data'!D29:D37)</f>
        <v>1.7777777777777777</v>
      </c>
      <c r="M5" s="15">
        <v>9</v>
      </c>
      <c r="N5" s="15">
        <f t="shared" si="3"/>
        <v>0.19753086419753085</v>
      </c>
      <c r="O5" s="17">
        <f t="shared" si="4"/>
        <v>0.24691358024691357</v>
      </c>
      <c r="P5" s="15">
        <f t="shared" si="5"/>
        <v>4.9392593086419767</v>
      </c>
      <c r="Q5" s="15">
        <f t="shared" si="6"/>
        <v>2.1952263593964338</v>
      </c>
      <c r="R5" s="15">
        <f t="shared" si="7"/>
        <v>14.273284</v>
      </c>
      <c r="S5" s="15">
        <f t="shared" si="8"/>
        <v>128.45955599999999</v>
      </c>
      <c r="T5" s="17">
        <f t="shared" si="9"/>
        <v>1.7088852147336037E-2</v>
      </c>
      <c r="U5" s="15">
        <f t="shared" si="10"/>
        <v>0.26400243239424959</v>
      </c>
      <c r="V5" s="15">
        <f t="shared" si="11"/>
        <v>0.51381167016159679</v>
      </c>
      <c r="W5" s="15">
        <f t="shared" si="12"/>
        <v>0.13600097145621937</v>
      </c>
      <c r="X5" s="15">
        <v>1.84962642370354E-2</v>
      </c>
    </row>
    <row r="6" spans="1:24" x14ac:dyDescent="0.2">
      <c r="A6" s="17" t="s">
        <v>13</v>
      </c>
      <c r="B6" s="15">
        <f>AVERAGE('Spencer Data'!D38:D46)</f>
        <v>1.7777777777777777</v>
      </c>
      <c r="C6" s="15">
        <v>0</v>
      </c>
      <c r="D6" s="15">
        <v>4</v>
      </c>
      <c r="E6" s="15">
        <f t="shared" si="0"/>
        <v>1.7777777777777777</v>
      </c>
      <c r="F6" s="15">
        <v>4</v>
      </c>
      <c r="G6" s="15">
        <f t="shared" si="1"/>
        <v>0.44444444444444442</v>
      </c>
      <c r="H6" s="17">
        <f t="shared" si="2"/>
        <v>44.444444444444443</v>
      </c>
      <c r="I6" s="15">
        <v>0</v>
      </c>
      <c r="J6" s="15">
        <v>9</v>
      </c>
      <c r="K6" s="15">
        <v>0</v>
      </c>
      <c r="L6" s="15">
        <f>_xlfn.VAR.S('Spencer Data'!D38:D46)</f>
        <v>1.6944444444444446</v>
      </c>
      <c r="M6" s="15">
        <v>9</v>
      </c>
      <c r="N6" s="15">
        <f t="shared" si="3"/>
        <v>0.18827160493827164</v>
      </c>
      <c r="O6" s="17">
        <f t="shared" si="4"/>
        <v>0.18827160493827164</v>
      </c>
      <c r="P6" s="15">
        <f t="shared" si="5"/>
        <v>3.1604938271604937</v>
      </c>
      <c r="Q6" s="15">
        <f t="shared" si="6"/>
        <v>0</v>
      </c>
      <c r="R6" s="15">
        <f t="shared" si="7"/>
        <v>16</v>
      </c>
      <c r="S6" s="15">
        <f t="shared" si="8"/>
        <v>144</v>
      </c>
      <c r="T6" s="17">
        <f t="shared" si="9"/>
        <v>0</v>
      </c>
      <c r="U6" s="15">
        <f t="shared" si="10"/>
        <v>0.18827160493827164</v>
      </c>
      <c r="V6" s="15">
        <f t="shared" si="11"/>
        <v>0.43390275977259196</v>
      </c>
      <c r="W6" s="15">
        <f t="shared" si="12"/>
        <v>0.10847568994314799</v>
      </c>
      <c r="X6" s="15">
        <v>1.1766975308642E-2</v>
      </c>
    </row>
    <row r="7" spans="1:24" x14ac:dyDescent="0.2">
      <c r="A7" s="17" t="s">
        <v>14</v>
      </c>
      <c r="B7" s="15">
        <f>AVERAGE('Spencer Data'!D47:D55)</f>
        <v>0.77777777777777779</v>
      </c>
      <c r="C7" s="15">
        <v>0.222</v>
      </c>
      <c r="D7" s="15">
        <v>4</v>
      </c>
      <c r="E7" s="15">
        <f t="shared" si="0"/>
        <v>0.55577777777777781</v>
      </c>
      <c r="F7" s="15">
        <v>3.778</v>
      </c>
      <c r="G7" s="15">
        <f t="shared" si="1"/>
        <v>0.14710899358861243</v>
      </c>
      <c r="H7" s="17">
        <f t="shared" si="2"/>
        <v>14.710899358861242</v>
      </c>
      <c r="I7" s="15">
        <f>_xlfn.VAR.S('Spencer Data'!C47:C55)</f>
        <v>0.44444444444444442</v>
      </c>
      <c r="J7" s="15">
        <v>9</v>
      </c>
      <c r="K7" s="15">
        <v>4.9382716049382713E-2</v>
      </c>
      <c r="L7" s="15">
        <f>_xlfn.VAR.S('Spencer Data'!D47:D55)</f>
        <v>0.94444444444444442</v>
      </c>
      <c r="M7" s="15">
        <v>9</v>
      </c>
      <c r="N7" s="15">
        <f t="shared" si="3"/>
        <v>0.10493827160493827</v>
      </c>
      <c r="O7" s="17">
        <f t="shared" si="4"/>
        <v>0.15432098765432098</v>
      </c>
      <c r="P7" s="15">
        <f t="shared" si="5"/>
        <v>0.30888893827160496</v>
      </c>
      <c r="Q7" s="15">
        <f t="shared" si="6"/>
        <v>0.13728397256515776</v>
      </c>
      <c r="R7" s="15">
        <f t="shared" si="7"/>
        <v>14.273284</v>
      </c>
      <c r="S7" s="15">
        <f t="shared" si="8"/>
        <v>128.45955599999999</v>
      </c>
      <c r="T7" s="17">
        <f t="shared" si="9"/>
        <v>1.0686941231928108E-3</v>
      </c>
      <c r="U7" s="15">
        <f t="shared" si="10"/>
        <v>0.15538968177751378</v>
      </c>
      <c r="V7" s="15">
        <f t="shared" si="11"/>
        <v>0.39419497939156173</v>
      </c>
      <c r="W7" s="15">
        <f t="shared" si="12"/>
        <v>0.10433959221587129</v>
      </c>
      <c r="X7" s="15">
        <v>1.0886750503774301E-2</v>
      </c>
    </row>
    <row r="8" spans="1:24" x14ac:dyDescent="0.2">
      <c r="A8" s="17" t="s">
        <v>15</v>
      </c>
      <c r="B8" s="15">
        <f>AVERAGE('Spencer Data'!D56:D64)</f>
        <v>2.8888888888888888</v>
      </c>
      <c r="C8" s="15">
        <v>0</v>
      </c>
      <c r="D8" s="15">
        <v>4</v>
      </c>
      <c r="E8" s="15">
        <f t="shared" si="0"/>
        <v>2.8888888888888888</v>
      </c>
      <c r="F8" s="15">
        <v>4</v>
      </c>
      <c r="G8" s="15">
        <f t="shared" si="1"/>
        <v>0.72222222222222221</v>
      </c>
      <c r="H8" s="17">
        <f t="shared" si="2"/>
        <v>72.222222222222214</v>
      </c>
      <c r="I8" s="15">
        <v>0</v>
      </c>
      <c r="J8" s="15">
        <v>9</v>
      </c>
      <c r="K8" s="15">
        <v>0</v>
      </c>
      <c r="L8" s="15">
        <f>_xlfn.VAR.S('Spencer Data'!D56:D64)</f>
        <v>2.1111111111111107</v>
      </c>
      <c r="M8" s="15">
        <v>9</v>
      </c>
      <c r="N8" s="15">
        <f t="shared" si="3"/>
        <v>0.23456790123456786</v>
      </c>
      <c r="O8" s="17">
        <f t="shared" si="4"/>
        <v>0.23456790123456786</v>
      </c>
      <c r="P8" s="15">
        <f t="shared" si="5"/>
        <v>8.3456790123456788</v>
      </c>
      <c r="Q8" s="15">
        <f t="shared" si="6"/>
        <v>0</v>
      </c>
      <c r="R8" s="15">
        <f t="shared" si="7"/>
        <v>16</v>
      </c>
      <c r="S8" s="15">
        <f t="shared" si="8"/>
        <v>144</v>
      </c>
      <c r="T8" s="17">
        <f t="shared" si="9"/>
        <v>0</v>
      </c>
      <c r="U8" s="15">
        <f t="shared" si="10"/>
        <v>0.23456790123456786</v>
      </c>
      <c r="V8" s="15">
        <f t="shared" si="11"/>
        <v>0.4843221048378526</v>
      </c>
      <c r="W8" s="15">
        <f t="shared" si="12"/>
        <v>0.12108052620946315</v>
      </c>
      <c r="X8" s="15">
        <v>1.46604938271605E-2</v>
      </c>
    </row>
    <row r="9" spans="1:24" x14ac:dyDescent="0.2">
      <c r="A9" s="17" t="s">
        <v>16</v>
      </c>
      <c r="B9" s="15">
        <f>AVERAGE('Spencer Data'!D65:D73)</f>
        <v>1.4444444444444444</v>
      </c>
      <c r="C9" s="15">
        <v>0</v>
      </c>
      <c r="D9" s="15">
        <v>4</v>
      </c>
      <c r="E9" s="15">
        <f t="shared" si="0"/>
        <v>1.4444444444444444</v>
      </c>
      <c r="F9" s="15">
        <v>4</v>
      </c>
      <c r="G9" s="15">
        <f t="shared" si="1"/>
        <v>0.3611111111111111</v>
      </c>
      <c r="H9" s="17">
        <f t="shared" si="2"/>
        <v>36.111111111111107</v>
      </c>
      <c r="I9" s="15">
        <v>0</v>
      </c>
      <c r="J9" s="15">
        <v>9</v>
      </c>
      <c r="K9" s="15">
        <v>0</v>
      </c>
      <c r="L9" s="15">
        <f>_xlfn.VAR.S('Spencer Data'!D65:D73)</f>
        <v>2.2777777777777777</v>
      </c>
      <c r="M9" s="15">
        <v>9</v>
      </c>
      <c r="N9" s="15">
        <f t="shared" si="3"/>
        <v>0.25308641975308643</v>
      </c>
      <c r="O9" s="17">
        <f t="shared" si="4"/>
        <v>0.25308641975308643</v>
      </c>
      <c r="P9" s="15">
        <f t="shared" si="5"/>
        <v>2.0864197530864197</v>
      </c>
      <c r="Q9" s="15">
        <f t="shared" si="6"/>
        <v>0</v>
      </c>
      <c r="R9" s="15">
        <f t="shared" si="7"/>
        <v>16</v>
      </c>
      <c r="S9" s="15">
        <f t="shared" si="8"/>
        <v>144</v>
      </c>
      <c r="T9" s="17">
        <f t="shared" si="9"/>
        <v>0</v>
      </c>
      <c r="U9" s="15">
        <f t="shared" si="10"/>
        <v>0.25308641975308643</v>
      </c>
      <c r="V9" s="15">
        <f t="shared" si="11"/>
        <v>0.50307695211874537</v>
      </c>
      <c r="W9" s="15">
        <f t="shared" si="12"/>
        <v>0.12576923802968634</v>
      </c>
      <c r="X9" s="15">
        <v>1.5817901234567899E-2</v>
      </c>
    </row>
    <row r="10" spans="1:24" x14ac:dyDescent="0.2">
      <c r="A10" s="17" t="s">
        <v>17</v>
      </c>
      <c r="B10" s="15">
        <f>AVERAGE('Spencer Data'!D74:D82)</f>
        <v>1.1111111111111112</v>
      </c>
      <c r="C10" s="15">
        <v>0</v>
      </c>
      <c r="D10" s="15">
        <v>4</v>
      </c>
      <c r="E10" s="15">
        <f t="shared" si="0"/>
        <v>1.1111111111111112</v>
      </c>
      <c r="F10" s="15">
        <v>4</v>
      </c>
      <c r="G10" s="15">
        <f t="shared" si="1"/>
        <v>0.27777777777777779</v>
      </c>
      <c r="H10" s="17">
        <f t="shared" si="2"/>
        <v>27.777777777777779</v>
      </c>
      <c r="I10" s="15">
        <v>0</v>
      </c>
      <c r="J10" s="15">
        <v>9</v>
      </c>
      <c r="K10" s="15">
        <v>0</v>
      </c>
      <c r="L10" s="15">
        <f>_xlfn.VAR.S('Spencer Data'!D74:D82)</f>
        <v>3.1111111111111112</v>
      </c>
      <c r="M10" s="15">
        <v>9</v>
      </c>
      <c r="N10" s="15">
        <f t="shared" si="3"/>
        <v>0.34567901234567899</v>
      </c>
      <c r="O10" s="17">
        <f t="shared" si="4"/>
        <v>0.34567901234567899</v>
      </c>
      <c r="P10" s="15">
        <f t="shared" si="5"/>
        <v>1.2345679012345681</v>
      </c>
      <c r="Q10" s="15">
        <f t="shared" si="6"/>
        <v>0</v>
      </c>
      <c r="R10" s="15">
        <f t="shared" si="7"/>
        <v>16</v>
      </c>
      <c r="S10" s="15">
        <f t="shared" si="8"/>
        <v>144</v>
      </c>
      <c r="T10" s="17">
        <f t="shared" si="9"/>
        <v>0</v>
      </c>
      <c r="U10" s="15">
        <f t="shared" si="10"/>
        <v>0.34567901234567899</v>
      </c>
      <c r="V10" s="15">
        <f t="shared" si="11"/>
        <v>0.58794473579213125</v>
      </c>
      <c r="W10" s="15">
        <f t="shared" si="12"/>
        <v>0.14698618394803281</v>
      </c>
      <c r="X10" s="15">
        <v>2.1604938271604899E-2</v>
      </c>
    </row>
    <row r="12" spans="1:24" x14ac:dyDescent="0.2">
      <c r="A12" s="19" t="s">
        <v>112</v>
      </c>
      <c r="W12" s="15" t="s">
        <v>3</v>
      </c>
      <c r="X12" s="15" t="s">
        <v>191</v>
      </c>
    </row>
    <row r="13" spans="1:24" x14ac:dyDescent="0.2">
      <c r="A13" s="19" t="s">
        <v>195</v>
      </c>
    </row>
    <row r="14" spans="1:24" s="31" customFormat="1" x14ac:dyDescent="0.2">
      <c r="A14" s="30" t="s">
        <v>114</v>
      </c>
      <c r="M14" s="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D615-B687-0849-A628-29FBF45A28EB}">
  <dimension ref="A1:D82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2" width="10.33203125" style="5" bestFit="1" customWidth="1"/>
    <col min="3" max="4" width="6.83203125" style="5" customWidth="1"/>
    <col min="5" max="16384" width="10.83203125" style="5"/>
  </cols>
  <sheetData>
    <row r="1" spans="1:4" x14ac:dyDescent="0.2">
      <c r="A1" s="4" t="s">
        <v>67</v>
      </c>
      <c r="B1" s="4" t="s">
        <v>115</v>
      </c>
      <c r="C1" s="4" t="s">
        <v>85</v>
      </c>
      <c r="D1" s="4" t="s">
        <v>86</v>
      </c>
    </row>
    <row r="2" spans="1:4" x14ac:dyDescent="0.2">
      <c r="A2" s="5" t="s">
        <v>9</v>
      </c>
      <c r="B2" s="5">
        <v>1</v>
      </c>
      <c r="C2" s="5">
        <v>0</v>
      </c>
      <c r="D2" s="5">
        <v>3</v>
      </c>
    </row>
    <row r="3" spans="1:4" x14ac:dyDescent="0.2">
      <c r="A3" s="5" t="s">
        <v>9</v>
      </c>
      <c r="B3" s="5">
        <v>2</v>
      </c>
      <c r="C3" s="5">
        <v>0</v>
      </c>
      <c r="D3" s="5">
        <v>0</v>
      </c>
    </row>
    <row r="4" spans="1:4" x14ac:dyDescent="0.2">
      <c r="A4" s="5" t="s">
        <v>9</v>
      </c>
      <c r="B4" s="5">
        <v>3</v>
      </c>
      <c r="C4" s="5">
        <v>0</v>
      </c>
      <c r="D4" s="5">
        <v>1</v>
      </c>
    </row>
    <row r="5" spans="1:4" x14ac:dyDescent="0.2">
      <c r="A5" s="5" t="s">
        <v>9</v>
      </c>
      <c r="B5" s="5">
        <v>4</v>
      </c>
      <c r="C5" s="5">
        <v>0</v>
      </c>
      <c r="D5" s="5">
        <v>0</v>
      </c>
    </row>
    <row r="6" spans="1:4" x14ac:dyDescent="0.2">
      <c r="A6" s="5" t="s">
        <v>9</v>
      </c>
      <c r="B6" s="5">
        <v>5</v>
      </c>
      <c r="C6" s="5">
        <v>0</v>
      </c>
      <c r="D6" s="5">
        <v>0</v>
      </c>
    </row>
    <row r="7" spans="1:4" x14ac:dyDescent="0.2">
      <c r="A7" s="5" t="s">
        <v>9</v>
      </c>
      <c r="B7" s="5">
        <v>6</v>
      </c>
      <c r="C7" s="5">
        <v>0</v>
      </c>
      <c r="D7" s="5">
        <v>2</v>
      </c>
    </row>
    <row r="8" spans="1:4" x14ac:dyDescent="0.2">
      <c r="A8" s="5" t="s">
        <v>9</v>
      </c>
      <c r="B8" s="5">
        <v>7</v>
      </c>
      <c r="C8" s="5">
        <v>0</v>
      </c>
      <c r="D8" s="5">
        <v>2</v>
      </c>
    </row>
    <row r="9" spans="1:4" x14ac:dyDescent="0.2">
      <c r="A9" s="5" t="s">
        <v>9</v>
      </c>
      <c r="B9" s="5">
        <v>8</v>
      </c>
      <c r="C9" s="5">
        <v>0</v>
      </c>
      <c r="D9" s="5">
        <v>2</v>
      </c>
    </row>
    <row r="10" spans="1:4" x14ac:dyDescent="0.2">
      <c r="A10" s="8" t="s">
        <v>9</v>
      </c>
      <c r="B10" s="8">
        <v>9</v>
      </c>
      <c r="C10" s="8">
        <v>0</v>
      </c>
      <c r="D10" s="8">
        <v>2</v>
      </c>
    </row>
    <row r="11" spans="1:4" x14ac:dyDescent="0.2">
      <c r="A11" s="5" t="s">
        <v>10</v>
      </c>
      <c r="B11" s="5">
        <v>1</v>
      </c>
      <c r="C11" s="5">
        <v>0</v>
      </c>
      <c r="D11" s="5">
        <v>4</v>
      </c>
    </row>
    <row r="12" spans="1:4" x14ac:dyDescent="0.2">
      <c r="A12" s="5" t="s">
        <v>10</v>
      </c>
      <c r="B12" s="5">
        <v>2</v>
      </c>
      <c r="C12" s="5">
        <v>0</v>
      </c>
      <c r="D12" s="5">
        <v>2</v>
      </c>
    </row>
    <row r="13" spans="1:4" x14ac:dyDescent="0.2">
      <c r="A13" s="5" t="s">
        <v>10</v>
      </c>
      <c r="B13" s="5">
        <v>3</v>
      </c>
      <c r="C13" s="5">
        <v>0</v>
      </c>
      <c r="D13" s="5">
        <v>4</v>
      </c>
    </row>
    <row r="14" spans="1:4" x14ac:dyDescent="0.2">
      <c r="A14" s="5" t="s">
        <v>10</v>
      </c>
      <c r="B14" s="5">
        <v>4</v>
      </c>
      <c r="C14" s="5">
        <v>0</v>
      </c>
      <c r="D14" s="5">
        <v>0</v>
      </c>
    </row>
    <row r="15" spans="1:4" x14ac:dyDescent="0.2">
      <c r="A15" s="5" t="s">
        <v>10</v>
      </c>
      <c r="B15" s="5">
        <v>5</v>
      </c>
      <c r="C15" s="5">
        <v>0</v>
      </c>
      <c r="D15" s="5">
        <v>0</v>
      </c>
    </row>
    <row r="16" spans="1:4" x14ac:dyDescent="0.2">
      <c r="A16" s="5" t="s">
        <v>10</v>
      </c>
      <c r="B16" s="5">
        <v>6</v>
      </c>
      <c r="C16" s="5">
        <v>0</v>
      </c>
      <c r="D16" s="5">
        <v>2</v>
      </c>
    </row>
    <row r="17" spans="1:4" x14ac:dyDescent="0.2">
      <c r="A17" s="5" t="s">
        <v>10</v>
      </c>
      <c r="B17" s="5">
        <v>7</v>
      </c>
      <c r="C17" s="5">
        <v>0</v>
      </c>
      <c r="D17" s="5">
        <v>2</v>
      </c>
    </row>
    <row r="18" spans="1:4" x14ac:dyDescent="0.2">
      <c r="A18" s="5" t="s">
        <v>10</v>
      </c>
      <c r="B18" s="5">
        <v>8</v>
      </c>
      <c r="C18" s="5">
        <v>0</v>
      </c>
      <c r="D18" s="5">
        <v>2</v>
      </c>
    </row>
    <row r="19" spans="1:4" x14ac:dyDescent="0.2">
      <c r="A19" s="8" t="s">
        <v>10</v>
      </c>
      <c r="B19" s="8">
        <v>9</v>
      </c>
      <c r="C19" s="8">
        <v>0</v>
      </c>
      <c r="D19" s="8">
        <v>2</v>
      </c>
    </row>
    <row r="20" spans="1:4" x14ac:dyDescent="0.2">
      <c r="A20" s="5" t="s">
        <v>11</v>
      </c>
      <c r="B20" s="5">
        <v>1</v>
      </c>
      <c r="C20" s="5">
        <v>0</v>
      </c>
      <c r="D20" s="5">
        <v>4</v>
      </c>
    </row>
    <row r="21" spans="1:4" x14ac:dyDescent="0.2">
      <c r="A21" s="5" t="s">
        <v>11</v>
      </c>
      <c r="B21" s="5">
        <v>2</v>
      </c>
      <c r="C21" s="5">
        <v>0</v>
      </c>
      <c r="D21" s="5">
        <v>2</v>
      </c>
    </row>
    <row r="22" spans="1:4" x14ac:dyDescent="0.2">
      <c r="A22" s="5" t="s">
        <v>11</v>
      </c>
      <c r="B22" s="5">
        <v>3</v>
      </c>
      <c r="C22" s="5">
        <v>0</v>
      </c>
      <c r="D22" s="5">
        <v>1</v>
      </c>
    </row>
    <row r="23" spans="1:4" x14ac:dyDescent="0.2">
      <c r="A23" s="5" t="s">
        <v>11</v>
      </c>
      <c r="B23" s="5">
        <v>4</v>
      </c>
      <c r="C23" s="5">
        <v>0</v>
      </c>
      <c r="D23" s="5">
        <v>2</v>
      </c>
    </row>
    <row r="24" spans="1:4" x14ac:dyDescent="0.2">
      <c r="A24" s="5" t="s">
        <v>11</v>
      </c>
      <c r="B24" s="5">
        <v>5</v>
      </c>
      <c r="C24" s="5">
        <v>0</v>
      </c>
      <c r="D24" s="5">
        <v>1</v>
      </c>
    </row>
    <row r="25" spans="1:4" x14ac:dyDescent="0.2">
      <c r="A25" s="5" t="s">
        <v>11</v>
      </c>
      <c r="B25" s="27">
        <v>6</v>
      </c>
      <c r="C25" s="27"/>
      <c r="D25" s="27"/>
    </row>
    <row r="26" spans="1:4" x14ac:dyDescent="0.2">
      <c r="A26" s="5" t="s">
        <v>11</v>
      </c>
      <c r="B26" s="5">
        <v>7</v>
      </c>
      <c r="C26" s="5">
        <v>0</v>
      </c>
      <c r="D26" s="5">
        <v>2</v>
      </c>
    </row>
    <row r="27" spans="1:4" x14ac:dyDescent="0.2">
      <c r="A27" s="5" t="s">
        <v>11</v>
      </c>
      <c r="B27" s="5">
        <v>8</v>
      </c>
      <c r="C27" s="5">
        <v>0</v>
      </c>
      <c r="D27" s="5">
        <v>1</v>
      </c>
    </row>
    <row r="28" spans="1:4" x14ac:dyDescent="0.2">
      <c r="A28" s="8" t="s">
        <v>11</v>
      </c>
      <c r="B28" s="8">
        <v>9</v>
      </c>
      <c r="C28" s="8">
        <v>0</v>
      </c>
      <c r="D28" s="8">
        <v>2</v>
      </c>
    </row>
    <row r="29" spans="1:4" x14ac:dyDescent="0.2">
      <c r="A29" s="5" t="s">
        <v>12</v>
      </c>
      <c r="B29" s="5">
        <v>1</v>
      </c>
      <c r="C29" s="5">
        <v>0</v>
      </c>
      <c r="D29" s="5">
        <v>2</v>
      </c>
    </row>
    <row r="30" spans="1:4" x14ac:dyDescent="0.2">
      <c r="A30" s="5" t="s">
        <v>12</v>
      </c>
      <c r="B30" s="5">
        <v>2</v>
      </c>
      <c r="C30" s="5">
        <v>0</v>
      </c>
      <c r="D30" s="5">
        <v>4</v>
      </c>
    </row>
    <row r="31" spans="1:4" x14ac:dyDescent="0.2">
      <c r="A31" s="5" t="s">
        <v>12</v>
      </c>
      <c r="B31" s="5">
        <v>3</v>
      </c>
      <c r="C31" s="5">
        <v>0</v>
      </c>
      <c r="D31" s="5">
        <v>4</v>
      </c>
    </row>
    <row r="32" spans="1:4" x14ac:dyDescent="0.2">
      <c r="A32" s="5" t="s">
        <v>12</v>
      </c>
      <c r="B32" s="5">
        <v>4</v>
      </c>
      <c r="C32" s="5">
        <v>0</v>
      </c>
      <c r="D32" s="5">
        <v>0</v>
      </c>
    </row>
    <row r="33" spans="1:4" x14ac:dyDescent="0.2">
      <c r="A33" s="5" t="s">
        <v>12</v>
      </c>
      <c r="B33" s="5">
        <v>5</v>
      </c>
      <c r="C33" s="5">
        <v>0</v>
      </c>
      <c r="D33" s="5">
        <v>2</v>
      </c>
    </row>
    <row r="34" spans="1:4" x14ac:dyDescent="0.2">
      <c r="A34" s="5" t="s">
        <v>12</v>
      </c>
      <c r="B34" s="5">
        <v>6</v>
      </c>
      <c r="C34" s="5">
        <v>0</v>
      </c>
      <c r="D34" s="5">
        <v>2</v>
      </c>
    </row>
    <row r="35" spans="1:4" x14ac:dyDescent="0.2">
      <c r="A35" s="5" t="s">
        <v>12</v>
      </c>
      <c r="B35" s="5">
        <v>7</v>
      </c>
      <c r="C35" s="5">
        <v>0</v>
      </c>
      <c r="D35" s="5">
        <v>4</v>
      </c>
    </row>
    <row r="36" spans="1:4" x14ac:dyDescent="0.2">
      <c r="A36" s="5" t="s">
        <v>12</v>
      </c>
      <c r="B36" s="5">
        <v>8</v>
      </c>
      <c r="C36" s="5">
        <v>2</v>
      </c>
      <c r="D36" s="5">
        <v>2</v>
      </c>
    </row>
    <row r="37" spans="1:4" x14ac:dyDescent="0.2">
      <c r="A37" s="8" t="s">
        <v>12</v>
      </c>
      <c r="B37" s="8">
        <v>9</v>
      </c>
      <c r="C37" s="8">
        <v>0</v>
      </c>
      <c r="D37" s="8">
        <v>2</v>
      </c>
    </row>
    <row r="38" spans="1:4" x14ac:dyDescent="0.2">
      <c r="A38" s="5" t="s">
        <v>13</v>
      </c>
      <c r="B38" s="5">
        <v>1</v>
      </c>
      <c r="C38" s="5">
        <v>0</v>
      </c>
      <c r="D38" s="5">
        <v>2</v>
      </c>
    </row>
    <row r="39" spans="1:4" x14ac:dyDescent="0.2">
      <c r="A39" s="5" t="s">
        <v>13</v>
      </c>
      <c r="B39" s="5">
        <v>2</v>
      </c>
      <c r="C39" s="5">
        <v>0</v>
      </c>
      <c r="D39" s="5">
        <v>0</v>
      </c>
    </row>
    <row r="40" spans="1:4" x14ac:dyDescent="0.2">
      <c r="A40" s="5" t="s">
        <v>13</v>
      </c>
      <c r="B40" s="5">
        <v>3</v>
      </c>
      <c r="C40" s="5">
        <v>0</v>
      </c>
      <c r="D40" s="5">
        <v>1</v>
      </c>
    </row>
    <row r="41" spans="1:4" x14ac:dyDescent="0.2">
      <c r="A41" s="5" t="s">
        <v>13</v>
      </c>
      <c r="B41" s="5">
        <v>4</v>
      </c>
      <c r="C41" s="5">
        <v>0</v>
      </c>
      <c r="D41" s="5">
        <v>4</v>
      </c>
    </row>
    <row r="42" spans="1:4" x14ac:dyDescent="0.2">
      <c r="A42" s="5" t="s">
        <v>13</v>
      </c>
      <c r="B42" s="5">
        <v>5</v>
      </c>
      <c r="C42" s="5">
        <v>0</v>
      </c>
      <c r="D42" s="5">
        <v>0</v>
      </c>
    </row>
    <row r="43" spans="1:4" x14ac:dyDescent="0.2">
      <c r="A43" s="5" t="s">
        <v>13</v>
      </c>
      <c r="B43" s="5">
        <v>6</v>
      </c>
      <c r="C43" s="5">
        <v>0</v>
      </c>
      <c r="D43" s="5">
        <v>3</v>
      </c>
    </row>
    <row r="44" spans="1:4" x14ac:dyDescent="0.2">
      <c r="A44" s="5" t="s">
        <v>13</v>
      </c>
      <c r="B44" s="5">
        <v>7</v>
      </c>
      <c r="C44" s="5">
        <v>0</v>
      </c>
      <c r="D44" s="5">
        <v>2</v>
      </c>
    </row>
    <row r="45" spans="1:4" x14ac:dyDescent="0.2">
      <c r="A45" s="5" t="s">
        <v>13</v>
      </c>
      <c r="B45" s="5">
        <v>8</v>
      </c>
      <c r="C45" s="5">
        <v>0</v>
      </c>
      <c r="D45" s="5">
        <v>2</v>
      </c>
    </row>
    <row r="46" spans="1:4" x14ac:dyDescent="0.2">
      <c r="A46" s="8" t="s">
        <v>13</v>
      </c>
      <c r="B46" s="8">
        <v>9</v>
      </c>
      <c r="C46" s="8">
        <v>0</v>
      </c>
      <c r="D46" s="8">
        <v>2</v>
      </c>
    </row>
    <row r="47" spans="1:4" x14ac:dyDescent="0.2">
      <c r="A47" s="5" t="s">
        <v>14</v>
      </c>
      <c r="B47" s="5">
        <v>1</v>
      </c>
      <c r="C47" s="5">
        <v>2</v>
      </c>
      <c r="D47" s="5">
        <v>2</v>
      </c>
    </row>
    <row r="48" spans="1:4" x14ac:dyDescent="0.2">
      <c r="A48" s="5" t="s">
        <v>14</v>
      </c>
      <c r="B48" s="5">
        <v>2</v>
      </c>
      <c r="C48" s="5">
        <v>0</v>
      </c>
      <c r="D48" s="5">
        <v>0</v>
      </c>
    </row>
    <row r="49" spans="1:4" x14ac:dyDescent="0.2">
      <c r="A49" s="5" t="s">
        <v>14</v>
      </c>
      <c r="B49" s="5">
        <v>3</v>
      </c>
      <c r="C49" s="5">
        <v>0</v>
      </c>
      <c r="D49" s="5">
        <v>0</v>
      </c>
    </row>
    <row r="50" spans="1:4" x14ac:dyDescent="0.2">
      <c r="A50" s="5" t="s">
        <v>14</v>
      </c>
      <c r="B50" s="5">
        <v>4</v>
      </c>
      <c r="C50" s="5">
        <v>0</v>
      </c>
      <c r="D50" s="5">
        <v>0</v>
      </c>
    </row>
    <row r="51" spans="1:4" x14ac:dyDescent="0.2">
      <c r="A51" s="5" t="s">
        <v>14</v>
      </c>
      <c r="B51" s="5">
        <v>5</v>
      </c>
      <c r="C51" s="5">
        <v>0</v>
      </c>
      <c r="D51" s="5">
        <v>1</v>
      </c>
    </row>
    <row r="52" spans="1:4" x14ac:dyDescent="0.2">
      <c r="A52" s="5" t="s">
        <v>14</v>
      </c>
      <c r="B52" s="5">
        <v>6</v>
      </c>
      <c r="C52" s="5">
        <v>0</v>
      </c>
      <c r="D52" s="5">
        <v>2</v>
      </c>
    </row>
    <row r="53" spans="1:4" x14ac:dyDescent="0.2">
      <c r="A53" s="5" t="s">
        <v>14</v>
      </c>
      <c r="B53" s="5">
        <v>7</v>
      </c>
      <c r="C53" s="5">
        <v>0</v>
      </c>
      <c r="D53" s="5">
        <v>0</v>
      </c>
    </row>
    <row r="54" spans="1:4" x14ac:dyDescent="0.2">
      <c r="A54" s="5" t="s">
        <v>14</v>
      </c>
      <c r="B54" s="5">
        <v>8</v>
      </c>
      <c r="C54" s="5">
        <v>0</v>
      </c>
      <c r="D54" s="5">
        <v>2</v>
      </c>
    </row>
    <row r="55" spans="1:4" x14ac:dyDescent="0.2">
      <c r="A55" s="8" t="s">
        <v>14</v>
      </c>
      <c r="B55" s="8">
        <v>9</v>
      </c>
      <c r="C55" s="8">
        <v>0</v>
      </c>
      <c r="D55" s="8">
        <v>0</v>
      </c>
    </row>
    <row r="56" spans="1:4" x14ac:dyDescent="0.2">
      <c r="A56" s="5" t="s">
        <v>15</v>
      </c>
      <c r="B56" s="5">
        <v>1</v>
      </c>
      <c r="C56" s="5">
        <v>0</v>
      </c>
      <c r="D56" s="5">
        <v>2</v>
      </c>
    </row>
    <row r="57" spans="1:4" x14ac:dyDescent="0.2">
      <c r="A57" s="5" t="s">
        <v>15</v>
      </c>
      <c r="B57" s="5">
        <v>2</v>
      </c>
      <c r="C57" s="5">
        <v>0</v>
      </c>
      <c r="D57" s="5">
        <v>4</v>
      </c>
    </row>
    <row r="58" spans="1:4" x14ac:dyDescent="0.2">
      <c r="A58" s="5" t="s">
        <v>15</v>
      </c>
      <c r="B58" s="5">
        <v>3</v>
      </c>
      <c r="C58" s="5">
        <v>0</v>
      </c>
      <c r="D58" s="5">
        <v>4</v>
      </c>
    </row>
    <row r="59" spans="1:4" x14ac:dyDescent="0.2">
      <c r="A59" s="5" t="s">
        <v>15</v>
      </c>
      <c r="B59" s="5">
        <v>4</v>
      </c>
      <c r="C59" s="5">
        <v>0</v>
      </c>
      <c r="D59" s="5">
        <v>0</v>
      </c>
    </row>
    <row r="60" spans="1:4" x14ac:dyDescent="0.2">
      <c r="A60" s="5" t="s">
        <v>15</v>
      </c>
      <c r="B60" s="5">
        <v>5</v>
      </c>
      <c r="C60" s="5">
        <v>0</v>
      </c>
      <c r="D60" s="5">
        <v>2</v>
      </c>
    </row>
    <row r="61" spans="1:4" x14ac:dyDescent="0.2">
      <c r="A61" s="5" t="s">
        <v>15</v>
      </c>
      <c r="B61" s="5">
        <v>6</v>
      </c>
      <c r="C61" s="5">
        <v>0</v>
      </c>
      <c r="D61" s="5">
        <v>4</v>
      </c>
    </row>
    <row r="62" spans="1:4" x14ac:dyDescent="0.2">
      <c r="A62" s="5" t="s">
        <v>15</v>
      </c>
      <c r="B62" s="5">
        <v>7</v>
      </c>
      <c r="C62" s="5">
        <v>0</v>
      </c>
      <c r="D62" s="5">
        <v>4</v>
      </c>
    </row>
    <row r="63" spans="1:4" x14ac:dyDescent="0.2">
      <c r="A63" s="5" t="s">
        <v>15</v>
      </c>
      <c r="B63" s="5">
        <v>8</v>
      </c>
      <c r="C63" s="5">
        <v>0</v>
      </c>
      <c r="D63" s="5">
        <v>2</v>
      </c>
    </row>
    <row r="64" spans="1:4" x14ac:dyDescent="0.2">
      <c r="A64" s="8" t="s">
        <v>15</v>
      </c>
      <c r="B64" s="8">
        <v>9</v>
      </c>
      <c r="C64" s="8">
        <v>0</v>
      </c>
      <c r="D64" s="8">
        <v>4</v>
      </c>
    </row>
    <row r="65" spans="1:4" x14ac:dyDescent="0.2">
      <c r="A65" s="5" t="s">
        <v>16</v>
      </c>
      <c r="B65" s="5">
        <v>1</v>
      </c>
      <c r="C65" s="5">
        <v>0</v>
      </c>
      <c r="D65" s="5">
        <v>0</v>
      </c>
    </row>
    <row r="66" spans="1:4" x14ac:dyDescent="0.2">
      <c r="A66" s="5" t="s">
        <v>16</v>
      </c>
      <c r="B66" s="5">
        <v>2</v>
      </c>
      <c r="C66" s="5">
        <v>0</v>
      </c>
      <c r="D66" s="5">
        <v>0</v>
      </c>
    </row>
    <row r="67" spans="1:4" x14ac:dyDescent="0.2">
      <c r="A67" s="5" t="s">
        <v>16</v>
      </c>
      <c r="B67" s="5">
        <v>3</v>
      </c>
      <c r="C67" s="5">
        <v>0</v>
      </c>
      <c r="D67" s="5">
        <v>2</v>
      </c>
    </row>
    <row r="68" spans="1:4" x14ac:dyDescent="0.2">
      <c r="A68" s="5" t="s">
        <v>16</v>
      </c>
      <c r="B68" s="5">
        <v>4</v>
      </c>
      <c r="C68" s="5">
        <v>0</v>
      </c>
      <c r="D68" s="5">
        <v>0</v>
      </c>
    </row>
    <row r="69" spans="1:4" x14ac:dyDescent="0.2">
      <c r="A69" s="5" t="s">
        <v>16</v>
      </c>
      <c r="B69" s="5">
        <v>5</v>
      </c>
      <c r="C69" s="5">
        <v>0</v>
      </c>
      <c r="D69" s="5">
        <v>0</v>
      </c>
    </row>
    <row r="70" spans="1:4" x14ac:dyDescent="0.2">
      <c r="A70" s="5" t="s">
        <v>16</v>
      </c>
      <c r="B70" s="5">
        <v>6</v>
      </c>
      <c r="C70" s="5">
        <v>0</v>
      </c>
      <c r="D70" s="5">
        <v>3</v>
      </c>
    </row>
    <row r="71" spans="1:4" x14ac:dyDescent="0.2">
      <c r="A71" s="5" t="s">
        <v>16</v>
      </c>
      <c r="B71" s="5">
        <v>7</v>
      </c>
      <c r="C71" s="5">
        <v>0</v>
      </c>
      <c r="D71" s="5">
        <v>4</v>
      </c>
    </row>
    <row r="72" spans="1:4" x14ac:dyDescent="0.2">
      <c r="A72" s="5" t="s">
        <v>16</v>
      </c>
      <c r="B72" s="5">
        <v>8</v>
      </c>
      <c r="C72" s="5">
        <v>0</v>
      </c>
      <c r="D72" s="5">
        <v>2</v>
      </c>
    </row>
    <row r="73" spans="1:4" x14ac:dyDescent="0.2">
      <c r="A73" s="8" t="s">
        <v>16</v>
      </c>
      <c r="B73" s="8">
        <v>9</v>
      </c>
      <c r="C73" s="8">
        <v>0</v>
      </c>
      <c r="D73" s="8">
        <v>2</v>
      </c>
    </row>
    <row r="74" spans="1:4" x14ac:dyDescent="0.2">
      <c r="A74" s="5" t="s">
        <v>17</v>
      </c>
      <c r="B74" s="5">
        <v>1</v>
      </c>
      <c r="C74" s="5">
        <v>0</v>
      </c>
      <c r="D74" s="5">
        <v>0</v>
      </c>
    </row>
    <row r="75" spans="1:4" x14ac:dyDescent="0.2">
      <c r="A75" s="5" t="s">
        <v>17</v>
      </c>
      <c r="B75" s="5">
        <v>2</v>
      </c>
      <c r="C75" s="5">
        <v>0</v>
      </c>
      <c r="D75" s="5">
        <v>0</v>
      </c>
    </row>
    <row r="76" spans="1:4" x14ac:dyDescent="0.2">
      <c r="A76" s="5" t="s">
        <v>17</v>
      </c>
      <c r="B76" s="5">
        <v>3</v>
      </c>
      <c r="C76" s="5">
        <v>0</v>
      </c>
      <c r="D76" s="5">
        <v>0</v>
      </c>
    </row>
    <row r="77" spans="1:4" x14ac:dyDescent="0.2">
      <c r="A77" s="5" t="s">
        <v>17</v>
      </c>
      <c r="B77" s="5">
        <v>4</v>
      </c>
      <c r="C77" s="5">
        <v>0</v>
      </c>
      <c r="D77" s="5">
        <v>0</v>
      </c>
    </row>
    <row r="78" spans="1:4" x14ac:dyDescent="0.2">
      <c r="A78" s="5" t="s">
        <v>17</v>
      </c>
      <c r="B78" s="5">
        <v>5</v>
      </c>
      <c r="C78" s="5">
        <v>0</v>
      </c>
      <c r="D78" s="5">
        <v>0</v>
      </c>
    </row>
    <row r="79" spans="1:4" x14ac:dyDescent="0.2">
      <c r="A79" s="5" t="s">
        <v>17</v>
      </c>
      <c r="B79" s="5">
        <v>6</v>
      </c>
      <c r="C79" s="5">
        <v>0</v>
      </c>
      <c r="D79" s="5">
        <v>2</v>
      </c>
    </row>
    <row r="80" spans="1:4" x14ac:dyDescent="0.2">
      <c r="A80" s="5" t="s">
        <v>17</v>
      </c>
      <c r="B80" s="5">
        <v>7</v>
      </c>
      <c r="C80" s="5">
        <v>0</v>
      </c>
      <c r="D80" s="5">
        <v>4</v>
      </c>
    </row>
    <row r="81" spans="1:4" x14ac:dyDescent="0.2">
      <c r="A81" s="5" t="s">
        <v>17</v>
      </c>
      <c r="B81" s="5">
        <v>8</v>
      </c>
      <c r="C81" s="5">
        <v>0</v>
      </c>
      <c r="D81" s="5">
        <v>4</v>
      </c>
    </row>
    <row r="82" spans="1:4" x14ac:dyDescent="0.2">
      <c r="A82" s="8" t="s">
        <v>17</v>
      </c>
      <c r="B82" s="8">
        <v>9</v>
      </c>
      <c r="C82" s="8">
        <v>0</v>
      </c>
      <c r="D82" s="8">
        <v>0</v>
      </c>
    </row>
  </sheetData>
  <autoFilter ref="B1:B2" xr:uid="{186F1C9C-12F4-2F45-824E-4B0E5550DF6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F67-ADDB-AC47-AE3B-2341D0F4284B}">
  <dimension ref="A1:X15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5" bestFit="1" customWidth="1"/>
    <col min="2" max="6" width="6.83203125" style="5" customWidth="1"/>
    <col min="7" max="7" width="12.83203125" style="5" customWidth="1"/>
    <col min="8" max="10" width="6.83203125" style="5" customWidth="1"/>
    <col min="11" max="11" width="12.6640625" style="5" customWidth="1"/>
    <col min="12" max="12" width="10.83203125" style="5"/>
    <col min="13" max="13" width="6.83203125" style="5" customWidth="1"/>
    <col min="14" max="15" width="12.83203125" style="5" customWidth="1"/>
    <col min="16" max="16" width="6.83203125" style="5" customWidth="1"/>
    <col min="17" max="17" width="12.83203125" style="5" customWidth="1"/>
    <col min="18" max="18" width="6.83203125" style="5" customWidth="1"/>
    <col min="19" max="20" width="12.83203125" style="5" customWidth="1"/>
    <col min="21" max="21" width="20.83203125" style="5" customWidth="1"/>
    <col min="22" max="22" width="22.33203125" style="5" customWidth="1"/>
    <col min="23" max="23" width="22.6640625" style="5" customWidth="1"/>
    <col min="24" max="24" width="25.83203125" style="5" customWidth="1"/>
    <col min="25" max="16384" width="10.83203125" style="5"/>
  </cols>
  <sheetData>
    <row r="1" spans="1:24" s="15" customFormat="1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7">
        <v>240408</v>
      </c>
      <c r="B2" s="5">
        <f>AVERAGE('Kelley Data'!D3:D5)</f>
        <v>4</v>
      </c>
      <c r="C2" s="5">
        <v>0</v>
      </c>
      <c r="D2" s="5">
        <v>12</v>
      </c>
      <c r="E2" s="5">
        <f>B2-C2</f>
        <v>4</v>
      </c>
      <c r="F2" s="5">
        <v>12</v>
      </c>
      <c r="G2" s="5">
        <f>E2/F2</f>
        <v>0.33333333333333331</v>
      </c>
      <c r="H2" s="7">
        <v>33.333333333333329</v>
      </c>
      <c r="I2" s="5">
        <v>0</v>
      </c>
      <c r="J2" s="5">
        <v>3</v>
      </c>
      <c r="K2" s="5">
        <v>0</v>
      </c>
      <c r="L2" s="5">
        <f>_xlfn.VAR.S('Kelley Data'!D3:D5)</f>
        <v>4</v>
      </c>
      <c r="M2" s="5">
        <v>3</v>
      </c>
      <c r="N2" s="5">
        <f>L2/M2</f>
        <v>1.3333333333333333</v>
      </c>
      <c r="O2" s="7">
        <f>K2+N2</f>
        <v>1.3333333333333333</v>
      </c>
      <c r="P2" s="5">
        <f>E2*E2</f>
        <v>16</v>
      </c>
      <c r="Q2" s="5">
        <f>P2*I2</f>
        <v>0</v>
      </c>
      <c r="R2" s="5">
        <f>F2*F2</f>
        <v>144</v>
      </c>
      <c r="S2" s="5">
        <f>R2*J2</f>
        <v>432</v>
      </c>
      <c r="T2" s="7">
        <f>Q2/S2</f>
        <v>0</v>
      </c>
      <c r="U2" s="5">
        <f>O2+T2</f>
        <v>1.3333333333333333</v>
      </c>
      <c r="V2" s="5">
        <f>SQRT(U2)</f>
        <v>1.1547005383792515</v>
      </c>
      <c r="W2" s="5">
        <f>V2/F2</f>
        <v>9.6225044864937617E-2</v>
      </c>
      <c r="X2" s="5">
        <v>9.2592592592592605E-3</v>
      </c>
    </row>
    <row r="3" spans="1:24" x14ac:dyDescent="0.2">
      <c r="A3" s="7">
        <v>240412</v>
      </c>
      <c r="B3" s="5">
        <f>AVERAGE('Kelley Data'!D6:D8)</f>
        <v>5</v>
      </c>
      <c r="C3" s="5">
        <v>1.6666000000000001</v>
      </c>
      <c r="D3" s="5">
        <v>12</v>
      </c>
      <c r="E3" s="5">
        <f t="shared" ref="E3:E10" si="0">B3-C3</f>
        <v>3.3334000000000001</v>
      </c>
      <c r="F3" s="5">
        <v>10.333399999999999</v>
      </c>
      <c r="G3" s="5">
        <f t="shared" ref="G3:G10" si="1">E3/F3</f>
        <v>0.3225850155805447</v>
      </c>
      <c r="H3" s="7">
        <v>32.258501558054498</v>
      </c>
      <c r="I3" s="5">
        <f>_xlfn.VAR.S('Kelley Data'!C6:C8)</f>
        <v>2.333333333333333</v>
      </c>
      <c r="J3" s="5">
        <v>3</v>
      </c>
      <c r="K3" s="5">
        <v>0.77777777777777768</v>
      </c>
      <c r="L3" s="5">
        <f>_xlfn.VAR.S('Kelley Data'!D6:D8)</f>
        <v>1</v>
      </c>
      <c r="M3" s="5">
        <v>3</v>
      </c>
      <c r="N3" s="5">
        <f t="shared" ref="N3:N10" si="2">L3/M3</f>
        <v>0.33333333333333331</v>
      </c>
      <c r="O3" s="7">
        <f t="shared" ref="O3:O10" si="3">K3+N3</f>
        <v>1.1111111111111109</v>
      </c>
      <c r="P3" s="5">
        <f t="shared" ref="P3:P10" si="4">E3*E3</f>
        <v>11.111555560000001</v>
      </c>
      <c r="Q3" s="5">
        <f t="shared" ref="Q3:Q10" si="5">P3*I3</f>
        <v>25.926962973333332</v>
      </c>
      <c r="R3" s="5">
        <f t="shared" ref="R3:R10" si="6">F3*F3</f>
        <v>106.77915555999998</v>
      </c>
      <c r="S3" s="5">
        <f t="shared" ref="S3:S10" si="7">R3*J3</f>
        <v>320.33746667999992</v>
      </c>
      <c r="T3" s="7">
        <f t="shared" ref="T3:T10" si="8">Q3/S3</f>
        <v>8.0936405104411302E-2</v>
      </c>
      <c r="U3" s="5">
        <f t="shared" ref="U3:U10" si="9">O3+T3</f>
        <v>1.1920475162155222</v>
      </c>
      <c r="V3" s="5">
        <f t="shared" ref="V3:V10" si="10">SQRT(U3)</f>
        <v>1.0918092856426538</v>
      </c>
      <c r="W3" s="5">
        <f t="shared" ref="W3:W10" si="11">V3/F3</f>
        <v>0.10565828146037644</v>
      </c>
      <c r="X3" s="5">
        <v>1.1163672441160099E-2</v>
      </c>
    </row>
    <row r="4" spans="1:24" x14ac:dyDescent="0.2">
      <c r="A4" s="7">
        <v>240413</v>
      </c>
      <c r="B4" s="5">
        <f>AVERAGE('Kelley Data'!D9:D11)</f>
        <v>12</v>
      </c>
      <c r="C4" s="5">
        <v>1.6666000000000001</v>
      </c>
      <c r="D4" s="5">
        <v>12</v>
      </c>
      <c r="E4" s="5">
        <f t="shared" si="0"/>
        <v>10.333399999999999</v>
      </c>
      <c r="F4" s="5">
        <v>10.333399999999999</v>
      </c>
      <c r="G4" s="5">
        <f t="shared" si="1"/>
        <v>1</v>
      </c>
      <c r="H4" s="7">
        <v>100</v>
      </c>
      <c r="I4" s="5">
        <f>_xlfn.VAR.S('Kelley Data'!C9:C11)</f>
        <v>2.333333333333333</v>
      </c>
      <c r="J4" s="5">
        <v>3</v>
      </c>
      <c r="K4" s="5">
        <v>0.77777777777777768</v>
      </c>
      <c r="L4" s="5">
        <f>_xlfn.VAR.S('Kelley Data'!D9:D11)</f>
        <v>0</v>
      </c>
      <c r="M4" s="5">
        <v>3</v>
      </c>
      <c r="N4" s="5">
        <f t="shared" si="2"/>
        <v>0</v>
      </c>
      <c r="O4" s="7">
        <f t="shared" si="3"/>
        <v>0.77777777777777768</v>
      </c>
      <c r="P4" s="5">
        <f t="shared" si="4"/>
        <v>106.77915555999998</v>
      </c>
      <c r="Q4" s="5">
        <f t="shared" si="5"/>
        <v>249.15136297333325</v>
      </c>
      <c r="R4" s="5">
        <f t="shared" si="6"/>
        <v>106.77915555999998</v>
      </c>
      <c r="S4" s="5">
        <f t="shared" si="7"/>
        <v>320.33746667999992</v>
      </c>
      <c r="T4" s="7">
        <f t="shared" si="8"/>
        <v>0.77777777777777768</v>
      </c>
      <c r="U4" s="5">
        <f t="shared" si="9"/>
        <v>1.5555555555555554</v>
      </c>
      <c r="V4" s="5">
        <f t="shared" si="10"/>
        <v>1.247219128924647</v>
      </c>
      <c r="W4" s="5">
        <f t="shared" si="11"/>
        <v>0.12069784668401951</v>
      </c>
      <c r="X4" s="5">
        <v>1.45679701941591E-2</v>
      </c>
    </row>
    <row r="5" spans="1:24" x14ac:dyDescent="0.2">
      <c r="A5" s="7">
        <v>240903</v>
      </c>
      <c r="B5" s="5">
        <f>AVERAGE('Kelley Data'!D12:D14)</f>
        <v>3.3333333333333335</v>
      </c>
      <c r="C5" s="5">
        <v>0.33329999999999999</v>
      </c>
      <c r="D5" s="5">
        <v>12</v>
      </c>
      <c r="E5" s="5">
        <f t="shared" si="0"/>
        <v>3.0000333333333336</v>
      </c>
      <c r="F5" s="5">
        <v>11.666700000000001</v>
      </c>
      <c r="G5" s="5">
        <f t="shared" si="1"/>
        <v>0.25714497958577259</v>
      </c>
      <c r="H5" s="7">
        <v>25.714497958577301</v>
      </c>
      <c r="I5" s="5">
        <f>_xlfn.VAR.S('Kelley Data'!C12:C14)</f>
        <v>0.33333333333333337</v>
      </c>
      <c r="J5" s="5">
        <v>3</v>
      </c>
      <c r="K5" s="5">
        <v>0.11111111111111112</v>
      </c>
      <c r="L5" s="5">
        <f>_xlfn.VAR.S('Kelley Data'!D12:D14)</f>
        <v>9.3333333333333321</v>
      </c>
      <c r="M5" s="5">
        <v>3</v>
      </c>
      <c r="N5" s="5">
        <f t="shared" si="2"/>
        <v>3.1111111111111107</v>
      </c>
      <c r="O5" s="7">
        <f t="shared" si="3"/>
        <v>3.2222222222222219</v>
      </c>
      <c r="P5" s="5">
        <f t="shared" si="4"/>
        <v>9.0002000011111125</v>
      </c>
      <c r="Q5" s="5">
        <f t="shared" si="5"/>
        <v>3.0000666670370379</v>
      </c>
      <c r="R5" s="5">
        <f t="shared" si="6"/>
        <v>136.11188889000002</v>
      </c>
      <c r="S5" s="5">
        <f t="shared" si="7"/>
        <v>408.33566667000002</v>
      </c>
      <c r="T5" s="7">
        <f t="shared" si="8"/>
        <v>7.3470600584630476E-3</v>
      </c>
      <c r="U5" s="5">
        <f t="shared" si="9"/>
        <v>3.2295692822806847</v>
      </c>
      <c r="V5" s="5">
        <f t="shared" si="10"/>
        <v>1.7971002426911762</v>
      </c>
      <c r="W5" s="5">
        <f t="shared" si="11"/>
        <v>0.15403672355431922</v>
      </c>
      <c r="X5" s="5">
        <v>2.3727312203349799E-2</v>
      </c>
    </row>
    <row r="6" spans="1:24" x14ac:dyDescent="0.2">
      <c r="A6" s="7">
        <v>240913</v>
      </c>
      <c r="B6" s="5">
        <f>AVERAGE('Kelley Data'!D15:D17)</f>
        <v>6.333333333333333</v>
      </c>
      <c r="C6" s="5">
        <v>0.66659999999999997</v>
      </c>
      <c r="D6" s="5">
        <v>12</v>
      </c>
      <c r="E6" s="5">
        <f t="shared" si="0"/>
        <v>5.6667333333333332</v>
      </c>
      <c r="F6" s="5">
        <v>11.333399999999999</v>
      </c>
      <c r="G6" s="5">
        <f t="shared" si="1"/>
        <v>0.50000294115916966</v>
      </c>
      <c r="H6" s="7">
        <v>50.000294115917001</v>
      </c>
      <c r="I6" s="5">
        <f>_xlfn.VAR.S('Kelley Data'!C15:C17)</f>
        <v>1.3333333333333335</v>
      </c>
      <c r="J6" s="5">
        <v>3</v>
      </c>
      <c r="K6" s="5">
        <v>0.44444444444444448</v>
      </c>
      <c r="L6" s="5">
        <f>_xlfn.VAR.S('Kelley Data'!D15:D17)</f>
        <v>1.3333333333333357</v>
      </c>
      <c r="M6" s="5">
        <v>3</v>
      </c>
      <c r="N6" s="5">
        <f t="shared" si="2"/>
        <v>0.44444444444444525</v>
      </c>
      <c r="O6" s="7">
        <f t="shared" si="3"/>
        <v>0.88888888888888973</v>
      </c>
      <c r="P6" s="5">
        <f t="shared" si="4"/>
        <v>32.111866671111109</v>
      </c>
      <c r="Q6" s="5">
        <f t="shared" si="5"/>
        <v>42.81582222814815</v>
      </c>
      <c r="R6" s="5">
        <f t="shared" si="6"/>
        <v>128.44595555999999</v>
      </c>
      <c r="S6" s="5">
        <f t="shared" si="7"/>
        <v>385.33786667999993</v>
      </c>
      <c r="T6" s="7">
        <f t="shared" si="8"/>
        <v>0.11111241829680894</v>
      </c>
      <c r="U6" s="5">
        <f t="shared" si="9"/>
        <v>1.0000013071856986</v>
      </c>
      <c r="V6" s="5">
        <f t="shared" si="10"/>
        <v>1.0000006535926358</v>
      </c>
      <c r="W6" s="5">
        <f t="shared" si="11"/>
        <v>8.8234832759157528E-2</v>
      </c>
      <c r="X6" s="5">
        <v>7.7853857120364998E-3</v>
      </c>
    </row>
    <row r="7" spans="1:24" x14ac:dyDescent="0.2">
      <c r="A7" s="7">
        <v>240915</v>
      </c>
      <c r="B7" s="5">
        <f>AVERAGE('Kelley Data'!D18:D20)</f>
        <v>6.333333333333333</v>
      </c>
      <c r="C7" s="5">
        <v>1.3332999999999999</v>
      </c>
      <c r="D7" s="5">
        <v>12</v>
      </c>
      <c r="E7" s="5">
        <f t="shared" si="0"/>
        <v>5.0000333333333327</v>
      </c>
      <c r="F7" s="5">
        <v>10.666700000000001</v>
      </c>
      <c r="G7" s="5">
        <f t="shared" si="1"/>
        <v>0.46875166015106196</v>
      </c>
      <c r="H7" s="7">
        <v>46.875166015106203</v>
      </c>
      <c r="I7" s="5">
        <f>_xlfn.VAR.S('Kelley Data'!C18:C20)</f>
        <v>1.3333333333333335</v>
      </c>
      <c r="J7" s="5">
        <v>3</v>
      </c>
      <c r="K7" s="5">
        <v>0.44444444444444448</v>
      </c>
      <c r="L7" s="5">
        <f>_xlfn.VAR.S('Kelley Data'!D18:D20)</f>
        <v>8.3333333333333357</v>
      </c>
      <c r="M7" s="5">
        <v>3</v>
      </c>
      <c r="N7" s="5">
        <f t="shared" si="2"/>
        <v>2.7777777777777786</v>
      </c>
      <c r="O7" s="7">
        <f t="shared" si="3"/>
        <v>3.2222222222222232</v>
      </c>
      <c r="P7" s="5">
        <f t="shared" si="4"/>
        <v>25.000333334444438</v>
      </c>
      <c r="Q7" s="5">
        <f t="shared" si="5"/>
        <v>33.333777779259258</v>
      </c>
      <c r="R7" s="5">
        <f t="shared" si="6"/>
        <v>113.77848889000001</v>
      </c>
      <c r="S7" s="5">
        <f t="shared" si="7"/>
        <v>341.33546667000002</v>
      </c>
      <c r="T7" s="7">
        <f t="shared" si="8"/>
        <v>9.7656941730834099E-2</v>
      </c>
      <c r="U7" s="5">
        <f t="shared" si="9"/>
        <v>3.3198791639530572</v>
      </c>
      <c r="V7" s="5">
        <f t="shared" si="10"/>
        <v>1.822053556828958</v>
      </c>
      <c r="W7" s="5">
        <f t="shared" si="11"/>
        <v>0.17081698714962995</v>
      </c>
      <c r="X7" s="5">
        <v>2.9178443098876801E-2</v>
      </c>
    </row>
    <row r="8" spans="1:24" x14ac:dyDescent="0.2">
      <c r="A8" s="7">
        <v>241201</v>
      </c>
      <c r="B8" s="5">
        <f>AVERAGE('Kelley Data'!D21:D23)</f>
        <v>8</v>
      </c>
      <c r="C8" s="5">
        <v>2.3332999999999999</v>
      </c>
      <c r="D8" s="5">
        <v>12</v>
      </c>
      <c r="E8" s="5">
        <f t="shared" si="0"/>
        <v>5.6667000000000005</v>
      </c>
      <c r="F8" s="5">
        <v>9.6667000000000005</v>
      </c>
      <c r="G8" s="5">
        <f t="shared" si="1"/>
        <v>0.58620832341957441</v>
      </c>
      <c r="H8" s="7">
        <v>58.620832341957403</v>
      </c>
      <c r="I8" s="5">
        <f>_xlfn.VAR.S('Kelley Data'!C21:C23)</f>
        <v>6.3333333333333339</v>
      </c>
      <c r="J8" s="5">
        <v>3</v>
      </c>
      <c r="K8" s="5">
        <v>2.1111111111111112</v>
      </c>
      <c r="L8" s="5">
        <f>_xlfn.VAR.S('Kelley Data'!D21:D23)</f>
        <v>4</v>
      </c>
      <c r="M8" s="5">
        <v>3</v>
      </c>
      <c r="N8" s="5">
        <f t="shared" si="2"/>
        <v>1.3333333333333333</v>
      </c>
      <c r="O8" s="7">
        <f t="shared" si="3"/>
        <v>3.4444444444444446</v>
      </c>
      <c r="P8" s="5">
        <f t="shared" si="4"/>
        <v>32.111488890000004</v>
      </c>
      <c r="Q8" s="5">
        <f t="shared" si="5"/>
        <v>203.37276297000005</v>
      </c>
      <c r="R8" s="5">
        <f t="shared" si="6"/>
        <v>93.445088890000008</v>
      </c>
      <c r="S8" s="5">
        <f t="shared" si="7"/>
        <v>280.33526667000001</v>
      </c>
      <c r="T8" s="7">
        <f t="shared" si="8"/>
        <v>0.7254626411645978</v>
      </c>
      <c r="U8" s="5">
        <f t="shared" si="9"/>
        <v>4.1699070856090428</v>
      </c>
      <c r="V8" s="5">
        <f t="shared" si="10"/>
        <v>2.042035035352979</v>
      </c>
      <c r="W8" s="5">
        <f t="shared" si="11"/>
        <v>0.21124427522866945</v>
      </c>
      <c r="X8" s="5">
        <v>4.46241438168858E-2</v>
      </c>
    </row>
    <row r="9" spans="1:24" x14ac:dyDescent="0.2">
      <c r="A9" s="7">
        <v>241204</v>
      </c>
      <c r="B9" s="5">
        <f>AVERAGE('Kelley Data'!D24:D26)</f>
        <v>1</v>
      </c>
      <c r="C9" s="5">
        <v>0.33329999999999999</v>
      </c>
      <c r="D9" s="5">
        <v>12</v>
      </c>
      <c r="E9" s="5">
        <f t="shared" si="0"/>
        <v>0.66670000000000007</v>
      </c>
      <c r="F9" s="5">
        <v>11.666700000000001</v>
      </c>
      <c r="G9" s="5">
        <f t="shared" si="1"/>
        <v>5.7145551012711397E-2</v>
      </c>
      <c r="H9" s="7">
        <v>5.7145551012711397</v>
      </c>
      <c r="I9" s="5">
        <f>_xlfn.VAR.S('Kelley Data'!C24:C26)</f>
        <v>0.33333333333333337</v>
      </c>
      <c r="J9" s="5">
        <v>3</v>
      </c>
      <c r="K9" s="5">
        <v>0.11111111111111112</v>
      </c>
      <c r="L9" s="5">
        <f>_xlfn.VAR.S('Kelley Data'!D24:D26)</f>
        <v>1</v>
      </c>
      <c r="M9" s="5">
        <v>3</v>
      </c>
      <c r="N9" s="5">
        <f t="shared" si="2"/>
        <v>0.33333333333333331</v>
      </c>
      <c r="O9" s="7">
        <f t="shared" si="3"/>
        <v>0.44444444444444442</v>
      </c>
      <c r="P9" s="5">
        <f t="shared" si="4"/>
        <v>0.44448889000000008</v>
      </c>
      <c r="Q9" s="5">
        <f t="shared" si="5"/>
        <v>0.14816296333333337</v>
      </c>
      <c r="R9" s="5">
        <f t="shared" si="6"/>
        <v>136.11188889000002</v>
      </c>
      <c r="S9" s="5">
        <f t="shared" si="7"/>
        <v>408.33566667000002</v>
      </c>
      <c r="T9" s="7">
        <f t="shared" si="8"/>
        <v>3.628460000607112E-4</v>
      </c>
      <c r="U9" s="5">
        <f t="shared" si="9"/>
        <v>0.44480729044450512</v>
      </c>
      <c r="V9" s="5">
        <f t="shared" si="10"/>
        <v>0.6669387456464837</v>
      </c>
      <c r="W9" s="5">
        <f t="shared" si="11"/>
        <v>5.7166014866798981E-2</v>
      </c>
      <c r="X9" s="5">
        <v>3.2679532557510801E-3</v>
      </c>
    </row>
    <row r="10" spans="1:24" x14ac:dyDescent="0.2">
      <c r="A10" s="7">
        <v>241211</v>
      </c>
      <c r="B10" s="5">
        <f>AVERAGE('Kelley Data'!D27:D29)</f>
        <v>10</v>
      </c>
      <c r="C10" s="5">
        <v>0</v>
      </c>
      <c r="D10" s="5">
        <v>12</v>
      </c>
      <c r="E10" s="5">
        <f t="shared" si="0"/>
        <v>10</v>
      </c>
      <c r="F10" s="5">
        <v>12</v>
      </c>
      <c r="G10" s="5">
        <f t="shared" si="1"/>
        <v>0.83333333333333337</v>
      </c>
      <c r="H10" s="7">
        <v>83.3333333333333</v>
      </c>
      <c r="I10" s="5">
        <v>0</v>
      </c>
      <c r="J10" s="5">
        <v>3</v>
      </c>
      <c r="K10" s="5">
        <v>0</v>
      </c>
      <c r="L10" s="5">
        <f>_xlfn.VAR.S('Kelley Data'!D27:D29)</f>
        <v>12</v>
      </c>
      <c r="M10" s="5">
        <v>3</v>
      </c>
      <c r="N10" s="5">
        <f t="shared" si="2"/>
        <v>4</v>
      </c>
      <c r="O10" s="7">
        <f t="shared" si="3"/>
        <v>4</v>
      </c>
      <c r="P10" s="5">
        <f t="shared" si="4"/>
        <v>100</v>
      </c>
      <c r="Q10" s="5">
        <f t="shared" si="5"/>
        <v>0</v>
      </c>
      <c r="R10" s="5">
        <f t="shared" si="6"/>
        <v>144</v>
      </c>
      <c r="S10" s="5">
        <f t="shared" si="7"/>
        <v>432</v>
      </c>
      <c r="T10" s="7">
        <f t="shared" si="8"/>
        <v>0</v>
      </c>
      <c r="U10" s="5">
        <f t="shared" si="9"/>
        <v>4</v>
      </c>
      <c r="V10" s="5">
        <f t="shared" si="10"/>
        <v>2</v>
      </c>
      <c r="W10" s="5">
        <f t="shared" si="11"/>
        <v>0.16666666666666666</v>
      </c>
      <c r="X10" s="5">
        <v>2.7777777777777801E-2</v>
      </c>
    </row>
    <row r="12" spans="1:24" x14ac:dyDescent="0.2">
      <c r="A12" s="11" t="s">
        <v>112</v>
      </c>
      <c r="W12" s="15" t="s">
        <v>3</v>
      </c>
      <c r="X12" s="15" t="s">
        <v>191</v>
      </c>
    </row>
    <row r="13" spans="1:24" x14ac:dyDescent="0.2">
      <c r="A13" s="19" t="s">
        <v>195</v>
      </c>
    </row>
    <row r="14" spans="1:24" x14ac:dyDescent="0.2">
      <c r="A14" s="11"/>
    </row>
    <row r="15" spans="1:24" s="27" customFormat="1" x14ac:dyDescent="0.2">
      <c r="A15" s="30" t="s">
        <v>116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2E00-8107-D74B-8190-DB655BB8917B}">
  <dimension ref="A1:M29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4" width="6.6640625" style="5" customWidth="1"/>
    <col min="5" max="5" width="10.83203125" style="5"/>
    <col min="6" max="6" width="11.33203125" style="5" bestFit="1" customWidth="1"/>
    <col min="7" max="10" width="6.6640625" style="5" customWidth="1"/>
    <col min="11" max="11" width="13" style="5" bestFit="1" customWidth="1"/>
    <col min="12" max="16384" width="10.83203125" style="5"/>
  </cols>
  <sheetData>
    <row r="1" spans="1:13" s="2" customFormat="1" x14ac:dyDescent="0.2">
      <c r="A1" s="2" t="s">
        <v>7</v>
      </c>
      <c r="F1" s="2" t="s">
        <v>8</v>
      </c>
    </row>
    <row r="2" spans="1:13" x14ac:dyDescent="0.2">
      <c r="A2" s="4" t="s">
        <v>67</v>
      </c>
      <c r="B2" s="4" t="s">
        <v>117</v>
      </c>
      <c r="C2" s="4" t="s">
        <v>85</v>
      </c>
      <c r="D2" s="4" t="s">
        <v>86</v>
      </c>
      <c r="F2" s="4" t="s">
        <v>67</v>
      </c>
      <c r="G2" s="4" t="s">
        <v>117</v>
      </c>
      <c r="H2" s="4" t="s">
        <v>85</v>
      </c>
      <c r="I2" s="4" t="s">
        <v>86</v>
      </c>
      <c r="J2" s="2"/>
      <c r="K2" s="8" t="s">
        <v>118</v>
      </c>
    </row>
    <row r="3" spans="1:13" x14ac:dyDescent="0.2">
      <c r="A3" s="7">
        <v>240408</v>
      </c>
      <c r="B3" s="5">
        <v>1</v>
      </c>
      <c r="C3" s="5">
        <v>0</v>
      </c>
      <c r="D3" s="5">
        <v>4</v>
      </c>
      <c r="F3" s="5">
        <v>240402</v>
      </c>
      <c r="G3" s="5">
        <v>1</v>
      </c>
      <c r="H3" s="5">
        <v>0</v>
      </c>
      <c r="I3" s="5">
        <v>0</v>
      </c>
      <c r="K3" s="8" t="s">
        <v>119</v>
      </c>
      <c r="L3" s="8" t="s">
        <v>92</v>
      </c>
      <c r="M3" s="8" t="s">
        <v>93</v>
      </c>
    </row>
    <row r="4" spans="1:13" x14ac:dyDescent="0.2">
      <c r="A4" s="7">
        <v>240408</v>
      </c>
      <c r="B4" s="5">
        <v>2</v>
      </c>
      <c r="C4" s="5">
        <v>0</v>
      </c>
      <c r="D4" s="5">
        <v>2</v>
      </c>
      <c r="F4" s="5">
        <v>240402</v>
      </c>
      <c r="G4" s="5">
        <v>2</v>
      </c>
      <c r="H4" s="5">
        <v>0</v>
      </c>
      <c r="I4" s="5">
        <v>0</v>
      </c>
      <c r="K4" s="5" t="s">
        <v>120</v>
      </c>
      <c r="L4" s="5">
        <v>0.22</v>
      </c>
      <c r="M4" s="5">
        <v>1.0900000000000001</v>
      </c>
    </row>
    <row r="5" spans="1:13" x14ac:dyDescent="0.2">
      <c r="A5" s="7">
        <v>240408</v>
      </c>
      <c r="B5" s="5">
        <v>3</v>
      </c>
      <c r="C5" s="5">
        <v>0</v>
      </c>
      <c r="D5" s="5">
        <v>6</v>
      </c>
      <c r="F5" s="5">
        <v>240402</v>
      </c>
      <c r="G5" s="5">
        <v>3</v>
      </c>
      <c r="H5" s="5">
        <v>0</v>
      </c>
      <c r="I5" s="5">
        <v>2</v>
      </c>
      <c r="K5" s="5" t="s">
        <v>121</v>
      </c>
      <c r="L5" s="5">
        <v>-0.11</v>
      </c>
      <c r="M5" s="5">
        <v>0.33</v>
      </c>
    </row>
    <row r="6" spans="1:13" x14ac:dyDescent="0.2">
      <c r="A6" s="7">
        <v>240412</v>
      </c>
      <c r="B6" s="5">
        <v>1</v>
      </c>
      <c r="C6" s="5">
        <v>3</v>
      </c>
      <c r="D6" s="5">
        <v>5</v>
      </c>
      <c r="F6" s="5">
        <v>240418</v>
      </c>
      <c r="G6" s="5">
        <v>1</v>
      </c>
      <c r="H6" s="5">
        <v>2</v>
      </c>
      <c r="I6" s="5">
        <v>0</v>
      </c>
      <c r="K6" s="5" t="s">
        <v>122</v>
      </c>
      <c r="L6" s="5">
        <v>0.33</v>
      </c>
      <c r="M6" s="5">
        <v>1.1200000000000001</v>
      </c>
    </row>
    <row r="7" spans="1:13" x14ac:dyDescent="0.2">
      <c r="A7" s="7">
        <v>240412</v>
      </c>
      <c r="B7" s="5">
        <v>2</v>
      </c>
      <c r="C7" s="5">
        <v>0</v>
      </c>
      <c r="D7" s="5">
        <v>4</v>
      </c>
      <c r="F7" s="5">
        <v>240418</v>
      </c>
      <c r="G7" s="5">
        <v>2</v>
      </c>
      <c r="H7" s="5">
        <v>0</v>
      </c>
      <c r="I7" s="5">
        <v>0</v>
      </c>
    </row>
    <row r="8" spans="1:13" x14ac:dyDescent="0.2">
      <c r="A8" s="7">
        <v>240412</v>
      </c>
      <c r="B8" s="5">
        <v>3</v>
      </c>
      <c r="C8" s="5">
        <v>2</v>
      </c>
      <c r="D8" s="5">
        <v>6</v>
      </c>
      <c r="F8" s="5">
        <v>240418</v>
      </c>
      <c r="G8" s="5">
        <v>3</v>
      </c>
      <c r="H8" s="5">
        <v>2</v>
      </c>
      <c r="I8" s="5">
        <v>1</v>
      </c>
    </row>
    <row r="9" spans="1:13" x14ac:dyDescent="0.2">
      <c r="A9" s="7">
        <v>240413</v>
      </c>
      <c r="B9" s="5">
        <v>1</v>
      </c>
      <c r="C9" s="5">
        <v>2</v>
      </c>
      <c r="D9" s="5">
        <v>12</v>
      </c>
      <c r="F9" s="5">
        <v>240420</v>
      </c>
      <c r="G9" s="5">
        <v>1</v>
      </c>
      <c r="H9" s="5">
        <v>2</v>
      </c>
      <c r="I9" s="5">
        <v>2</v>
      </c>
    </row>
    <row r="10" spans="1:13" x14ac:dyDescent="0.2">
      <c r="A10" s="7">
        <v>240413</v>
      </c>
      <c r="B10" s="5">
        <v>2</v>
      </c>
      <c r="C10" s="5">
        <v>0</v>
      </c>
      <c r="D10" s="5">
        <v>12</v>
      </c>
      <c r="F10" s="5">
        <v>240420</v>
      </c>
      <c r="G10" s="5">
        <v>2</v>
      </c>
      <c r="H10" s="5">
        <v>0</v>
      </c>
      <c r="I10" s="5">
        <v>0</v>
      </c>
    </row>
    <row r="11" spans="1:13" x14ac:dyDescent="0.2">
      <c r="A11" s="7">
        <v>240413</v>
      </c>
      <c r="B11" s="5">
        <v>3</v>
      </c>
      <c r="C11" s="5">
        <v>3</v>
      </c>
      <c r="D11" s="5">
        <v>12</v>
      </c>
      <c r="F11" s="5">
        <v>240420</v>
      </c>
      <c r="G11" s="5">
        <v>3</v>
      </c>
      <c r="H11" s="5">
        <v>2</v>
      </c>
      <c r="I11" s="5">
        <v>2</v>
      </c>
    </row>
    <row r="12" spans="1:13" x14ac:dyDescent="0.2">
      <c r="A12" s="7">
        <v>240903</v>
      </c>
      <c r="B12" s="5">
        <v>1</v>
      </c>
      <c r="C12" s="5">
        <v>0</v>
      </c>
      <c r="D12" s="5">
        <v>4</v>
      </c>
      <c r="F12" s="5">
        <v>240905</v>
      </c>
      <c r="G12" s="5">
        <v>1</v>
      </c>
      <c r="H12" s="5">
        <v>2</v>
      </c>
      <c r="I12" s="5">
        <v>3</v>
      </c>
    </row>
    <row r="13" spans="1:13" x14ac:dyDescent="0.2">
      <c r="A13" s="7">
        <v>240903</v>
      </c>
      <c r="B13" s="5">
        <v>2</v>
      </c>
      <c r="C13" s="5">
        <v>1</v>
      </c>
      <c r="D13" s="5">
        <v>0</v>
      </c>
      <c r="F13" s="5">
        <v>240905</v>
      </c>
      <c r="G13" s="5">
        <v>2</v>
      </c>
      <c r="H13" s="5">
        <v>0</v>
      </c>
      <c r="I13" s="5">
        <v>0</v>
      </c>
    </row>
    <row r="14" spans="1:13" x14ac:dyDescent="0.2">
      <c r="A14" s="7">
        <v>240903</v>
      </c>
      <c r="B14" s="5">
        <v>3</v>
      </c>
      <c r="C14" s="5">
        <v>0</v>
      </c>
      <c r="D14" s="5">
        <v>6</v>
      </c>
      <c r="F14" s="5">
        <v>240905</v>
      </c>
      <c r="G14" s="5">
        <v>3</v>
      </c>
      <c r="H14" s="5">
        <v>0</v>
      </c>
      <c r="I14" s="5">
        <v>1</v>
      </c>
    </row>
    <row r="15" spans="1:13" x14ac:dyDescent="0.2">
      <c r="A15" s="7">
        <v>240913</v>
      </c>
      <c r="B15" s="5">
        <v>1</v>
      </c>
      <c r="C15" s="5">
        <v>0</v>
      </c>
      <c r="D15" s="5">
        <v>7</v>
      </c>
      <c r="F15" s="5">
        <v>240912</v>
      </c>
      <c r="G15" s="5">
        <v>1</v>
      </c>
      <c r="H15" s="5">
        <v>0</v>
      </c>
      <c r="I15" s="5">
        <v>0</v>
      </c>
    </row>
    <row r="16" spans="1:13" x14ac:dyDescent="0.2">
      <c r="A16" s="7">
        <v>240913</v>
      </c>
      <c r="B16" s="5">
        <v>2</v>
      </c>
      <c r="C16" s="5">
        <v>2</v>
      </c>
      <c r="D16" s="5">
        <v>5</v>
      </c>
      <c r="F16" s="5">
        <v>240912</v>
      </c>
      <c r="G16" s="5">
        <v>2</v>
      </c>
      <c r="H16" s="5">
        <v>0</v>
      </c>
      <c r="I16" s="5">
        <v>0</v>
      </c>
    </row>
    <row r="17" spans="1:9" x14ac:dyDescent="0.2">
      <c r="A17" s="7">
        <v>240913</v>
      </c>
      <c r="B17" s="5">
        <v>3</v>
      </c>
      <c r="C17" s="5">
        <v>0</v>
      </c>
      <c r="D17" s="5">
        <v>7</v>
      </c>
      <c r="F17" s="5">
        <v>240912</v>
      </c>
      <c r="G17" s="5">
        <v>3</v>
      </c>
      <c r="H17" s="5">
        <v>0</v>
      </c>
      <c r="I17" s="5">
        <v>0</v>
      </c>
    </row>
    <row r="18" spans="1:9" x14ac:dyDescent="0.2">
      <c r="A18" s="7">
        <v>240915</v>
      </c>
      <c r="B18" s="5">
        <v>1</v>
      </c>
      <c r="C18" s="5">
        <v>2</v>
      </c>
      <c r="D18" s="5">
        <v>8</v>
      </c>
      <c r="F18" s="5">
        <v>240914</v>
      </c>
      <c r="G18" s="5">
        <v>1</v>
      </c>
      <c r="H18" s="5">
        <v>0</v>
      </c>
      <c r="I18" s="5">
        <v>1</v>
      </c>
    </row>
    <row r="19" spans="1:9" x14ac:dyDescent="0.2">
      <c r="A19" s="7">
        <v>240915</v>
      </c>
      <c r="B19" s="5">
        <v>2</v>
      </c>
      <c r="C19" s="5">
        <v>0</v>
      </c>
      <c r="D19" s="5">
        <v>3</v>
      </c>
      <c r="F19" s="5">
        <v>240914</v>
      </c>
      <c r="G19" s="5">
        <v>2</v>
      </c>
      <c r="H19" s="5">
        <v>1</v>
      </c>
      <c r="I19" s="5">
        <v>0</v>
      </c>
    </row>
    <row r="20" spans="1:9" x14ac:dyDescent="0.2">
      <c r="A20" s="7">
        <v>240915</v>
      </c>
      <c r="B20" s="5">
        <v>3</v>
      </c>
      <c r="C20" s="5">
        <v>2</v>
      </c>
      <c r="D20" s="5">
        <v>8</v>
      </c>
      <c r="F20" s="5">
        <v>240914</v>
      </c>
      <c r="G20" s="5">
        <v>3</v>
      </c>
      <c r="H20" s="5">
        <v>0</v>
      </c>
      <c r="I20" s="5">
        <v>1</v>
      </c>
    </row>
    <row r="21" spans="1:9" x14ac:dyDescent="0.2">
      <c r="A21" s="7">
        <v>241201</v>
      </c>
      <c r="B21" s="5">
        <v>1</v>
      </c>
      <c r="C21" s="5">
        <v>5</v>
      </c>
      <c r="D21" s="5">
        <v>10</v>
      </c>
      <c r="F21" s="5">
        <v>241202</v>
      </c>
      <c r="G21" s="5">
        <v>1</v>
      </c>
      <c r="H21" s="5">
        <v>0</v>
      </c>
      <c r="I21" s="5">
        <v>0</v>
      </c>
    </row>
    <row r="22" spans="1:9" x14ac:dyDescent="0.2">
      <c r="A22" s="7">
        <v>241201</v>
      </c>
      <c r="B22" s="5">
        <v>2</v>
      </c>
      <c r="C22" s="5">
        <v>0</v>
      </c>
      <c r="D22" s="5">
        <v>6</v>
      </c>
      <c r="F22" s="5">
        <v>241202</v>
      </c>
      <c r="G22" s="5">
        <v>2</v>
      </c>
      <c r="H22" s="5">
        <v>0</v>
      </c>
      <c r="I22" s="5">
        <v>0</v>
      </c>
    </row>
    <row r="23" spans="1:9" x14ac:dyDescent="0.2">
      <c r="A23" s="7">
        <v>241201</v>
      </c>
      <c r="B23" s="5">
        <v>3</v>
      </c>
      <c r="C23" s="5">
        <v>2</v>
      </c>
      <c r="D23" s="5">
        <v>8</v>
      </c>
      <c r="F23" s="5">
        <v>241202</v>
      </c>
      <c r="G23" s="5">
        <v>3</v>
      </c>
      <c r="H23" s="5">
        <v>0</v>
      </c>
      <c r="I23" s="5">
        <v>0</v>
      </c>
    </row>
    <row r="24" spans="1:9" x14ac:dyDescent="0.2">
      <c r="A24" s="7">
        <v>241204</v>
      </c>
      <c r="B24" s="5">
        <v>1</v>
      </c>
      <c r="C24" s="5">
        <v>1</v>
      </c>
      <c r="D24" s="5">
        <v>2</v>
      </c>
      <c r="F24" s="5">
        <v>241203</v>
      </c>
      <c r="G24" s="5">
        <v>1</v>
      </c>
      <c r="H24" s="5">
        <v>0</v>
      </c>
      <c r="I24" s="5">
        <v>0</v>
      </c>
    </row>
    <row r="25" spans="1:9" x14ac:dyDescent="0.2">
      <c r="A25" s="7">
        <v>241204</v>
      </c>
      <c r="B25" s="5">
        <v>2</v>
      </c>
      <c r="C25" s="5">
        <v>0</v>
      </c>
      <c r="D25" s="5">
        <v>0</v>
      </c>
      <c r="F25" s="5">
        <v>241203</v>
      </c>
      <c r="G25" s="5">
        <v>2</v>
      </c>
      <c r="H25" s="5">
        <v>0</v>
      </c>
      <c r="I25" s="5">
        <v>0</v>
      </c>
    </row>
    <row r="26" spans="1:9" x14ac:dyDescent="0.2">
      <c r="A26" s="7">
        <v>241204</v>
      </c>
      <c r="B26" s="5">
        <v>3</v>
      </c>
      <c r="C26" s="5">
        <v>0</v>
      </c>
      <c r="D26" s="5">
        <v>1</v>
      </c>
      <c r="F26" s="5">
        <v>241203</v>
      </c>
      <c r="G26" s="5">
        <v>3</v>
      </c>
      <c r="H26" s="5">
        <v>0</v>
      </c>
      <c r="I26" s="5">
        <v>2</v>
      </c>
    </row>
    <row r="27" spans="1:9" x14ac:dyDescent="0.2">
      <c r="A27" s="7">
        <v>241211</v>
      </c>
      <c r="B27" s="5">
        <v>1</v>
      </c>
      <c r="C27" s="5">
        <v>0</v>
      </c>
      <c r="D27" s="5">
        <v>6</v>
      </c>
      <c r="F27" s="5">
        <v>241218</v>
      </c>
      <c r="G27" s="5">
        <v>1</v>
      </c>
      <c r="H27" s="5">
        <v>0</v>
      </c>
      <c r="I27" s="5">
        <v>2</v>
      </c>
    </row>
    <row r="28" spans="1:9" x14ac:dyDescent="0.2">
      <c r="A28" s="7">
        <v>241211</v>
      </c>
      <c r="B28" s="5">
        <v>2</v>
      </c>
      <c r="C28" s="5">
        <v>0</v>
      </c>
      <c r="D28" s="5">
        <v>12</v>
      </c>
      <c r="F28" s="5">
        <v>241218</v>
      </c>
      <c r="G28" s="5">
        <v>2</v>
      </c>
      <c r="H28" s="5">
        <v>0</v>
      </c>
      <c r="I28" s="5">
        <v>0</v>
      </c>
    </row>
    <row r="29" spans="1:9" x14ac:dyDescent="0.2">
      <c r="A29" s="7">
        <v>241211</v>
      </c>
      <c r="B29" s="5">
        <v>3</v>
      </c>
      <c r="C29" s="5">
        <v>0</v>
      </c>
      <c r="D29" s="5">
        <v>12</v>
      </c>
      <c r="F29" s="5">
        <v>241218</v>
      </c>
      <c r="G29" s="5">
        <v>3</v>
      </c>
      <c r="H29" s="5">
        <v>0</v>
      </c>
      <c r="I29" s="5">
        <v>0</v>
      </c>
    </row>
  </sheetData>
  <autoFilter ref="B2:B83" xr:uid="{1DDBB574-B12B-064B-8CAA-1ADDC961FFC7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B7CE-98C8-204D-88D5-CA63A16BA056}">
  <dimension ref="A1:X17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5" bestFit="1" customWidth="1"/>
    <col min="2" max="6" width="6.83203125" style="5" customWidth="1"/>
    <col min="7" max="7" width="12.83203125" style="5" customWidth="1"/>
    <col min="8" max="10" width="6.83203125" style="5" customWidth="1"/>
    <col min="11" max="12" width="12.83203125" style="5" customWidth="1"/>
    <col min="13" max="13" width="6.83203125" style="5" customWidth="1"/>
    <col min="14" max="15" width="12.83203125" style="5" customWidth="1"/>
    <col min="16" max="16" width="6.83203125" style="5" customWidth="1"/>
    <col min="17" max="17" width="12.83203125" style="5" customWidth="1"/>
    <col min="18" max="18" width="6.83203125" style="5" customWidth="1"/>
    <col min="19" max="20" width="12.83203125" style="5" customWidth="1"/>
    <col min="21" max="21" width="20.83203125" style="5" customWidth="1"/>
    <col min="22" max="22" width="22.33203125" style="5" customWidth="1"/>
    <col min="23" max="23" width="22.83203125" style="5" customWidth="1"/>
    <col min="24" max="24" width="25.6640625" style="5" customWidth="1"/>
    <col min="25" max="16384" width="10.83203125" style="5"/>
  </cols>
  <sheetData>
    <row r="1" spans="1:24" s="15" customFormat="1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7">
        <v>1</v>
      </c>
      <c r="B2" s="5">
        <v>0.4</v>
      </c>
      <c r="C2" s="5">
        <v>0</v>
      </c>
      <c r="D2" s="5">
        <v>4</v>
      </c>
      <c r="E2" s="5">
        <f t="shared" ref="E2:E10" si="0">B2-C2</f>
        <v>0.4</v>
      </c>
      <c r="F2" s="5">
        <v>4</v>
      </c>
      <c r="G2" s="5">
        <f t="shared" ref="G2:G10" si="1">E2/F2</f>
        <v>0.1</v>
      </c>
      <c r="H2" s="7">
        <v>10</v>
      </c>
      <c r="I2" s="5">
        <v>0</v>
      </c>
      <c r="J2" s="5">
        <v>9</v>
      </c>
      <c r="K2" s="5">
        <v>0</v>
      </c>
      <c r="L2" s="5">
        <f>'Greenwood Data'!J4*'Greenwood Data'!J4</f>
        <v>0.81</v>
      </c>
      <c r="M2" s="5">
        <v>9</v>
      </c>
      <c r="N2" s="5">
        <f>L2/M2</f>
        <v>9.0000000000000011E-2</v>
      </c>
      <c r="O2" s="7">
        <f>K2+N2</f>
        <v>9.0000000000000011E-2</v>
      </c>
      <c r="P2" s="5">
        <f>E2*E2</f>
        <v>0.16000000000000003</v>
      </c>
      <c r="Q2" s="5">
        <f>P2*I2</f>
        <v>0</v>
      </c>
      <c r="R2" s="5">
        <f>F2*F2</f>
        <v>16</v>
      </c>
      <c r="S2" s="5">
        <f>R2*J2</f>
        <v>144</v>
      </c>
      <c r="T2" s="7">
        <f>Q2/S2</f>
        <v>0</v>
      </c>
      <c r="U2" s="5">
        <f>O2+T2</f>
        <v>9.0000000000000011E-2</v>
      </c>
      <c r="V2" s="5">
        <f>SQRT(U2)</f>
        <v>0.30000000000000004</v>
      </c>
      <c r="W2" s="5">
        <f>V2/F2</f>
        <v>7.5000000000000011E-2</v>
      </c>
      <c r="X2" s="5">
        <v>5.6250000000000015E-3</v>
      </c>
    </row>
    <row r="3" spans="1:24" x14ac:dyDescent="0.2">
      <c r="A3" s="7">
        <v>2</v>
      </c>
      <c r="B3" s="5">
        <v>2.2999999999999998</v>
      </c>
      <c r="C3" s="5">
        <v>0</v>
      </c>
      <c r="D3" s="5">
        <v>4</v>
      </c>
      <c r="E3" s="5">
        <f t="shared" si="0"/>
        <v>2.2999999999999998</v>
      </c>
      <c r="F3" s="5">
        <v>4</v>
      </c>
      <c r="G3" s="5">
        <f t="shared" si="1"/>
        <v>0.57499999999999996</v>
      </c>
      <c r="H3" s="7">
        <v>57.499999999999993</v>
      </c>
      <c r="I3" s="5">
        <v>0</v>
      </c>
      <c r="J3" s="5">
        <v>9</v>
      </c>
      <c r="K3" s="5">
        <v>0</v>
      </c>
      <c r="L3" s="5">
        <f>'Greenwood Data'!J5*'Greenwood Data'!J5</f>
        <v>0.81</v>
      </c>
      <c r="M3" s="5">
        <v>9</v>
      </c>
      <c r="N3" s="5">
        <f t="shared" ref="N3:N10" si="2">L3/M3</f>
        <v>9.0000000000000011E-2</v>
      </c>
      <c r="O3" s="7">
        <f t="shared" ref="O3:O10" si="3">K3+N3</f>
        <v>9.0000000000000011E-2</v>
      </c>
      <c r="P3" s="5">
        <f t="shared" ref="P3:P10" si="4">E3*E3</f>
        <v>5.2899999999999991</v>
      </c>
      <c r="Q3" s="5">
        <f t="shared" ref="Q3:Q10" si="5">P3*I3</f>
        <v>0</v>
      </c>
      <c r="R3" s="5">
        <f t="shared" ref="R3:R10" si="6">F3*F3</f>
        <v>16</v>
      </c>
      <c r="S3" s="5">
        <f t="shared" ref="S3:S10" si="7">R3*J3</f>
        <v>144</v>
      </c>
      <c r="T3" s="7">
        <f t="shared" ref="T3:T10" si="8">Q3/S3</f>
        <v>0</v>
      </c>
      <c r="U3" s="5">
        <f t="shared" ref="U3:U10" si="9">O3+T3</f>
        <v>9.0000000000000011E-2</v>
      </c>
      <c r="V3" s="5">
        <f t="shared" ref="V3:V10" si="10">SQRT(U3)</f>
        <v>0.30000000000000004</v>
      </c>
      <c r="W3" s="5">
        <f t="shared" ref="W3:W10" si="11">V3/F3</f>
        <v>7.5000000000000011E-2</v>
      </c>
      <c r="X3" s="5">
        <v>5.6250000000000015E-3</v>
      </c>
    </row>
    <row r="4" spans="1:24" x14ac:dyDescent="0.2">
      <c r="A4" s="7">
        <v>3</v>
      </c>
      <c r="B4" s="5">
        <v>2.4</v>
      </c>
      <c r="C4" s="5">
        <v>1</v>
      </c>
      <c r="D4" s="5">
        <v>4</v>
      </c>
      <c r="E4" s="5">
        <f t="shared" si="0"/>
        <v>1.4</v>
      </c>
      <c r="F4" s="5">
        <v>3</v>
      </c>
      <c r="G4" s="5">
        <f t="shared" si="1"/>
        <v>0.46666666666666662</v>
      </c>
      <c r="H4" s="7">
        <v>46.666666666666664</v>
      </c>
      <c r="I4" s="5">
        <v>1.96</v>
      </c>
      <c r="J4" s="5">
        <v>9</v>
      </c>
      <c r="K4" s="5">
        <v>0.21777777777777776</v>
      </c>
      <c r="L4" s="5">
        <f>'Greenwood Data'!J6*'Greenwood Data'!J6</f>
        <v>2.8899999999999997</v>
      </c>
      <c r="M4" s="5">
        <v>9</v>
      </c>
      <c r="N4" s="5">
        <f t="shared" si="2"/>
        <v>0.32111111111111107</v>
      </c>
      <c r="O4" s="7">
        <f t="shared" si="3"/>
        <v>0.53888888888888886</v>
      </c>
      <c r="P4" s="5">
        <f t="shared" si="4"/>
        <v>1.9599999999999997</v>
      </c>
      <c r="Q4" s="5">
        <f t="shared" si="5"/>
        <v>3.8415999999999992</v>
      </c>
      <c r="R4" s="5">
        <f t="shared" si="6"/>
        <v>9</v>
      </c>
      <c r="S4" s="5">
        <f t="shared" si="7"/>
        <v>81</v>
      </c>
      <c r="T4" s="7">
        <f t="shared" si="8"/>
        <v>4.7427160493827149E-2</v>
      </c>
      <c r="U4" s="5">
        <f t="shared" si="9"/>
        <v>0.58631604938271598</v>
      </c>
      <c r="V4" s="5">
        <f t="shared" si="10"/>
        <v>0.76571277211674871</v>
      </c>
      <c r="W4" s="5">
        <f t="shared" si="11"/>
        <v>0.25523759070558288</v>
      </c>
      <c r="X4" s="5">
        <v>6.5146227709190652E-2</v>
      </c>
    </row>
    <row r="5" spans="1:24" x14ac:dyDescent="0.2">
      <c r="A5" s="7">
        <v>4</v>
      </c>
      <c r="B5" s="5">
        <v>0.4</v>
      </c>
      <c r="C5" s="5">
        <v>0</v>
      </c>
      <c r="D5" s="5">
        <v>4</v>
      </c>
      <c r="E5" s="5">
        <f t="shared" si="0"/>
        <v>0.4</v>
      </c>
      <c r="F5" s="5">
        <v>4</v>
      </c>
      <c r="G5" s="5">
        <f t="shared" si="1"/>
        <v>0.1</v>
      </c>
      <c r="H5" s="7">
        <v>10</v>
      </c>
      <c r="I5" s="5">
        <v>0</v>
      </c>
      <c r="J5" s="5">
        <v>9</v>
      </c>
      <c r="K5" s="5">
        <v>0</v>
      </c>
      <c r="L5" s="5">
        <f>'Greenwood Data'!J7*'Greenwood Data'!J7</f>
        <v>0.81</v>
      </c>
      <c r="M5" s="5">
        <v>9</v>
      </c>
      <c r="N5" s="5">
        <f t="shared" si="2"/>
        <v>9.0000000000000011E-2</v>
      </c>
      <c r="O5" s="7">
        <f t="shared" si="3"/>
        <v>9.0000000000000011E-2</v>
      </c>
      <c r="P5" s="5">
        <f t="shared" si="4"/>
        <v>0.16000000000000003</v>
      </c>
      <c r="Q5" s="5">
        <f t="shared" si="5"/>
        <v>0</v>
      </c>
      <c r="R5" s="5">
        <f t="shared" si="6"/>
        <v>16</v>
      </c>
      <c r="S5" s="5">
        <f t="shared" si="7"/>
        <v>144</v>
      </c>
      <c r="T5" s="7">
        <f t="shared" si="8"/>
        <v>0</v>
      </c>
      <c r="U5" s="5">
        <f t="shared" si="9"/>
        <v>9.0000000000000011E-2</v>
      </c>
      <c r="V5" s="5">
        <f t="shared" si="10"/>
        <v>0.30000000000000004</v>
      </c>
      <c r="W5" s="5">
        <f t="shared" si="11"/>
        <v>7.5000000000000011E-2</v>
      </c>
      <c r="X5" s="5">
        <v>5.6250000000000015E-3</v>
      </c>
    </row>
    <row r="6" spans="1:24" x14ac:dyDescent="0.2">
      <c r="A6" s="7">
        <v>5</v>
      </c>
      <c r="B6" s="5">
        <v>2.2000000000000002</v>
      </c>
      <c r="C6" s="5">
        <v>0.2</v>
      </c>
      <c r="D6" s="5">
        <v>4</v>
      </c>
      <c r="E6" s="5">
        <f t="shared" si="0"/>
        <v>2</v>
      </c>
      <c r="F6" s="5">
        <v>3.8</v>
      </c>
      <c r="G6" s="5">
        <f t="shared" si="1"/>
        <v>0.52631578947368418</v>
      </c>
      <c r="H6" s="7">
        <v>52.631578947368418</v>
      </c>
      <c r="I6" s="5">
        <v>0.49</v>
      </c>
      <c r="J6" s="5">
        <v>9</v>
      </c>
      <c r="K6" s="5">
        <v>5.4444444444444441E-2</v>
      </c>
      <c r="L6" s="5">
        <f>'Greenwood Data'!J8*'Greenwood Data'!J8</f>
        <v>2.5600000000000005</v>
      </c>
      <c r="M6" s="5">
        <v>9</v>
      </c>
      <c r="N6" s="5">
        <f t="shared" si="2"/>
        <v>0.2844444444444445</v>
      </c>
      <c r="O6" s="7">
        <f t="shared" si="3"/>
        <v>0.33888888888888896</v>
      </c>
      <c r="P6" s="5">
        <f t="shared" si="4"/>
        <v>4</v>
      </c>
      <c r="Q6" s="5">
        <f t="shared" si="5"/>
        <v>1.96</v>
      </c>
      <c r="R6" s="5">
        <f t="shared" si="6"/>
        <v>14.44</v>
      </c>
      <c r="S6" s="5">
        <f t="shared" si="7"/>
        <v>129.96</v>
      </c>
      <c r="T6" s="7">
        <f t="shared" si="8"/>
        <v>1.508156355801785E-2</v>
      </c>
      <c r="U6" s="5">
        <f t="shared" si="9"/>
        <v>0.35397045244690684</v>
      </c>
      <c r="V6" s="5">
        <f t="shared" si="10"/>
        <v>0.59495415995428325</v>
      </c>
      <c r="W6" s="5">
        <f t="shared" si="11"/>
        <v>0.1565668841984956</v>
      </c>
      <c r="X6" s="5">
        <v>2.4513189227625132E-2</v>
      </c>
    </row>
    <row r="7" spans="1:24" x14ac:dyDescent="0.2">
      <c r="A7" s="7">
        <v>6</v>
      </c>
      <c r="B7" s="5">
        <v>1.3</v>
      </c>
      <c r="C7" s="5">
        <v>0.3</v>
      </c>
      <c r="D7" s="5">
        <v>4</v>
      </c>
      <c r="E7" s="5">
        <f t="shared" si="0"/>
        <v>1</v>
      </c>
      <c r="F7" s="5">
        <v>3.7</v>
      </c>
      <c r="G7" s="5">
        <f t="shared" si="1"/>
        <v>0.27027027027027023</v>
      </c>
      <c r="H7" s="7">
        <v>27.027027027027025</v>
      </c>
      <c r="I7" s="5">
        <v>0.49</v>
      </c>
      <c r="J7" s="5">
        <v>9</v>
      </c>
      <c r="K7" s="5">
        <v>5.4444444444444441E-2</v>
      </c>
      <c r="L7" s="5">
        <f>'Greenwood Data'!J9*'Greenwood Data'!J9</f>
        <v>1</v>
      </c>
      <c r="M7" s="5">
        <v>9</v>
      </c>
      <c r="N7" s="5">
        <f t="shared" si="2"/>
        <v>0.1111111111111111</v>
      </c>
      <c r="O7" s="7">
        <f t="shared" si="3"/>
        <v>0.16555555555555554</v>
      </c>
      <c r="P7" s="5">
        <f t="shared" si="4"/>
        <v>1</v>
      </c>
      <c r="Q7" s="5">
        <f t="shared" si="5"/>
        <v>0.49</v>
      </c>
      <c r="R7" s="5">
        <f t="shared" si="6"/>
        <v>13.690000000000001</v>
      </c>
      <c r="S7" s="5">
        <f t="shared" si="7"/>
        <v>123.21000000000001</v>
      </c>
      <c r="T7" s="7">
        <f t="shared" si="8"/>
        <v>3.9769499228958687E-3</v>
      </c>
      <c r="U7" s="5">
        <f t="shared" si="9"/>
        <v>0.16953250547845142</v>
      </c>
      <c r="V7" s="5">
        <f t="shared" si="10"/>
        <v>0.41174325189182082</v>
      </c>
      <c r="W7" s="5">
        <f t="shared" si="11"/>
        <v>0.11128195997076237</v>
      </c>
      <c r="X7" s="5">
        <v>1.2383674614934359E-2</v>
      </c>
    </row>
    <row r="8" spans="1:24" x14ac:dyDescent="0.2">
      <c r="A8" s="7">
        <v>7</v>
      </c>
      <c r="B8" s="5">
        <v>1.4</v>
      </c>
      <c r="C8" s="5">
        <v>0</v>
      </c>
      <c r="D8" s="5">
        <v>4</v>
      </c>
      <c r="E8" s="5">
        <f t="shared" si="0"/>
        <v>1.4</v>
      </c>
      <c r="F8" s="5">
        <v>4</v>
      </c>
      <c r="G8" s="5">
        <f t="shared" si="1"/>
        <v>0.35</v>
      </c>
      <c r="H8" s="7">
        <v>35</v>
      </c>
      <c r="I8" s="5">
        <v>0</v>
      </c>
      <c r="J8" s="27">
        <v>7</v>
      </c>
      <c r="K8" s="5">
        <v>0</v>
      </c>
      <c r="L8" s="5">
        <f>'Greenwood Data'!J10*'Greenwood Data'!J10</f>
        <v>3.61</v>
      </c>
      <c r="M8" s="5">
        <v>7</v>
      </c>
      <c r="N8" s="5">
        <f t="shared" si="2"/>
        <v>0.51571428571428568</v>
      </c>
      <c r="O8" s="7">
        <f t="shared" si="3"/>
        <v>0.51571428571428568</v>
      </c>
      <c r="P8" s="5">
        <f t="shared" si="4"/>
        <v>1.9599999999999997</v>
      </c>
      <c r="Q8" s="5">
        <f t="shared" si="5"/>
        <v>0</v>
      </c>
      <c r="R8" s="5">
        <f t="shared" si="6"/>
        <v>16</v>
      </c>
      <c r="S8" s="5">
        <f t="shared" si="7"/>
        <v>112</v>
      </c>
      <c r="T8" s="7">
        <f t="shared" si="8"/>
        <v>0</v>
      </c>
      <c r="U8" s="5">
        <f t="shared" si="9"/>
        <v>0.51571428571428568</v>
      </c>
      <c r="V8" s="5">
        <f t="shared" si="10"/>
        <v>0.71813249871753171</v>
      </c>
      <c r="W8" s="5">
        <f t="shared" si="11"/>
        <v>0.17953312467938293</v>
      </c>
      <c r="X8" s="5">
        <v>3.2232142857142855E-2</v>
      </c>
    </row>
    <row r="9" spans="1:24" x14ac:dyDescent="0.2">
      <c r="A9" s="7">
        <v>8</v>
      </c>
      <c r="B9" s="5">
        <v>0.9</v>
      </c>
      <c r="C9" s="5">
        <v>0</v>
      </c>
      <c r="D9" s="5">
        <v>4</v>
      </c>
      <c r="E9" s="5">
        <f t="shared" si="0"/>
        <v>0.9</v>
      </c>
      <c r="F9" s="5">
        <v>4</v>
      </c>
      <c r="G9" s="5">
        <f t="shared" si="1"/>
        <v>0.22500000000000001</v>
      </c>
      <c r="H9" s="7">
        <v>22.5</v>
      </c>
      <c r="I9" s="5">
        <v>0</v>
      </c>
      <c r="J9" s="27">
        <v>7</v>
      </c>
      <c r="K9" s="5">
        <v>0</v>
      </c>
      <c r="L9" s="5">
        <f>'Greenwood Data'!J11*'Greenwood Data'!J11</f>
        <v>2.5600000000000005</v>
      </c>
      <c r="M9" s="5">
        <v>7</v>
      </c>
      <c r="N9" s="5">
        <f t="shared" si="2"/>
        <v>0.36571428571428577</v>
      </c>
      <c r="O9" s="7">
        <f t="shared" si="3"/>
        <v>0.36571428571428577</v>
      </c>
      <c r="P9" s="5">
        <f t="shared" si="4"/>
        <v>0.81</v>
      </c>
      <c r="Q9" s="5">
        <f t="shared" si="5"/>
        <v>0</v>
      </c>
      <c r="R9" s="5">
        <f t="shared" si="6"/>
        <v>16</v>
      </c>
      <c r="S9" s="5">
        <f t="shared" si="7"/>
        <v>112</v>
      </c>
      <c r="T9" s="7">
        <f t="shared" si="8"/>
        <v>0</v>
      </c>
      <c r="U9" s="5">
        <f t="shared" si="9"/>
        <v>0.36571428571428577</v>
      </c>
      <c r="V9" s="5">
        <f t="shared" si="10"/>
        <v>0.60474315681476365</v>
      </c>
      <c r="W9" s="5">
        <f t="shared" si="11"/>
        <v>0.15118578920369091</v>
      </c>
      <c r="X9" s="5">
        <v>2.2857142857142864E-2</v>
      </c>
    </row>
    <row r="10" spans="1:24" x14ac:dyDescent="0.2">
      <c r="A10" s="7">
        <v>9</v>
      </c>
      <c r="B10" s="5">
        <v>0.9</v>
      </c>
      <c r="C10" s="5">
        <v>0</v>
      </c>
      <c r="D10" s="5">
        <v>4</v>
      </c>
      <c r="E10" s="5">
        <f t="shared" si="0"/>
        <v>0.9</v>
      </c>
      <c r="F10" s="5">
        <v>4</v>
      </c>
      <c r="G10" s="5">
        <f t="shared" si="1"/>
        <v>0.22500000000000001</v>
      </c>
      <c r="H10" s="7">
        <v>22.5</v>
      </c>
      <c r="I10" s="5">
        <v>0</v>
      </c>
      <c r="J10" s="27">
        <v>7</v>
      </c>
      <c r="K10" s="5">
        <v>0</v>
      </c>
      <c r="L10" s="5">
        <f>'Greenwood Data'!J12*'Greenwood Data'!J12</f>
        <v>1.2100000000000002</v>
      </c>
      <c r="M10" s="5">
        <v>7</v>
      </c>
      <c r="N10" s="5">
        <f t="shared" si="2"/>
        <v>0.17285714285714288</v>
      </c>
      <c r="O10" s="7">
        <f t="shared" si="3"/>
        <v>0.17285714285714288</v>
      </c>
      <c r="P10" s="5">
        <f t="shared" si="4"/>
        <v>0.81</v>
      </c>
      <c r="Q10" s="5">
        <f t="shared" si="5"/>
        <v>0</v>
      </c>
      <c r="R10" s="5">
        <f t="shared" si="6"/>
        <v>16</v>
      </c>
      <c r="S10" s="5">
        <f t="shared" si="7"/>
        <v>112</v>
      </c>
      <c r="T10" s="7">
        <f t="shared" si="8"/>
        <v>0</v>
      </c>
      <c r="U10" s="5">
        <f t="shared" si="9"/>
        <v>0.17285714285714288</v>
      </c>
      <c r="V10" s="5">
        <f t="shared" si="10"/>
        <v>0.41576092031015</v>
      </c>
      <c r="W10" s="5">
        <f t="shared" si="11"/>
        <v>0.1039402300775375</v>
      </c>
      <c r="X10" s="5">
        <v>1.0803571428571431E-2</v>
      </c>
    </row>
    <row r="12" spans="1:24" x14ac:dyDescent="0.2">
      <c r="A12" s="11" t="s">
        <v>112</v>
      </c>
      <c r="W12" s="5" t="s">
        <v>3</v>
      </c>
      <c r="X12" s="5" t="s">
        <v>191</v>
      </c>
    </row>
    <row r="13" spans="1:24" x14ac:dyDescent="0.2">
      <c r="A13" s="11" t="s">
        <v>123</v>
      </c>
    </row>
    <row r="15" spans="1:24" s="27" customFormat="1" x14ac:dyDescent="0.2">
      <c r="A15" s="28" t="s">
        <v>124</v>
      </c>
    </row>
    <row r="16" spans="1:24" s="27" customFormat="1" x14ac:dyDescent="0.2">
      <c r="A16" s="28" t="s">
        <v>125</v>
      </c>
    </row>
    <row r="17" spans="1:1" x14ac:dyDescent="0.2">
      <c r="A17" s="11" t="s">
        <v>126</v>
      </c>
    </row>
  </sheetData>
  <sortState xmlns:xlrd2="http://schemas.microsoft.com/office/spreadsheetml/2017/richdata2" ref="A2:H23">
    <sortCondition ref="A1:A2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A6C0-4187-0947-ADAB-2B5D3DF932AE}">
  <dimension ref="A1:L13"/>
  <sheetViews>
    <sheetView tabSelected="1" zoomScale="150" zoomScaleNormal="150" workbookViewId="0"/>
  </sheetViews>
  <sheetFormatPr baseColWidth="10" defaultColWidth="10.83203125" defaultRowHeight="16" x14ac:dyDescent="0.2"/>
  <cols>
    <col min="1" max="1" width="9.33203125" style="5" customWidth="1"/>
    <col min="2" max="2" width="9.33203125" style="5" bestFit="1" customWidth="1"/>
    <col min="3" max="12" width="6.83203125" style="5" customWidth="1"/>
    <col min="13" max="16384" width="10.83203125" style="5"/>
  </cols>
  <sheetData>
    <row r="1" spans="1:12" x14ac:dyDescent="0.2">
      <c r="G1" s="57" t="s">
        <v>127</v>
      </c>
      <c r="H1" s="57"/>
      <c r="I1" s="57"/>
      <c r="J1" s="57"/>
      <c r="K1" s="57"/>
      <c r="L1" s="57"/>
    </row>
    <row r="2" spans="1:12" x14ac:dyDescent="0.2">
      <c r="C2" s="57" t="s">
        <v>128</v>
      </c>
      <c r="D2" s="57"/>
      <c r="E2" s="57" t="s">
        <v>129</v>
      </c>
      <c r="F2" s="57"/>
      <c r="G2" s="57" t="s">
        <v>130</v>
      </c>
      <c r="H2" s="57"/>
      <c r="I2" s="57" t="s">
        <v>131</v>
      </c>
      <c r="J2" s="57"/>
      <c r="K2" s="57" t="s">
        <v>132</v>
      </c>
      <c r="L2" s="57"/>
    </row>
    <row r="3" spans="1:12" x14ac:dyDescent="0.2">
      <c r="A3" s="8" t="s">
        <v>133</v>
      </c>
      <c r="B3" s="8" t="s">
        <v>134</v>
      </c>
      <c r="C3" s="8" t="s">
        <v>92</v>
      </c>
      <c r="D3" s="8" t="s">
        <v>93</v>
      </c>
      <c r="E3" s="8" t="s">
        <v>92</v>
      </c>
      <c r="F3" s="8" t="s">
        <v>93</v>
      </c>
      <c r="G3" s="8" t="s">
        <v>92</v>
      </c>
      <c r="H3" s="8" t="s">
        <v>93</v>
      </c>
      <c r="I3" s="8" t="s">
        <v>92</v>
      </c>
      <c r="J3" s="8" t="s">
        <v>93</v>
      </c>
      <c r="K3" s="8" t="s">
        <v>92</v>
      </c>
      <c r="L3" s="8" t="s">
        <v>93</v>
      </c>
    </row>
    <row r="4" spans="1:12" x14ac:dyDescent="0.2">
      <c r="A4" s="5">
        <v>1</v>
      </c>
      <c r="B4" s="6">
        <v>5</v>
      </c>
      <c r="C4" s="5">
        <v>58.2</v>
      </c>
      <c r="D4" s="6">
        <v>14</v>
      </c>
      <c r="E4" s="5">
        <v>35.4</v>
      </c>
      <c r="F4" s="6">
        <v>14.1</v>
      </c>
      <c r="G4" s="5">
        <v>0</v>
      </c>
      <c r="H4" s="6">
        <v>0</v>
      </c>
      <c r="I4" s="5">
        <v>0.4</v>
      </c>
      <c r="J4" s="6">
        <v>0.9</v>
      </c>
      <c r="K4" s="5">
        <v>0.4</v>
      </c>
      <c r="L4" s="6">
        <v>0.9</v>
      </c>
    </row>
    <row r="5" spans="1:12" x14ac:dyDescent="0.2">
      <c r="A5" s="5">
        <v>2</v>
      </c>
      <c r="B5" s="7">
        <v>5</v>
      </c>
      <c r="C5" s="5">
        <v>94.8</v>
      </c>
      <c r="D5" s="7">
        <v>5.4</v>
      </c>
      <c r="E5" s="5">
        <v>56</v>
      </c>
      <c r="F5" s="7">
        <v>32.299999999999997</v>
      </c>
      <c r="G5" s="5">
        <v>0</v>
      </c>
      <c r="H5" s="7">
        <v>0</v>
      </c>
      <c r="I5" s="5">
        <v>2.2999999999999998</v>
      </c>
      <c r="J5" s="7">
        <v>0.9</v>
      </c>
      <c r="K5" s="5">
        <v>2.2999999999999998</v>
      </c>
      <c r="L5" s="7">
        <v>0.9</v>
      </c>
    </row>
    <row r="6" spans="1:12" x14ac:dyDescent="0.2">
      <c r="A6" s="5">
        <v>3</v>
      </c>
      <c r="B6" s="7">
        <v>6</v>
      </c>
      <c r="C6" s="5">
        <v>91.1</v>
      </c>
      <c r="D6" s="7">
        <v>17.5</v>
      </c>
      <c r="E6" s="5">
        <v>66.099999999999994</v>
      </c>
      <c r="F6" s="7">
        <v>35.799999999999997</v>
      </c>
      <c r="G6" s="5">
        <v>1</v>
      </c>
      <c r="H6" s="7">
        <v>1.4</v>
      </c>
      <c r="I6" s="5">
        <v>2.4</v>
      </c>
      <c r="J6" s="7">
        <v>1.7</v>
      </c>
      <c r="K6" s="5">
        <v>1.4</v>
      </c>
      <c r="L6" s="7">
        <v>1.9</v>
      </c>
    </row>
    <row r="7" spans="1:12" x14ac:dyDescent="0.2">
      <c r="A7" s="5">
        <v>4</v>
      </c>
      <c r="B7" s="7">
        <v>4</v>
      </c>
      <c r="C7" s="5">
        <v>93.2</v>
      </c>
      <c r="D7" s="7">
        <v>6</v>
      </c>
      <c r="E7" s="5">
        <v>48</v>
      </c>
      <c r="F7" s="7">
        <v>35.4</v>
      </c>
      <c r="G7" s="5">
        <v>0</v>
      </c>
      <c r="H7" s="7">
        <v>0</v>
      </c>
      <c r="I7" s="5">
        <v>0.4</v>
      </c>
      <c r="J7" s="7">
        <v>0.9</v>
      </c>
      <c r="K7" s="5">
        <v>0.4</v>
      </c>
      <c r="L7" s="7">
        <v>0.9</v>
      </c>
    </row>
    <row r="8" spans="1:12" x14ac:dyDescent="0.2">
      <c r="A8" s="5">
        <v>5</v>
      </c>
      <c r="B8" s="7">
        <v>3</v>
      </c>
      <c r="C8" s="5">
        <v>97</v>
      </c>
      <c r="D8" s="7">
        <v>5.2</v>
      </c>
      <c r="E8" s="5">
        <v>73</v>
      </c>
      <c r="F8" s="7">
        <v>10.9</v>
      </c>
      <c r="G8" s="5">
        <v>0.2</v>
      </c>
      <c r="H8" s="7">
        <v>0.7</v>
      </c>
      <c r="I8" s="5">
        <v>2.2000000000000002</v>
      </c>
      <c r="J8" s="7">
        <v>1.6</v>
      </c>
      <c r="K8" s="5">
        <v>2</v>
      </c>
      <c r="L8" s="7">
        <v>1.7</v>
      </c>
    </row>
    <row r="9" spans="1:12" x14ac:dyDescent="0.2">
      <c r="A9" s="5">
        <v>6</v>
      </c>
      <c r="B9" s="7">
        <v>4</v>
      </c>
      <c r="C9" s="5">
        <v>94.2</v>
      </c>
      <c r="D9" s="7">
        <v>6.9</v>
      </c>
      <c r="E9" s="5">
        <v>56.7</v>
      </c>
      <c r="F9" s="7">
        <v>24.4</v>
      </c>
      <c r="G9" s="5">
        <v>0.3</v>
      </c>
      <c r="H9" s="7">
        <v>0.7</v>
      </c>
      <c r="I9" s="5">
        <v>1.3</v>
      </c>
      <c r="J9" s="7">
        <v>1</v>
      </c>
      <c r="K9" s="5">
        <v>0.9</v>
      </c>
      <c r="L9" s="7">
        <v>1.2</v>
      </c>
    </row>
    <row r="10" spans="1:12" x14ac:dyDescent="0.2">
      <c r="A10" s="5">
        <v>7</v>
      </c>
      <c r="B10" s="7">
        <v>1</v>
      </c>
      <c r="C10" s="5">
        <v>100</v>
      </c>
      <c r="D10" s="7" t="s">
        <v>135</v>
      </c>
      <c r="E10" s="5">
        <v>68.8</v>
      </c>
      <c r="F10" s="7" t="s">
        <v>135</v>
      </c>
      <c r="G10" s="5">
        <v>0</v>
      </c>
      <c r="H10" s="7">
        <v>0</v>
      </c>
      <c r="I10" s="5">
        <v>1.4</v>
      </c>
      <c r="J10" s="7">
        <v>1.9</v>
      </c>
      <c r="K10" s="5">
        <v>1.4</v>
      </c>
      <c r="L10" s="7">
        <v>1.9</v>
      </c>
    </row>
    <row r="11" spans="1:12" x14ac:dyDescent="0.2">
      <c r="A11" s="5">
        <v>8</v>
      </c>
      <c r="B11" s="7">
        <v>3</v>
      </c>
      <c r="C11" s="5">
        <v>96.3</v>
      </c>
      <c r="D11" s="7">
        <v>0.4</v>
      </c>
      <c r="E11" s="5">
        <v>61.1</v>
      </c>
      <c r="F11" s="7">
        <v>12</v>
      </c>
      <c r="G11" s="5">
        <v>0</v>
      </c>
      <c r="H11" s="7">
        <v>0</v>
      </c>
      <c r="I11" s="5">
        <v>0.9</v>
      </c>
      <c r="J11" s="7">
        <v>1.6</v>
      </c>
      <c r="K11" s="5">
        <v>0.9</v>
      </c>
      <c r="L11" s="7">
        <v>1.6</v>
      </c>
    </row>
    <row r="12" spans="1:12" x14ac:dyDescent="0.2">
      <c r="A12" s="5">
        <v>9</v>
      </c>
      <c r="B12" s="7">
        <v>2</v>
      </c>
      <c r="C12" s="5">
        <v>89.6</v>
      </c>
      <c r="D12" s="7">
        <v>14.7</v>
      </c>
      <c r="E12" s="5">
        <v>62.8</v>
      </c>
      <c r="F12" s="7">
        <v>26</v>
      </c>
      <c r="G12" s="5">
        <v>0</v>
      </c>
      <c r="H12" s="7">
        <v>0</v>
      </c>
      <c r="I12" s="5">
        <v>0.9</v>
      </c>
      <c r="J12" s="7">
        <v>1.1000000000000001</v>
      </c>
      <c r="K12" s="5">
        <v>0.9</v>
      </c>
      <c r="L12" s="7">
        <v>1.1000000000000001</v>
      </c>
    </row>
    <row r="13" spans="1:12" x14ac:dyDescent="0.2">
      <c r="A13" s="5" t="s">
        <v>136</v>
      </c>
      <c r="B13" s="7">
        <v>33</v>
      </c>
      <c r="C13" s="5">
        <v>88.5</v>
      </c>
      <c r="D13" s="7">
        <v>16.399999999999999</v>
      </c>
      <c r="E13" s="5">
        <v>56.5</v>
      </c>
      <c r="F13" s="7">
        <v>26.3</v>
      </c>
      <c r="G13" s="5">
        <v>0.2</v>
      </c>
      <c r="H13" s="7">
        <v>0.7</v>
      </c>
      <c r="I13" s="5">
        <v>1.4</v>
      </c>
      <c r="J13" s="7">
        <v>1.5</v>
      </c>
      <c r="K13" s="5">
        <v>1.2</v>
      </c>
      <c r="L13" s="7">
        <v>1.5</v>
      </c>
    </row>
  </sheetData>
  <mergeCells count="6">
    <mergeCell ref="G1:L1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PoGO Formula</vt:lpstr>
      <vt:lpstr>Bobzien</vt:lpstr>
      <vt:lpstr>Bobzien Data</vt:lpstr>
      <vt:lpstr>Spencer NEW</vt:lpstr>
      <vt:lpstr>Spencer Data</vt:lpstr>
      <vt:lpstr>Kelley SCD&amp;GD NEW</vt:lpstr>
      <vt:lpstr>Kelley Data</vt:lpstr>
      <vt:lpstr>Greenwood</vt:lpstr>
      <vt:lpstr>Greenwood Data</vt:lpstr>
      <vt:lpstr>Peters NEW</vt:lpstr>
      <vt:lpstr>Seven NEW</vt:lpstr>
      <vt:lpstr>Peters Data</vt:lpstr>
      <vt:lpstr>Seven Data</vt:lpstr>
      <vt:lpstr>Dennis NEW</vt:lpstr>
      <vt:lpstr>Dennis Data</vt:lpstr>
      <vt:lpstr>Goldstein</vt:lpstr>
      <vt:lpstr>Goldstein Data</vt:lpstr>
      <vt:lpstr>Kelley GD</vt:lpstr>
      <vt:lpstr>Kelley GD Data</vt:lpstr>
      <vt:lpstr>Madsen</vt:lpstr>
      <vt:lpstr>Madsen Data</vt:lpstr>
      <vt:lpstr>Justice</vt:lpstr>
      <vt:lpstr>Coyne</vt:lpstr>
      <vt:lpstr>Neuman</vt:lpstr>
      <vt:lpstr>Dickinson</vt:lpstr>
      <vt:lpstr>Zucker 19</vt:lpstr>
      <vt:lpstr>Zucker 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Patrona, Ella Alexandra Mayer</dc:creator>
  <cp:keywords/>
  <dc:description/>
  <cp:lastModifiedBy>Paulina Grekov</cp:lastModifiedBy>
  <cp:revision/>
  <dcterms:created xsi:type="dcterms:W3CDTF">2020-10-23T17:20:26Z</dcterms:created>
  <dcterms:modified xsi:type="dcterms:W3CDTF">2022-11-29T19:16:56Z</dcterms:modified>
  <cp:category/>
  <cp:contentStatus/>
</cp:coreProperties>
</file>