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42E99515-404D-4401-95C7-72E11C982346}" xr6:coauthVersionLast="46" xr6:coauthVersionMax="46" xr10:uidLastSave="{00000000-0000-0000-0000-000000000000}"/>
  <bookViews>
    <workbookView xWindow="-120" yWindow="-120" windowWidth="29040" windowHeight="15840" xr2:uid="{FCB550A9-44B4-4A74-8B55-9A7FD8859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J16" i="1"/>
  <c r="J17" i="1"/>
  <c r="J18" i="1"/>
  <c r="J19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17" i="1"/>
  <c r="D17" i="1"/>
  <c r="E17" i="1"/>
  <c r="C18" i="1"/>
  <c r="D18" i="1"/>
  <c r="F18" i="1" s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F23" i="1" s="1"/>
  <c r="E23" i="1"/>
  <c r="C24" i="1"/>
  <c r="D24" i="1"/>
  <c r="E24" i="1"/>
  <c r="C25" i="1"/>
  <c r="D25" i="1"/>
  <c r="E25" i="1"/>
  <c r="C26" i="1"/>
  <c r="D26" i="1"/>
  <c r="F26" i="1" s="1"/>
  <c r="E26" i="1"/>
  <c r="C8" i="1"/>
  <c r="D8" i="1"/>
  <c r="F8" i="1" s="1"/>
  <c r="E8" i="1"/>
  <c r="C9" i="1"/>
  <c r="D9" i="1"/>
  <c r="E9" i="1"/>
  <c r="C10" i="1"/>
  <c r="D10" i="1"/>
  <c r="E10" i="1"/>
  <c r="C11" i="1"/>
  <c r="D11" i="1"/>
  <c r="E11" i="1"/>
  <c r="C12" i="1"/>
  <c r="D12" i="1"/>
  <c r="F12" i="1" s="1"/>
  <c r="E12" i="1"/>
  <c r="C13" i="1"/>
  <c r="D13" i="1"/>
  <c r="E13" i="1"/>
  <c r="C14" i="1"/>
  <c r="D14" i="1"/>
  <c r="E14" i="1"/>
  <c r="C15" i="1"/>
  <c r="D15" i="1"/>
  <c r="E15" i="1"/>
  <c r="C16" i="1"/>
  <c r="D16" i="1"/>
  <c r="F16" i="1" s="1"/>
  <c r="E16" i="1"/>
  <c r="D7" i="1"/>
  <c r="E7" i="1"/>
  <c r="C7" i="1"/>
  <c r="L8" i="1"/>
  <c r="D52" i="1" s="1"/>
  <c r="M8" i="1"/>
  <c r="M9" i="1" s="1"/>
  <c r="E77" i="1" s="1"/>
  <c r="K8" i="1"/>
  <c r="C60" i="1" s="1"/>
  <c r="F21" i="1" l="1"/>
  <c r="F17" i="1"/>
  <c r="F24" i="1"/>
  <c r="F20" i="1"/>
  <c r="C44" i="1"/>
  <c r="D45" i="1"/>
  <c r="D41" i="1"/>
  <c r="E36" i="1"/>
  <c r="D40" i="1"/>
  <c r="D63" i="1"/>
  <c r="D62" i="1"/>
  <c r="F13" i="1"/>
  <c r="D57" i="1"/>
  <c r="C53" i="1"/>
  <c r="D56" i="1"/>
  <c r="D51" i="1"/>
  <c r="D50" i="1"/>
  <c r="C50" i="1"/>
  <c r="C47" i="1"/>
  <c r="F15" i="1"/>
  <c r="F11" i="1"/>
  <c r="D46" i="1"/>
  <c r="F10" i="1"/>
  <c r="F19" i="1"/>
  <c r="D36" i="1"/>
  <c r="D39" i="1"/>
  <c r="D61" i="1"/>
  <c r="D55" i="1"/>
  <c r="F14" i="1"/>
  <c r="F25" i="1"/>
  <c r="F22" i="1"/>
  <c r="D44" i="1"/>
  <c r="D54" i="1"/>
  <c r="D49" i="1"/>
  <c r="D38" i="1"/>
  <c r="F38" i="1" s="1"/>
  <c r="D60" i="1"/>
  <c r="F27" i="1"/>
  <c r="F9" i="1"/>
  <c r="F35" i="1"/>
  <c r="F32" i="1"/>
  <c r="F29" i="1"/>
  <c r="F30" i="1"/>
  <c r="D53" i="1"/>
  <c r="F53" i="1" s="1"/>
  <c r="D48" i="1"/>
  <c r="D37" i="1"/>
  <c r="D65" i="1"/>
  <c r="D59" i="1"/>
  <c r="F33" i="1"/>
  <c r="F7" i="1"/>
  <c r="D43" i="1"/>
  <c r="D47" i="1"/>
  <c r="D42" i="1"/>
  <c r="D64" i="1"/>
  <c r="D58" i="1"/>
  <c r="F34" i="1"/>
  <c r="F31" i="1"/>
  <c r="F28" i="1"/>
  <c r="C54" i="1"/>
  <c r="C48" i="1"/>
  <c r="C42" i="1"/>
  <c r="C63" i="1"/>
  <c r="C57" i="1"/>
  <c r="E53" i="1"/>
  <c r="E50" i="1"/>
  <c r="F50" i="1" s="1"/>
  <c r="E47" i="1"/>
  <c r="E44" i="1"/>
  <c r="F44" i="1" s="1"/>
  <c r="E41" i="1"/>
  <c r="F41" i="1" s="1"/>
  <c r="E38" i="1"/>
  <c r="E74" i="1"/>
  <c r="M19" i="1" s="1"/>
  <c r="E71" i="1"/>
  <c r="E68" i="1"/>
  <c r="M17" i="1" s="1"/>
  <c r="E65" i="1"/>
  <c r="E62" i="1"/>
  <c r="E59" i="1"/>
  <c r="E56" i="1"/>
  <c r="E94" i="1"/>
  <c r="E91" i="1"/>
  <c r="E88" i="1"/>
  <c r="E85" i="1"/>
  <c r="E82" i="1"/>
  <c r="E79" i="1"/>
  <c r="E76" i="1"/>
  <c r="C41" i="1"/>
  <c r="C38" i="1"/>
  <c r="C65" i="1"/>
  <c r="C62" i="1"/>
  <c r="C59" i="1"/>
  <c r="C56" i="1"/>
  <c r="E52" i="1"/>
  <c r="F52" i="1" s="1"/>
  <c r="E49" i="1"/>
  <c r="E46" i="1"/>
  <c r="E43" i="1"/>
  <c r="E40" i="1"/>
  <c r="F40" i="1" s="1"/>
  <c r="E37" i="1"/>
  <c r="F37" i="1" s="1"/>
  <c r="E73" i="1"/>
  <c r="E70" i="1"/>
  <c r="M16" i="1" s="1"/>
  <c r="E67" i="1"/>
  <c r="E64" i="1"/>
  <c r="E61" i="1"/>
  <c r="F61" i="1" s="1"/>
  <c r="E58" i="1"/>
  <c r="F58" i="1" s="1"/>
  <c r="E55" i="1"/>
  <c r="F55" i="1" s="1"/>
  <c r="E93" i="1"/>
  <c r="E90" i="1"/>
  <c r="E87" i="1"/>
  <c r="E84" i="1"/>
  <c r="E81" i="1"/>
  <c r="E78" i="1"/>
  <c r="C49" i="1"/>
  <c r="C43" i="1"/>
  <c r="C61" i="1"/>
  <c r="C55" i="1"/>
  <c r="C36" i="1"/>
  <c r="C52" i="1"/>
  <c r="C46" i="1"/>
  <c r="C40" i="1"/>
  <c r="C37" i="1"/>
  <c r="C64" i="1"/>
  <c r="C58" i="1"/>
  <c r="E54" i="1"/>
  <c r="F54" i="1" s="1"/>
  <c r="E51" i="1"/>
  <c r="E48" i="1"/>
  <c r="E45" i="1"/>
  <c r="F45" i="1" s="1"/>
  <c r="E42" i="1"/>
  <c r="F42" i="1" s="1"/>
  <c r="E39" i="1"/>
  <c r="F39" i="1" s="1"/>
  <c r="E75" i="1"/>
  <c r="E72" i="1"/>
  <c r="E69" i="1"/>
  <c r="E66" i="1"/>
  <c r="E63" i="1"/>
  <c r="F63" i="1" s="1"/>
  <c r="E60" i="1"/>
  <c r="E57" i="1"/>
  <c r="F57" i="1" s="1"/>
  <c r="E95" i="1"/>
  <c r="E92" i="1"/>
  <c r="E89" i="1"/>
  <c r="E86" i="1"/>
  <c r="E83" i="1"/>
  <c r="E80" i="1"/>
  <c r="K18" i="1"/>
  <c r="C51" i="1"/>
  <c r="C45" i="1"/>
  <c r="C39" i="1"/>
  <c r="O24" i="1"/>
  <c r="M18" i="1"/>
  <c r="L18" i="1"/>
  <c r="R18" i="1" s="1"/>
  <c r="M10" i="1"/>
  <c r="L9" i="1"/>
  <c r="K9" i="1"/>
  <c r="F60" i="1" l="1"/>
  <c r="F65" i="1"/>
  <c r="F36" i="1"/>
  <c r="H7" i="1"/>
  <c r="H126" i="1"/>
  <c r="H114" i="1"/>
  <c r="H102" i="1"/>
  <c r="H90" i="1"/>
  <c r="H78" i="1"/>
  <c r="H66" i="1"/>
  <c r="H54" i="1"/>
  <c r="H42" i="1"/>
  <c r="H30" i="1"/>
  <c r="H18" i="1"/>
  <c r="H35" i="1"/>
  <c r="H106" i="1"/>
  <c r="H10" i="1"/>
  <c r="H93" i="1"/>
  <c r="H56" i="1"/>
  <c r="H55" i="1"/>
  <c r="H125" i="1"/>
  <c r="H113" i="1"/>
  <c r="H101" i="1"/>
  <c r="H89" i="1"/>
  <c r="H77" i="1"/>
  <c r="H65" i="1"/>
  <c r="H53" i="1"/>
  <c r="H41" i="1"/>
  <c r="H29" i="1"/>
  <c r="H17" i="1"/>
  <c r="H23" i="1"/>
  <c r="H70" i="1"/>
  <c r="H81" i="1"/>
  <c r="H20" i="1"/>
  <c r="H79" i="1"/>
  <c r="H124" i="1"/>
  <c r="H112" i="1"/>
  <c r="H100" i="1"/>
  <c r="H88" i="1"/>
  <c r="H76" i="1"/>
  <c r="H64" i="1"/>
  <c r="H52" i="1"/>
  <c r="H40" i="1"/>
  <c r="H28" i="1"/>
  <c r="H16" i="1"/>
  <c r="H104" i="1"/>
  <c r="H43" i="1"/>
  <c r="H123" i="1"/>
  <c r="H111" i="1"/>
  <c r="H99" i="1"/>
  <c r="H87" i="1"/>
  <c r="H75" i="1"/>
  <c r="H63" i="1"/>
  <c r="H51" i="1"/>
  <c r="H39" i="1"/>
  <c r="H27" i="1"/>
  <c r="H15" i="1"/>
  <c r="H59" i="1"/>
  <c r="H58" i="1"/>
  <c r="H33" i="1"/>
  <c r="H68" i="1"/>
  <c r="H19" i="1"/>
  <c r="H122" i="1"/>
  <c r="H110" i="1"/>
  <c r="H98" i="1"/>
  <c r="H86" i="1"/>
  <c r="H74" i="1"/>
  <c r="H62" i="1"/>
  <c r="H50" i="1"/>
  <c r="H38" i="1"/>
  <c r="H26" i="1"/>
  <c r="H14" i="1"/>
  <c r="H12" i="1"/>
  <c r="H47" i="1"/>
  <c r="H118" i="1"/>
  <c r="H57" i="1"/>
  <c r="H8" i="1"/>
  <c r="H103" i="1"/>
  <c r="H121" i="1"/>
  <c r="H109" i="1"/>
  <c r="H97" i="1"/>
  <c r="H85" i="1"/>
  <c r="H73" i="1"/>
  <c r="H61" i="1"/>
  <c r="H49" i="1"/>
  <c r="H37" i="1"/>
  <c r="H25" i="1"/>
  <c r="H13" i="1"/>
  <c r="H36" i="1"/>
  <c r="H95" i="1"/>
  <c r="H82" i="1"/>
  <c r="H34" i="1"/>
  <c r="H69" i="1"/>
  <c r="H9" i="1"/>
  <c r="H32" i="1"/>
  <c r="H115" i="1"/>
  <c r="H120" i="1"/>
  <c r="H108" i="1"/>
  <c r="H96" i="1"/>
  <c r="H84" i="1"/>
  <c r="H72" i="1"/>
  <c r="H60" i="1"/>
  <c r="H48" i="1"/>
  <c r="H24" i="1"/>
  <c r="H83" i="1"/>
  <c r="H94" i="1"/>
  <c r="H46" i="1"/>
  <c r="H105" i="1"/>
  <c r="H44" i="1"/>
  <c r="H67" i="1"/>
  <c r="H119" i="1"/>
  <c r="H107" i="1"/>
  <c r="H71" i="1"/>
  <c r="H11" i="1"/>
  <c r="H22" i="1"/>
  <c r="H45" i="1"/>
  <c r="H80" i="1"/>
  <c r="H31" i="1"/>
  <c r="H92" i="1"/>
  <c r="H117" i="1"/>
  <c r="H21" i="1"/>
  <c r="H91" i="1"/>
  <c r="H116" i="1"/>
  <c r="F49" i="1"/>
  <c r="F48" i="1"/>
  <c r="F64" i="1"/>
  <c r="N18" i="1" s="1"/>
  <c r="F59" i="1"/>
  <c r="F47" i="1"/>
  <c r="F56" i="1"/>
  <c r="F51" i="1"/>
  <c r="F62" i="1"/>
  <c r="F43" i="1"/>
  <c r="M24" i="1"/>
  <c r="F46" i="1"/>
  <c r="P18" i="1"/>
  <c r="Q18" i="1"/>
  <c r="C77" i="1"/>
  <c r="C86" i="1"/>
  <c r="C92" i="1"/>
  <c r="C66" i="1"/>
  <c r="C72" i="1"/>
  <c r="C81" i="1"/>
  <c r="C90" i="1"/>
  <c r="C70" i="1"/>
  <c r="K16" i="1" s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K17" i="1" s="1"/>
  <c r="C71" i="1"/>
  <c r="C74" i="1"/>
  <c r="K19" i="1" s="1"/>
  <c r="C80" i="1"/>
  <c r="C83" i="1"/>
  <c r="C89" i="1"/>
  <c r="C95" i="1"/>
  <c r="C69" i="1"/>
  <c r="C75" i="1"/>
  <c r="D66" i="1"/>
  <c r="F66" i="1" s="1"/>
  <c r="D77" i="1"/>
  <c r="F77" i="1" s="1"/>
  <c r="D80" i="1"/>
  <c r="F80" i="1" s="1"/>
  <c r="D83" i="1"/>
  <c r="F83" i="1" s="1"/>
  <c r="D86" i="1"/>
  <c r="F86" i="1" s="1"/>
  <c r="D89" i="1"/>
  <c r="F89" i="1" s="1"/>
  <c r="D92" i="1"/>
  <c r="F92" i="1" s="1"/>
  <c r="D95" i="1"/>
  <c r="F95" i="1" s="1"/>
  <c r="D69" i="1"/>
  <c r="F69" i="1" s="1"/>
  <c r="D75" i="1"/>
  <c r="F75" i="1" s="1"/>
  <c r="D70" i="1"/>
  <c r="D93" i="1"/>
  <c r="F93" i="1" s="1"/>
  <c r="D78" i="1"/>
  <c r="F78" i="1" s="1"/>
  <c r="D81" i="1"/>
  <c r="F81" i="1" s="1"/>
  <c r="D84" i="1"/>
  <c r="F84" i="1" s="1"/>
  <c r="D87" i="1"/>
  <c r="F87" i="1" s="1"/>
  <c r="D90" i="1"/>
  <c r="F90" i="1" s="1"/>
  <c r="D67" i="1"/>
  <c r="F67" i="1" s="1"/>
  <c r="D73" i="1"/>
  <c r="F73" i="1" s="1"/>
  <c r="D76" i="1"/>
  <c r="F76" i="1" s="1"/>
  <c r="D79" i="1"/>
  <c r="F79" i="1" s="1"/>
  <c r="D82" i="1"/>
  <c r="F82" i="1" s="1"/>
  <c r="D85" i="1"/>
  <c r="F85" i="1" s="1"/>
  <c r="D88" i="1"/>
  <c r="F88" i="1" s="1"/>
  <c r="D91" i="1"/>
  <c r="F91" i="1" s="1"/>
  <c r="D94" i="1"/>
  <c r="F94" i="1" s="1"/>
  <c r="D68" i="1"/>
  <c r="D71" i="1"/>
  <c r="F71" i="1" s="1"/>
  <c r="D74" i="1"/>
  <c r="D72" i="1"/>
  <c r="F72" i="1" s="1"/>
  <c r="E124" i="1"/>
  <c r="E116" i="1"/>
  <c r="E119" i="1"/>
  <c r="E122" i="1"/>
  <c r="E101" i="1"/>
  <c r="E104" i="1"/>
  <c r="E107" i="1"/>
  <c r="E110" i="1"/>
  <c r="E113" i="1"/>
  <c r="E98" i="1"/>
  <c r="E126" i="1"/>
  <c r="E125" i="1"/>
  <c r="E117" i="1"/>
  <c r="E120" i="1"/>
  <c r="E99" i="1"/>
  <c r="E102" i="1"/>
  <c r="E105" i="1"/>
  <c r="E108" i="1"/>
  <c r="E111" i="1"/>
  <c r="E114" i="1"/>
  <c r="E96" i="1"/>
  <c r="E123" i="1"/>
  <c r="E115" i="1"/>
  <c r="E118" i="1"/>
  <c r="E121" i="1"/>
  <c r="E100" i="1"/>
  <c r="E103" i="1"/>
  <c r="E106" i="1"/>
  <c r="E109" i="1"/>
  <c r="E112" i="1"/>
  <c r="E97" i="1"/>
  <c r="K10" i="1"/>
  <c r="L10" i="1"/>
  <c r="K24" i="1" l="1"/>
  <c r="F74" i="1"/>
  <c r="N19" i="1" s="1"/>
  <c r="L19" i="1"/>
  <c r="F68" i="1"/>
  <c r="N17" i="1" s="1"/>
  <c r="L17" i="1"/>
  <c r="F70" i="1"/>
  <c r="N16" i="1" s="1"/>
  <c r="L16" i="1"/>
  <c r="L24" i="1" s="1"/>
  <c r="C124" i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D124" i="1"/>
  <c r="F124" i="1" s="1"/>
  <c r="D116" i="1"/>
  <c r="F116" i="1" s="1"/>
  <c r="D119" i="1"/>
  <c r="F119" i="1" s="1"/>
  <c r="D122" i="1"/>
  <c r="F122" i="1" s="1"/>
  <c r="D101" i="1"/>
  <c r="F101" i="1" s="1"/>
  <c r="D104" i="1"/>
  <c r="F104" i="1" s="1"/>
  <c r="D107" i="1"/>
  <c r="F107" i="1" s="1"/>
  <c r="D110" i="1"/>
  <c r="F110" i="1" s="1"/>
  <c r="D113" i="1"/>
  <c r="F113" i="1" s="1"/>
  <c r="D98" i="1"/>
  <c r="F98" i="1" s="1"/>
  <c r="D126" i="1"/>
  <c r="F126" i="1" s="1"/>
  <c r="D125" i="1"/>
  <c r="F125" i="1" s="1"/>
  <c r="D117" i="1"/>
  <c r="F117" i="1" s="1"/>
  <c r="D120" i="1"/>
  <c r="F120" i="1" s="1"/>
  <c r="D99" i="1"/>
  <c r="F99" i="1" s="1"/>
  <c r="D102" i="1"/>
  <c r="F102" i="1" s="1"/>
  <c r="D105" i="1"/>
  <c r="F105" i="1" s="1"/>
  <c r="D108" i="1"/>
  <c r="F108" i="1" s="1"/>
  <c r="D111" i="1"/>
  <c r="F111" i="1" s="1"/>
  <c r="D114" i="1"/>
  <c r="F114" i="1" s="1"/>
  <c r="D96" i="1"/>
  <c r="F96" i="1" s="1"/>
  <c r="D123" i="1"/>
  <c r="F123" i="1" s="1"/>
  <c r="D115" i="1"/>
  <c r="F115" i="1" s="1"/>
  <c r="D118" i="1"/>
  <c r="F118" i="1" s="1"/>
  <c r="D121" i="1"/>
  <c r="F121" i="1" s="1"/>
  <c r="D100" i="1"/>
  <c r="F100" i="1" s="1"/>
  <c r="D103" i="1"/>
  <c r="F103" i="1" s="1"/>
  <c r="D106" i="1"/>
  <c r="F106" i="1" s="1"/>
  <c r="D109" i="1"/>
  <c r="F109" i="1" s="1"/>
  <c r="D112" i="1"/>
  <c r="F112" i="1" s="1"/>
  <c r="D97" i="1"/>
  <c r="F97" i="1" s="1"/>
  <c r="Q24" i="1" l="1"/>
  <c r="R16" i="1"/>
  <c r="P24" i="1"/>
  <c r="P16" i="1"/>
  <c r="Q16" i="1"/>
  <c r="R17" i="1"/>
  <c r="P17" i="1"/>
  <c r="Q17" i="1"/>
  <c r="R19" i="1"/>
  <c r="P19" i="1"/>
  <c r="Q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(5 * (Level^3)) /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" authorId="0" shapeId="0" xr:uid="{C238B19C-5462-42C6-A1AB-C0FDDEFA2F30}">
      <text>
        <r>
          <rPr>
            <b/>
            <u/>
            <sz val="9"/>
            <color indexed="81"/>
            <rFont val="Tahoma"/>
            <family val="2"/>
          </rPr>
          <t>Level</t>
        </r>
        <r>
          <rPr>
            <sz val="9"/>
            <color indexed="81"/>
            <rFont val="Tahoma"/>
            <family val="2"/>
          </rPr>
          <t xml:space="preserve">
Random between min and max value of total player levels</t>
        </r>
      </text>
    </comment>
    <comment ref="K24" authorId="0" shapeId="0" xr:uid="{EDEE47DC-01EE-44F0-8AE7-2F60A61C0BAD}">
      <text>
        <r>
          <rPr>
            <b/>
            <u/>
            <sz val="9"/>
            <color indexed="81"/>
            <rFont val="Tahoma"/>
            <family val="2"/>
          </rPr>
          <t>Attack &amp; Defence</t>
        </r>
        <r>
          <rPr>
            <sz val="9"/>
            <color indexed="81"/>
            <rFont val="Tahoma"/>
            <family val="2"/>
          </rPr>
          <t xml:space="preserve">
Average of total player stats * 30% scaling
</t>
        </r>
        <r>
          <rPr>
            <b/>
            <u/>
            <sz val="9"/>
            <color indexed="81"/>
            <rFont val="Tahoma"/>
            <family val="2"/>
          </rPr>
          <t>HP</t>
        </r>
        <r>
          <rPr>
            <sz val="9"/>
            <color indexed="81"/>
            <rFont val="Tahoma"/>
            <family val="2"/>
          </rPr>
          <t xml:space="preserve">
Average of total player stats * 30% scaling
</t>
        </r>
      </text>
    </comment>
    <comment ref="O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Defence)*2</t>
        </r>
      </text>
    </comment>
  </commentList>
</comments>
</file>

<file path=xl/sharedStrings.xml><?xml version="1.0" encoding="utf-8"?>
<sst xmlns="http://schemas.openxmlformats.org/spreadsheetml/2006/main" count="41" uniqueCount="24">
  <si>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</si>
  <si>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</si>
  <si>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</si>
  <si>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</si>
  <si>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</si>
  <si>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</si>
  <si>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</si>
  <si>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</si>
  <si>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</si>
  <si>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Per level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</si>
  <si>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</si>
  <si>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</si>
  <si>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</si>
  <si>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</si>
  <si>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</si>
  <si>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</si>
  <si>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</si>
  <si>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</si>
  <si>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</si>
  <si>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</si>
  <si>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Reduction</t>
  </si>
  <si>
    <t>Exp</t>
  </si>
  <si>
    <t>Monsters Needed</t>
  </si>
  <si>
    <t># of turns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</si>
</sst>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Alignment="1"/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Sheet1!$G$7:$G$126</c:f>
              <c:numCache>
                <c:formatCode>0</c:formatCode>
                <c:ptCount val="120"/>
                <c:pt idx="0">
                  <c:v>1.25</c:v>
                </c:pt>
                <c:pt idx="1">
                  <c:v>10</c:v>
                </c:pt>
                <c:pt idx="2">
                  <c:v>33.75</c:v>
                </c:pt>
                <c:pt idx="3">
                  <c:v>80</c:v>
                </c:pt>
                <c:pt idx="4">
                  <c:v>156.25</c:v>
                </c:pt>
                <c:pt idx="5">
                  <c:v>270</c:v>
                </c:pt>
                <c:pt idx="6">
                  <c:v>428.75</c:v>
                </c:pt>
                <c:pt idx="7">
                  <c:v>640</c:v>
                </c:pt>
                <c:pt idx="8">
                  <c:v>911.25</c:v>
                </c:pt>
                <c:pt idx="9">
                  <c:v>1250</c:v>
                </c:pt>
                <c:pt idx="10">
                  <c:v>1663.75</c:v>
                </c:pt>
                <c:pt idx="11">
                  <c:v>2160</c:v>
                </c:pt>
                <c:pt idx="12">
                  <c:v>2746.25</c:v>
                </c:pt>
                <c:pt idx="13">
                  <c:v>3430</c:v>
                </c:pt>
                <c:pt idx="14">
                  <c:v>4218.75</c:v>
                </c:pt>
                <c:pt idx="15">
                  <c:v>5120</c:v>
                </c:pt>
                <c:pt idx="16">
                  <c:v>6141.25</c:v>
                </c:pt>
                <c:pt idx="17">
                  <c:v>7290</c:v>
                </c:pt>
                <c:pt idx="18">
                  <c:v>8573.75</c:v>
                </c:pt>
                <c:pt idx="19">
                  <c:v>10000</c:v>
                </c:pt>
                <c:pt idx="20">
                  <c:v>11576.25</c:v>
                </c:pt>
                <c:pt idx="21">
                  <c:v>13310</c:v>
                </c:pt>
                <c:pt idx="22">
                  <c:v>15208.75</c:v>
                </c:pt>
                <c:pt idx="23">
                  <c:v>17280</c:v>
                </c:pt>
                <c:pt idx="24">
                  <c:v>19531.25</c:v>
                </c:pt>
                <c:pt idx="25">
                  <c:v>21970</c:v>
                </c:pt>
                <c:pt idx="26">
                  <c:v>24603.75</c:v>
                </c:pt>
                <c:pt idx="27">
                  <c:v>27440</c:v>
                </c:pt>
                <c:pt idx="28">
                  <c:v>30486.25</c:v>
                </c:pt>
                <c:pt idx="29">
                  <c:v>33750</c:v>
                </c:pt>
                <c:pt idx="30">
                  <c:v>37238.75</c:v>
                </c:pt>
                <c:pt idx="31">
                  <c:v>40960</c:v>
                </c:pt>
                <c:pt idx="32">
                  <c:v>44921.25</c:v>
                </c:pt>
                <c:pt idx="33">
                  <c:v>49130</c:v>
                </c:pt>
                <c:pt idx="34">
                  <c:v>53593.75</c:v>
                </c:pt>
                <c:pt idx="35">
                  <c:v>58320</c:v>
                </c:pt>
                <c:pt idx="36">
                  <c:v>63316.25</c:v>
                </c:pt>
                <c:pt idx="37">
                  <c:v>68590</c:v>
                </c:pt>
                <c:pt idx="38">
                  <c:v>74148.75</c:v>
                </c:pt>
                <c:pt idx="39">
                  <c:v>80000</c:v>
                </c:pt>
                <c:pt idx="40">
                  <c:v>86151.25</c:v>
                </c:pt>
                <c:pt idx="41">
                  <c:v>92610</c:v>
                </c:pt>
                <c:pt idx="42">
                  <c:v>99383.75</c:v>
                </c:pt>
                <c:pt idx="43">
                  <c:v>106480</c:v>
                </c:pt>
                <c:pt idx="44">
                  <c:v>113906.25</c:v>
                </c:pt>
                <c:pt idx="45">
                  <c:v>121670</c:v>
                </c:pt>
                <c:pt idx="46">
                  <c:v>129778.75</c:v>
                </c:pt>
                <c:pt idx="47">
                  <c:v>138240</c:v>
                </c:pt>
                <c:pt idx="48">
                  <c:v>147061.25</c:v>
                </c:pt>
                <c:pt idx="49">
                  <c:v>156250</c:v>
                </c:pt>
                <c:pt idx="50">
                  <c:v>165813.75</c:v>
                </c:pt>
                <c:pt idx="51">
                  <c:v>175760</c:v>
                </c:pt>
                <c:pt idx="52">
                  <c:v>186096.25</c:v>
                </c:pt>
                <c:pt idx="53">
                  <c:v>196830</c:v>
                </c:pt>
                <c:pt idx="54">
                  <c:v>207968.75</c:v>
                </c:pt>
                <c:pt idx="55">
                  <c:v>219520</c:v>
                </c:pt>
                <c:pt idx="56">
                  <c:v>231491.25</c:v>
                </c:pt>
                <c:pt idx="57">
                  <c:v>243890</c:v>
                </c:pt>
                <c:pt idx="58">
                  <c:v>256723.75</c:v>
                </c:pt>
                <c:pt idx="59">
                  <c:v>270000</c:v>
                </c:pt>
                <c:pt idx="60">
                  <c:v>283726.25</c:v>
                </c:pt>
                <c:pt idx="61">
                  <c:v>297910</c:v>
                </c:pt>
                <c:pt idx="62">
                  <c:v>312558.75</c:v>
                </c:pt>
                <c:pt idx="63">
                  <c:v>327680</c:v>
                </c:pt>
                <c:pt idx="64">
                  <c:v>343281.25</c:v>
                </c:pt>
                <c:pt idx="65">
                  <c:v>359370</c:v>
                </c:pt>
                <c:pt idx="66">
                  <c:v>375953.75</c:v>
                </c:pt>
                <c:pt idx="67">
                  <c:v>393040</c:v>
                </c:pt>
                <c:pt idx="68">
                  <c:v>410636.25</c:v>
                </c:pt>
                <c:pt idx="69">
                  <c:v>428750</c:v>
                </c:pt>
                <c:pt idx="70">
                  <c:v>447388.75</c:v>
                </c:pt>
                <c:pt idx="71">
                  <c:v>466560</c:v>
                </c:pt>
                <c:pt idx="72">
                  <c:v>486271.25</c:v>
                </c:pt>
                <c:pt idx="73">
                  <c:v>506530</c:v>
                </c:pt>
                <c:pt idx="74">
                  <c:v>527343.75</c:v>
                </c:pt>
                <c:pt idx="75">
                  <c:v>548720</c:v>
                </c:pt>
                <c:pt idx="76">
                  <c:v>570666.25</c:v>
                </c:pt>
                <c:pt idx="77">
                  <c:v>593190</c:v>
                </c:pt>
                <c:pt idx="78">
                  <c:v>616298.75</c:v>
                </c:pt>
                <c:pt idx="79">
                  <c:v>640000</c:v>
                </c:pt>
                <c:pt idx="80">
                  <c:v>664301.25</c:v>
                </c:pt>
                <c:pt idx="81">
                  <c:v>689210</c:v>
                </c:pt>
                <c:pt idx="82">
                  <c:v>714733.75</c:v>
                </c:pt>
                <c:pt idx="83">
                  <c:v>740880</c:v>
                </c:pt>
                <c:pt idx="84">
                  <c:v>767656.25</c:v>
                </c:pt>
                <c:pt idx="85">
                  <c:v>795070</c:v>
                </c:pt>
                <c:pt idx="86">
                  <c:v>823128.75</c:v>
                </c:pt>
                <c:pt idx="87">
                  <c:v>851840</c:v>
                </c:pt>
                <c:pt idx="88">
                  <c:v>881211.25</c:v>
                </c:pt>
                <c:pt idx="89">
                  <c:v>911250</c:v>
                </c:pt>
                <c:pt idx="90">
                  <c:v>941963.75</c:v>
                </c:pt>
                <c:pt idx="91">
                  <c:v>973360</c:v>
                </c:pt>
                <c:pt idx="92">
                  <c:v>1005446.25</c:v>
                </c:pt>
                <c:pt idx="93">
                  <c:v>1038230</c:v>
                </c:pt>
                <c:pt idx="94">
                  <c:v>1071718.75</c:v>
                </c:pt>
                <c:pt idx="95">
                  <c:v>1105920</c:v>
                </c:pt>
                <c:pt idx="96">
                  <c:v>1140841.25</c:v>
                </c:pt>
                <c:pt idx="97">
                  <c:v>1176490</c:v>
                </c:pt>
                <c:pt idx="98">
                  <c:v>1212873.75</c:v>
                </c:pt>
                <c:pt idx="99">
                  <c:v>1250000</c:v>
                </c:pt>
                <c:pt idx="100">
                  <c:v>1287876.25</c:v>
                </c:pt>
                <c:pt idx="101">
                  <c:v>1326510</c:v>
                </c:pt>
                <c:pt idx="102">
                  <c:v>1365908.75</c:v>
                </c:pt>
                <c:pt idx="103">
                  <c:v>1406080</c:v>
                </c:pt>
                <c:pt idx="104">
                  <c:v>1447031.25</c:v>
                </c:pt>
                <c:pt idx="105">
                  <c:v>1488770</c:v>
                </c:pt>
                <c:pt idx="106">
                  <c:v>1531303.75</c:v>
                </c:pt>
                <c:pt idx="107">
                  <c:v>1574640</c:v>
                </c:pt>
                <c:pt idx="108">
                  <c:v>1618786.25</c:v>
                </c:pt>
                <c:pt idx="109">
                  <c:v>1663750</c:v>
                </c:pt>
                <c:pt idx="110">
                  <c:v>1709538.75</c:v>
                </c:pt>
                <c:pt idx="111">
                  <c:v>1756160</c:v>
                </c:pt>
                <c:pt idx="112">
                  <c:v>1803621.25</c:v>
                </c:pt>
                <c:pt idx="113">
                  <c:v>1851930</c:v>
                </c:pt>
                <c:pt idx="114">
                  <c:v>1901093.75</c:v>
                </c:pt>
                <c:pt idx="115">
                  <c:v>1951120</c:v>
                </c:pt>
                <c:pt idx="116">
                  <c:v>2002016.25</c:v>
                </c:pt>
                <c:pt idx="117">
                  <c:v>2053790</c:v>
                </c:pt>
                <c:pt idx="118">
                  <c:v>2106448.75</c:v>
                </c:pt>
                <c:pt idx="119">
                  <c:v>2160000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</xdr:row>
      <xdr:rowOff>185737</xdr:rowOff>
    </xdr:from>
    <xdr:to>
      <xdr:col>29</xdr:col>
      <xdr:colOff>352425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100012</xdr:colOff>
      <xdr:row>18</xdr:row>
      <xdr:rowOff>90487</xdr:rowOff>
    </xdr:from>
    <xdr:to>
      <xdr:col>29</xdr:col>
      <xdr:colOff>404812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workbookViewId="0">
      <selection activeCell="S27" sqref="S27"/>
    </sheetView>
  </sheetViews>
  <sheetFormatPr defaultRowHeight="15" x14ac:dyDescent="0.25"/>
  <cols>
    <col min="3" max="3" width="8.28515625" customWidth="1"/>
    <col min="6" max="6" width="10" customWidth="1"/>
    <col min="7" max="7" width="11.28515625" customWidth="1"/>
    <col min="8" max="8" width="17.28515625" bestFit="1" customWidth="1"/>
    <col min="11" max="14" width="11.42578125" customWidth="1"/>
    <col min="15" max="15" width="10" bestFit="1" customWidth="1"/>
    <col min="16" max="16" width="9.140625" customWidth="1"/>
    <col min="17" max="17" width="15.85546875" customWidth="1"/>
    <col min="18" max="18" width="10.28515625" customWidth="1"/>
  </cols>
  <sheetData>
    <row r="1" spans="2:19" x14ac:dyDescent="0.25">
      <c r="B1" s="25" t="s">
        <v>7</v>
      </c>
      <c r="C1" s="25"/>
      <c r="D1" s="25"/>
      <c r="G1" s="1" t="s">
        <v>10</v>
      </c>
      <c r="H1" s="29"/>
    </row>
    <row r="2" spans="2:19" x14ac:dyDescent="0.25">
      <c r="B2" s="1" t="s">
        <v>1</v>
      </c>
      <c r="C2" s="1" t="s">
        <v>2</v>
      </c>
      <c r="D2" s="1" t="s">
        <v>3</v>
      </c>
      <c r="G2" s="2">
        <v>5</v>
      </c>
      <c r="H2" s="3"/>
    </row>
    <row r="3" spans="2:19" x14ac:dyDescent="0.25">
      <c r="B3" s="2">
        <v>100</v>
      </c>
      <c r="C3" s="2">
        <v>7</v>
      </c>
      <c r="D3" s="2">
        <v>5</v>
      </c>
    </row>
    <row r="4" spans="2:19" x14ac:dyDescent="0.25">
      <c r="B4" s="3"/>
      <c r="C4" s="3"/>
      <c r="D4" s="3"/>
    </row>
    <row r="5" spans="2:19" x14ac:dyDescent="0.25">
      <c r="B5" s="31" t="s">
        <v>0</v>
      </c>
      <c r="C5" s="32"/>
      <c r="D5" s="32"/>
      <c r="E5" s="32"/>
      <c r="F5" s="32"/>
      <c r="G5" s="32"/>
      <c r="H5" s="33"/>
      <c r="J5" s="26" t="s">
        <v>8</v>
      </c>
      <c r="K5" s="26"/>
      <c r="L5" s="26"/>
      <c r="M5" s="26"/>
    </row>
    <row r="6" spans="2:19" x14ac:dyDescent="0.25">
      <c r="B6" s="30" t="s">
        <v>5</v>
      </c>
      <c r="C6" s="30" t="s">
        <v>1</v>
      </c>
      <c r="D6" s="30" t="s">
        <v>2</v>
      </c>
      <c r="E6" s="30" t="s">
        <v>3</v>
      </c>
      <c r="F6" s="30" t="s">
        <v>6</v>
      </c>
      <c r="G6" s="30" t="s">
        <v>4</v>
      </c>
      <c r="H6" s="4" t="s">
        <v>22</v>
      </c>
      <c r="J6" s="4" t="s">
        <v>5</v>
      </c>
      <c r="K6" s="4" t="s">
        <v>1</v>
      </c>
      <c r="L6" s="4" t="s">
        <v>2</v>
      </c>
      <c r="M6" s="4" t="s">
        <v>3</v>
      </c>
    </row>
    <row r="7" spans="2:19" x14ac:dyDescent="0.25">
      <c r="B7" s="5">
        <v>1</v>
      </c>
      <c r="C7" s="5">
        <f>B$3+IF($B7&lt;$J$8,K$7*$B7,IF($B7&lt;$J$9,$B7*K$8,IF($B7&lt;$J$10,$B7*K$9,$B7*K$10)))</f>
        <v>105</v>
      </c>
      <c r="D7" s="5">
        <f>C$3+IF($B7&lt;$J$8,L$7*$B7,IF($B7&lt;$J$9,$B7*L$8,IF($B7&lt;$J$10,$B7*L$9,$B7*L$10)))</f>
        <v>9</v>
      </c>
      <c r="E7" s="5">
        <f>D$3+IF($B7&lt;$J$8,M$7*$B7,IF($B7&lt;$J$9,$B7*M$8,IF($B7&lt;$J$10,$B7*M$9,$B7*M$10)))</f>
        <v>7</v>
      </c>
      <c r="F7" s="8">
        <f>D7^2/(D7+E7)</f>
        <v>5.0625</v>
      </c>
      <c r="G7" s="8">
        <f>($G$2*(B7^3))/4</f>
        <v>1.25</v>
      </c>
      <c r="H7" s="8">
        <f>G7/$O$24</f>
        <v>8.6805555555555559E-3</v>
      </c>
      <c r="J7" s="6">
        <v>1</v>
      </c>
      <c r="K7" s="6">
        <v>5</v>
      </c>
      <c r="L7" s="6">
        <v>2</v>
      </c>
      <c r="M7" s="6">
        <v>2</v>
      </c>
    </row>
    <row r="8" spans="2:19" x14ac:dyDescent="0.25">
      <c r="B8" s="5">
        <v>2</v>
      </c>
      <c r="C8" s="5">
        <f t="shared" ref="C8:C16" si="0">B$3+IF($B8&lt;$J$8,K$7*$B8,IF($B8&lt;$J$9,$B8*K$8,IF($B8&lt;$J$10,$B8*K$9,$B8*K$10)))</f>
        <v>110</v>
      </c>
      <c r="D8" s="5">
        <f t="shared" ref="D8:D17" si="1">C$3+IF($B8&lt;$J$8,L$7*$B8,IF($B8&lt;$J$9,$B8*L$8,IF($B8&lt;$J$10,$B8*L$9,$B8*L$10)))</f>
        <v>11</v>
      </c>
      <c r="E8" s="5">
        <f t="shared" ref="E8:E17" si="2">D$3+IF($B8&lt;$J$8,M$7*$B8,IF($B8&lt;$J$9,$B8*M$8,IF($B8&lt;$J$10,$B8*M$9,$B8*M$10)))</f>
        <v>9</v>
      </c>
      <c r="F8" s="8">
        <f t="shared" ref="F8:F71" si="3">D8^2/(D8+E8)</f>
        <v>6.05</v>
      </c>
      <c r="G8" s="8">
        <f t="shared" ref="G8:G71" si="4">($G$2*(B8^3))/4</f>
        <v>10</v>
      </c>
      <c r="H8" s="8">
        <f>G8/$O$24</f>
        <v>6.9444444444444448E-2</v>
      </c>
      <c r="J8" s="6">
        <v>30</v>
      </c>
      <c r="K8" s="6">
        <f>K7+K$11</f>
        <v>9</v>
      </c>
      <c r="L8" s="6">
        <f t="shared" ref="L8:M8" si="5">L7+L$11</f>
        <v>6</v>
      </c>
      <c r="M8" s="6">
        <f t="shared" si="5"/>
        <v>5</v>
      </c>
    </row>
    <row r="9" spans="2:19" x14ac:dyDescent="0.25">
      <c r="B9" s="5">
        <v>3</v>
      </c>
      <c r="C9" s="5">
        <f t="shared" si="0"/>
        <v>115</v>
      </c>
      <c r="D9" s="5">
        <f t="shared" si="1"/>
        <v>13</v>
      </c>
      <c r="E9" s="5">
        <f t="shared" si="2"/>
        <v>11</v>
      </c>
      <c r="F9" s="8">
        <f t="shared" si="3"/>
        <v>7.041666666666667</v>
      </c>
      <c r="G9" s="8">
        <f t="shared" si="4"/>
        <v>33.75</v>
      </c>
      <c r="H9" s="8">
        <f>G9/$O$24</f>
        <v>0.234375</v>
      </c>
      <c r="J9" s="6">
        <v>60</v>
      </c>
      <c r="K9" s="6">
        <f t="shared" ref="K9:K10" si="6">K8+K$11</f>
        <v>13</v>
      </c>
      <c r="L9" s="6">
        <f t="shared" ref="L9:L10" si="7">L8+L$11</f>
        <v>10</v>
      </c>
      <c r="M9" s="6">
        <f t="shared" ref="M9:M10" si="8">M8+M$11</f>
        <v>8</v>
      </c>
    </row>
    <row r="10" spans="2:19" x14ac:dyDescent="0.25">
      <c r="B10" s="5">
        <v>4</v>
      </c>
      <c r="C10" s="5">
        <f t="shared" si="0"/>
        <v>120</v>
      </c>
      <c r="D10" s="5">
        <f t="shared" si="1"/>
        <v>15</v>
      </c>
      <c r="E10" s="5">
        <f t="shared" si="2"/>
        <v>13</v>
      </c>
      <c r="F10" s="8">
        <f t="shared" si="3"/>
        <v>8.0357142857142865</v>
      </c>
      <c r="G10" s="8">
        <f t="shared" si="4"/>
        <v>80</v>
      </c>
      <c r="H10" s="8">
        <f>G10/$O$24</f>
        <v>0.55555555555555558</v>
      </c>
      <c r="J10" s="6">
        <v>90</v>
      </c>
      <c r="K10" s="6">
        <f t="shared" si="6"/>
        <v>17</v>
      </c>
      <c r="L10" s="6">
        <f t="shared" si="7"/>
        <v>14</v>
      </c>
      <c r="M10" s="6">
        <f t="shared" si="8"/>
        <v>11</v>
      </c>
    </row>
    <row r="11" spans="2:19" x14ac:dyDescent="0.25">
      <c r="B11" s="5">
        <v>5</v>
      </c>
      <c r="C11" s="5">
        <f t="shared" si="0"/>
        <v>125</v>
      </c>
      <c r="D11" s="5">
        <f t="shared" si="1"/>
        <v>17</v>
      </c>
      <c r="E11" s="5">
        <f t="shared" si="2"/>
        <v>15</v>
      </c>
      <c r="F11" s="8">
        <f t="shared" si="3"/>
        <v>9.03125</v>
      </c>
      <c r="G11" s="8">
        <f t="shared" si="4"/>
        <v>156.25</v>
      </c>
      <c r="H11" s="8">
        <f>G11/$O$24</f>
        <v>1.0850694444444444</v>
      </c>
      <c r="J11" s="7" t="s">
        <v>9</v>
      </c>
      <c r="K11" s="7">
        <v>4</v>
      </c>
      <c r="L11" s="7">
        <v>4</v>
      </c>
      <c r="M11" s="7">
        <v>3</v>
      </c>
    </row>
    <row r="12" spans="2:19" x14ac:dyDescent="0.25">
      <c r="B12" s="5">
        <v>6</v>
      </c>
      <c r="C12" s="5">
        <f t="shared" si="0"/>
        <v>130</v>
      </c>
      <c r="D12" s="5">
        <f t="shared" si="1"/>
        <v>19</v>
      </c>
      <c r="E12" s="5">
        <f t="shared" si="2"/>
        <v>17</v>
      </c>
      <c r="F12" s="8">
        <f t="shared" si="3"/>
        <v>10.027777777777779</v>
      </c>
      <c r="G12" s="8">
        <f t="shared" si="4"/>
        <v>270</v>
      </c>
      <c r="H12" s="8">
        <f>G12/$O$24</f>
        <v>1.875</v>
      </c>
    </row>
    <row r="13" spans="2:19" x14ac:dyDescent="0.25">
      <c r="B13" s="5">
        <v>7</v>
      </c>
      <c r="C13" s="5">
        <f t="shared" si="0"/>
        <v>135</v>
      </c>
      <c r="D13" s="5">
        <f t="shared" si="1"/>
        <v>21</v>
      </c>
      <c r="E13" s="5">
        <f t="shared" si="2"/>
        <v>19</v>
      </c>
      <c r="F13" s="8">
        <f t="shared" si="3"/>
        <v>11.025</v>
      </c>
      <c r="G13" s="8">
        <f t="shared" si="4"/>
        <v>428.75</v>
      </c>
      <c r="H13" s="8">
        <f>G13/$O$24</f>
        <v>2.9774305555555554</v>
      </c>
    </row>
    <row r="14" spans="2:19" x14ac:dyDescent="0.25">
      <c r="B14" s="5">
        <v>8</v>
      </c>
      <c r="C14" s="5">
        <f t="shared" si="0"/>
        <v>140</v>
      </c>
      <c r="D14" s="5">
        <f t="shared" si="1"/>
        <v>23</v>
      </c>
      <c r="E14" s="5">
        <f t="shared" si="2"/>
        <v>21</v>
      </c>
      <c r="F14" s="8">
        <f t="shared" si="3"/>
        <v>12.022727272727273</v>
      </c>
      <c r="G14" s="8">
        <f t="shared" si="4"/>
        <v>640</v>
      </c>
      <c r="H14" s="8">
        <f>G14/$O$24</f>
        <v>4.4444444444444446</v>
      </c>
      <c r="J14" s="22" t="s">
        <v>13</v>
      </c>
      <c r="K14" s="23"/>
      <c r="L14" s="23"/>
      <c r="M14" s="23"/>
      <c r="N14" s="24"/>
      <c r="O14" s="20" t="s">
        <v>15</v>
      </c>
      <c r="P14" s="22" t="s">
        <v>16</v>
      </c>
      <c r="Q14" s="23"/>
      <c r="R14" s="24"/>
      <c r="S14" s="11"/>
    </row>
    <row r="15" spans="2:19" x14ac:dyDescent="0.25">
      <c r="B15" s="5">
        <v>9</v>
      </c>
      <c r="C15" s="5">
        <f t="shared" si="0"/>
        <v>145</v>
      </c>
      <c r="D15" s="5">
        <f t="shared" si="1"/>
        <v>25</v>
      </c>
      <c r="E15" s="5">
        <f t="shared" si="2"/>
        <v>23</v>
      </c>
      <c r="F15" s="8">
        <f t="shared" si="3"/>
        <v>13.020833333333334</v>
      </c>
      <c r="G15" s="8">
        <f t="shared" si="4"/>
        <v>911.25</v>
      </c>
      <c r="H15" s="8">
        <f>G15/$O$24</f>
        <v>6.328125</v>
      </c>
      <c r="J15" s="4" t="s">
        <v>5</v>
      </c>
      <c r="K15" s="4" t="s">
        <v>1</v>
      </c>
      <c r="L15" s="4" t="s">
        <v>2</v>
      </c>
      <c r="M15" s="4" t="s">
        <v>3</v>
      </c>
      <c r="N15" s="4" t="s">
        <v>6</v>
      </c>
      <c r="O15" s="15" t="s">
        <v>14</v>
      </c>
      <c r="P15" s="17" t="s">
        <v>17</v>
      </c>
      <c r="Q15" s="4" t="s">
        <v>18</v>
      </c>
      <c r="R15" s="4" t="s">
        <v>19</v>
      </c>
    </row>
    <row r="16" spans="2:19" x14ac:dyDescent="0.25">
      <c r="B16" s="5">
        <v>10</v>
      </c>
      <c r="C16" s="5">
        <f t="shared" si="0"/>
        <v>150</v>
      </c>
      <c r="D16" s="5">
        <f t="shared" si="1"/>
        <v>27</v>
      </c>
      <c r="E16" s="5">
        <f t="shared" si="2"/>
        <v>25</v>
      </c>
      <c r="F16" s="8">
        <f t="shared" si="3"/>
        <v>14.01923076923077</v>
      </c>
      <c r="G16" s="8">
        <f t="shared" si="4"/>
        <v>1250</v>
      </c>
      <c r="H16" s="8">
        <f>G16/$O$24</f>
        <v>8.6805555555555554</v>
      </c>
      <c r="I16" s="1" t="s">
        <v>12</v>
      </c>
      <c r="J16" s="6">
        <f ca="1">RANDBETWEEN($I$17,$I$18)</f>
        <v>4</v>
      </c>
      <c r="K16" s="6">
        <f ca="1">VLOOKUP($J16,$B$7:$G$126,2,0)</f>
        <v>120</v>
      </c>
      <c r="L16" s="6">
        <f ca="1">VLOOKUP($J16,$B$7:$G$126,3,0)</f>
        <v>15</v>
      </c>
      <c r="M16" s="6">
        <f ca="1">VLOOKUP($J16,$B$7:$G$126,4,0)</f>
        <v>13</v>
      </c>
      <c r="N16" s="21">
        <f ca="1">VLOOKUP($J16,$B$7:$G$126,5,0)</f>
        <v>8.0357142857142865</v>
      </c>
      <c r="O16" s="16">
        <v>1.2</v>
      </c>
      <c r="P16" s="18">
        <f ca="1">L16*$O$16</f>
        <v>18</v>
      </c>
      <c r="Q16" s="18">
        <f ca="1">L16*$O$17</f>
        <v>75</v>
      </c>
      <c r="R16" s="18">
        <f ca="1">L16*$O$18</f>
        <v>25.5</v>
      </c>
    </row>
    <row r="17" spans="2:18" x14ac:dyDescent="0.25">
      <c r="B17" s="5">
        <v>11</v>
      </c>
      <c r="C17" s="5">
        <f>B$3+IF($B17&lt;$J$8,K$7*$B17,IF($B17&lt;$J$9,$B17*K$8,IF($B17&lt;$J$10,$B17*K$9,$B17*K$10)))</f>
        <v>155</v>
      </c>
      <c r="D17" s="5">
        <f t="shared" si="1"/>
        <v>29</v>
      </c>
      <c r="E17" s="5">
        <f t="shared" si="2"/>
        <v>27</v>
      </c>
      <c r="F17" s="8">
        <f t="shared" si="3"/>
        <v>15.017857142857142</v>
      </c>
      <c r="G17" s="8">
        <f t="shared" si="4"/>
        <v>1663.75</v>
      </c>
      <c r="H17" s="8">
        <f>G17/$O$24</f>
        <v>11.553819444444445</v>
      </c>
      <c r="I17" s="10">
        <v>1</v>
      </c>
      <c r="J17" s="6">
        <f ca="1">RANDBETWEEN($I$17,$I$18)</f>
        <v>1</v>
      </c>
      <c r="K17" s="6">
        <f ca="1">VLOOKUP($J17,$B$7:$G$126,2,0)</f>
        <v>105</v>
      </c>
      <c r="L17" s="6">
        <f ca="1">VLOOKUP($J17,$B$7:$G$126,3,0)</f>
        <v>9</v>
      </c>
      <c r="M17" s="14">
        <f ca="1">VLOOKUP($J17,$B$7:$G$126,4,0)</f>
        <v>7</v>
      </c>
      <c r="N17" s="21">
        <f t="shared" ref="N17:N19" ca="1" si="9">VLOOKUP($J17,$B$7:$G$126,5,0)</f>
        <v>5.0625</v>
      </c>
      <c r="O17" s="16">
        <v>5</v>
      </c>
      <c r="P17" s="18">
        <f t="shared" ref="P17:P19" ca="1" si="10">L17*$O$16</f>
        <v>10.799999999999999</v>
      </c>
      <c r="Q17" s="18">
        <f t="shared" ref="Q17:Q19" ca="1" si="11">L17*$O$17</f>
        <v>45</v>
      </c>
      <c r="R17" s="18">
        <f t="shared" ref="R17:R19" ca="1" si="12">L17*$O$18</f>
        <v>15.299999999999999</v>
      </c>
    </row>
    <row r="18" spans="2:18" x14ac:dyDescent="0.25">
      <c r="B18" s="5">
        <v>12</v>
      </c>
      <c r="C18" s="5">
        <f t="shared" ref="C18:C26" si="13">B$3+IF($B18&lt;$J$8,K$7*$B18,IF($B18&lt;$J$9,$B18*K$8,IF($B18&lt;$J$10,$B18*K$9,$B18*K$10)))</f>
        <v>160</v>
      </c>
      <c r="D18" s="5">
        <f t="shared" ref="D18:D47" si="14">C$3+IF($B18&lt;$J$8,L$7*$B18,IF($B18&lt;$J$9,$B18*L$8,IF($B18&lt;$J$10,$B18*L$9,$B18*L$10)))</f>
        <v>31</v>
      </c>
      <c r="E18" s="5">
        <f t="shared" ref="E18:E47" si="15">D$3+IF($B18&lt;$J$8,M$7*$B18,IF($B18&lt;$J$9,$B18*M$8,IF($B18&lt;$J$10,$B18*M$9,$B18*M$10)))</f>
        <v>29</v>
      </c>
      <c r="F18" s="8">
        <f t="shared" si="3"/>
        <v>16.016666666666666</v>
      </c>
      <c r="G18" s="8">
        <f t="shared" si="4"/>
        <v>2160</v>
      </c>
      <c r="H18" s="8">
        <f>G18/$O$24</f>
        <v>15</v>
      </c>
      <c r="I18" s="10">
        <v>10</v>
      </c>
      <c r="J18" s="6">
        <f ca="1">RANDBETWEEN($I$17,$I$18)</f>
        <v>10</v>
      </c>
      <c r="K18" s="6">
        <f ca="1">VLOOKUP($J18,$B$7:$G$126,2,0)</f>
        <v>150</v>
      </c>
      <c r="L18" s="13">
        <f ca="1">VLOOKUP($J18,$B$7:$G$126,3,0)</f>
        <v>27</v>
      </c>
      <c r="M18" s="6">
        <f ca="1">VLOOKUP($J18,$B$7:$G$126,4,0)</f>
        <v>25</v>
      </c>
      <c r="N18" s="21">
        <f t="shared" ca="1" si="9"/>
        <v>14.01923076923077</v>
      </c>
      <c r="O18" s="16">
        <v>1.7</v>
      </c>
      <c r="P18" s="18">
        <f t="shared" ca="1" si="10"/>
        <v>32.4</v>
      </c>
      <c r="Q18" s="18">
        <f t="shared" ca="1" si="11"/>
        <v>135</v>
      </c>
      <c r="R18" s="18">
        <f t="shared" ca="1" si="12"/>
        <v>45.9</v>
      </c>
    </row>
    <row r="19" spans="2:18" x14ac:dyDescent="0.25">
      <c r="B19" s="5">
        <v>13</v>
      </c>
      <c r="C19" s="5">
        <f t="shared" si="13"/>
        <v>165</v>
      </c>
      <c r="D19" s="5">
        <f t="shared" si="14"/>
        <v>33</v>
      </c>
      <c r="E19" s="5">
        <f t="shared" si="15"/>
        <v>31</v>
      </c>
      <c r="F19" s="8">
        <f t="shared" si="3"/>
        <v>17.015625</v>
      </c>
      <c r="G19" s="8">
        <f t="shared" si="4"/>
        <v>2746.25</v>
      </c>
      <c r="H19" s="8">
        <f>G19/$O$24</f>
        <v>19.071180555555557</v>
      </c>
      <c r="J19" s="6">
        <f ca="1">RANDBETWEEN($I$17,$I$18)</f>
        <v>2</v>
      </c>
      <c r="K19" s="6">
        <f ca="1">VLOOKUP($J19,$B$7:$G$126,2,0)</f>
        <v>110</v>
      </c>
      <c r="L19" s="13">
        <f ca="1">VLOOKUP($J19,$B$7:$G$126,3,0)</f>
        <v>11</v>
      </c>
      <c r="M19" s="6">
        <f ca="1">VLOOKUP($J19,$B$7:$G$126,4,0)</f>
        <v>9</v>
      </c>
      <c r="N19" s="21">
        <f t="shared" ca="1" si="9"/>
        <v>6.05</v>
      </c>
      <c r="O19" s="19"/>
      <c r="P19" s="18">
        <f t="shared" ca="1" si="10"/>
        <v>13.2</v>
      </c>
      <c r="Q19" s="18">
        <f t="shared" ca="1" si="11"/>
        <v>55</v>
      </c>
      <c r="R19" s="18">
        <f t="shared" ca="1" si="12"/>
        <v>18.7</v>
      </c>
    </row>
    <row r="20" spans="2:18" x14ac:dyDescent="0.25">
      <c r="B20" s="5">
        <v>14</v>
      </c>
      <c r="C20" s="5">
        <f t="shared" si="13"/>
        <v>170</v>
      </c>
      <c r="D20" s="5">
        <f t="shared" si="14"/>
        <v>35</v>
      </c>
      <c r="E20" s="5">
        <f t="shared" si="15"/>
        <v>33</v>
      </c>
      <c r="F20" s="8">
        <f t="shared" si="3"/>
        <v>18.014705882352942</v>
      </c>
      <c r="G20" s="8">
        <f t="shared" si="4"/>
        <v>3430</v>
      </c>
      <c r="H20" s="8">
        <f>G20/$O$24</f>
        <v>23.819444444444443</v>
      </c>
    </row>
    <row r="21" spans="2:18" x14ac:dyDescent="0.25">
      <c r="B21" s="5">
        <v>15</v>
      </c>
      <c r="C21" s="5">
        <f t="shared" si="13"/>
        <v>175</v>
      </c>
      <c r="D21" s="5">
        <f t="shared" si="14"/>
        <v>37</v>
      </c>
      <c r="E21" s="5">
        <f t="shared" si="15"/>
        <v>35</v>
      </c>
      <c r="F21" s="8">
        <f t="shared" si="3"/>
        <v>19.013888888888889</v>
      </c>
      <c r="G21" s="8">
        <f t="shared" si="4"/>
        <v>4218.75</v>
      </c>
      <c r="H21" s="8">
        <f>G21/$O$24</f>
        <v>29.296875</v>
      </c>
    </row>
    <row r="22" spans="2:18" x14ac:dyDescent="0.25">
      <c r="B22" s="5">
        <v>16</v>
      </c>
      <c r="C22" s="5">
        <f t="shared" si="13"/>
        <v>180</v>
      </c>
      <c r="D22" s="5">
        <f t="shared" si="14"/>
        <v>39</v>
      </c>
      <c r="E22" s="5">
        <f t="shared" si="15"/>
        <v>37</v>
      </c>
      <c r="F22" s="8">
        <f t="shared" si="3"/>
        <v>20.013157894736842</v>
      </c>
      <c r="G22" s="8">
        <f t="shared" si="4"/>
        <v>5120</v>
      </c>
      <c r="H22" s="8">
        <f>G22/$O$24</f>
        <v>35.555555555555557</v>
      </c>
      <c r="J22" s="27" t="s">
        <v>11</v>
      </c>
      <c r="K22" s="28"/>
      <c r="L22" s="28"/>
      <c r="M22" s="28"/>
      <c r="N22" s="28"/>
      <c r="O22" s="28"/>
      <c r="P22" s="28"/>
      <c r="Q22" s="28"/>
    </row>
    <row r="23" spans="2:18" x14ac:dyDescent="0.25">
      <c r="B23" s="5">
        <v>17</v>
      </c>
      <c r="C23" s="5">
        <f t="shared" si="13"/>
        <v>185</v>
      </c>
      <c r="D23" s="5">
        <f t="shared" si="14"/>
        <v>41</v>
      </c>
      <c r="E23" s="5">
        <f t="shared" si="15"/>
        <v>39</v>
      </c>
      <c r="F23" s="8">
        <f t="shared" si="3"/>
        <v>21.012499999999999</v>
      </c>
      <c r="G23" s="8">
        <f t="shared" si="4"/>
        <v>6141.25</v>
      </c>
      <c r="H23" s="8">
        <f>G23/$O$24</f>
        <v>42.647569444444443</v>
      </c>
      <c r="J23" s="9" t="s">
        <v>5</v>
      </c>
      <c r="K23" s="9" t="s">
        <v>1</v>
      </c>
      <c r="L23" s="9" t="s">
        <v>2</v>
      </c>
      <c r="M23" s="9" t="s">
        <v>3</v>
      </c>
      <c r="N23" s="9" t="s">
        <v>20</v>
      </c>
      <c r="O23" s="9" t="s">
        <v>21</v>
      </c>
      <c r="P23" s="9" t="s">
        <v>6</v>
      </c>
      <c r="Q23" s="9" t="s">
        <v>23</v>
      </c>
    </row>
    <row r="24" spans="2:18" x14ac:dyDescent="0.25">
      <c r="B24" s="5">
        <v>18</v>
      </c>
      <c r="C24" s="5">
        <f t="shared" si="13"/>
        <v>190</v>
      </c>
      <c r="D24" s="5">
        <f t="shared" si="14"/>
        <v>43</v>
      </c>
      <c r="E24" s="5">
        <f t="shared" si="15"/>
        <v>41</v>
      </c>
      <c r="F24" s="8">
        <f t="shared" si="3"/>
        <v>22.011904761904763</v>
      </c>
      <c r="G24" s="8">
        <f t="shared" si="4"/>
        <v>7290</v>
      </c>
      <c r="H24" s="8">
        <f>G24/$O$24</f>
        <v>50.625</v>
      </c>
      <c r="J24" s="2">
        <v>6</v>
      </c>
      <c r="K24" s="2">
        <f ca="1">AVERAGE(K16:K19)*4*$N$24</f>
        <v>363.75</v>
      </c>
      <c r="L24" s="2">
        <f ca="1">AVERAGE(L16:L19)*4*$N$24</f>
        <v>46.5</v>
      </c>
      <c r="M24" s="2">
        <f ca="1">AVERAGE(M16:M19)*4*$N$24</f>
        <v>40.5</v>
      </c>
      <c r="N24" s="12">
        <v>0.75</v>
      </c>
      <c r="O24" s="2">
        <f>$J$24^2*4</f>
        <v>144</v>
      </c>
      <c r="P24" s="34">
        <f ca="1">L24^2/(L24+M24)*2</f>
        <v>49.706896551724135</v>
      </c>
      <c r="Q24" s="35">
        <f ca="1">K24/SUM(L16:L19)</f>
        <v>5.866935483870968</v>
      </c>
    </row>
    <row r="25" spans="2:18" x14ac:dyDescent="0.25">
      <c r="B25" s="5">
        <v>19</v>
      </c>
      <c r="C25" s="5">
        <f t="shared" si="13"/>
        <v>195</v>
      </c>
      <c r="D25" s="5">
        <f t="shared" si="14"/>
        <v>45</v>
      </c>
      <c r="E25" s="5">
        <f t="shared" si="15"/>
        <v>43</v>
      </c>
      <c r="F25" s="8">
        <f t="shared" si="3"/>
        <v>23.011363636363637</v>
      </c>
      <c r="G25" s="8">
        <f t="shared" si="4"/>
        <v>8573.75</v>
      </c>
      <c r="H25" s="8">
        <f>G25/$O$24</f>
        <v>59.539930555555557</v>
      </c>
    </row>
    <row r="26" spans="2:18" x14ac:dyDescent="0.25">
      <c r="B26" s="5">
        <v>20</v>
      </c>
      <c r="C26" s="5">
        <f t="shared" si="13"/>
        <v>200</v>
      </c>
      <c r="D26" s="5">
        <f t="shared" si="14"/>
        <v>47</v>
      </c>
      <c r="E26" s="5">
        <f t="shared" si="15"/>
        <v>45</v>
      </c>
      <c r="F26" s="8">
        <f t="shared" si="3"/>
        <v>24.010869565217391</v>
      </c>
      <c r="G26" s="8">
        <f t="shared" si="4"/>
        <v>10000</v>
      </c>
      <c r="H26" s="8">
        <f>G26/$O$24</f>
        <v>69.444444444444443</v>
      </c>
    </row>
    <row r="27" spans="2:18" x14ac:dyDescent="0.25">
      <c r="B27" s="5">
        <v>21</v>
      </c>
      <c r="C27" s="5">
        <f>B$3+IF($B27&lt;$J$8,K$7*$B27,IF($B27&lt;$J$9,$B27*K$8,IF($B27&lt;$J$10,$B27*K$9,$B27*K$10)))</f>
        <v>205</v>
      </c>
      <c r="D27" s="5">
        <f t="shared" si="14"/>
        <v>49</v>
      </c>
      <c r="E27" s="5">
        <f t="shared" si="15"/>
        <v>47</v>
      </c>
      <c r="F27" s="8">
        <f t="shared" si="3"/>
        <v>25.010416666666668</v>
      </c>
      <c r="G27" s="8">
        <f t="shared" si="4"/>
        <v>11576.25</v>
      </c>
      <c r="H27" s="8">
        <f>G27/$O$24</f>
        <v>80.390625</v>
      </c>
    </row>
    <row r="28" spans="2:18" x14ac:dyDescent="0.25">
      <c r="B28" s="5">
        <v>22</v>
      </c>
      <c r="C28" s="5">
        <f t="shared" ref="C28:C36" si="16">B$3+IF($B28&lt;$J$8,K$7*$B28,IF($B28&lt;$J$9,$B28*K$8,IF($B28&lt;$J$10,$B28*K$9,$B28*K$10)))</f>
        <v>210</v>
      </c>
      <c r="D28" s="5">
        <f t="shared" si="14"/>
        <v>51</v>
      </c>
      <c r="E28" s="5">
        <f t="shared" si="15"/>
        <v>49</v>
      </c>
      <c r="F28" s="8">
        <f t="shared" si="3"/>
        <v>26.01</v>
      </c>
      <c r="G28" s="8">
        <f t="shared" si="4"/>
        <v>13310</v>
      </c>
      <c r="H28" s="8">
        <f>G28/$O$24</f>
        <v>92.430555555555557</v>
      </c>
    </row>
    <row r="29" spans="2:18" x14ac:dyDescent="0.25">
      <c r="B29" s="5">
        <v>23</v>
      </c>
      <c r="C29" s="5">
        <f t="shared" si="16"/>
        <v>215</v>
      </c>
      <c r="D29" s="5">
        <f t="shared" si="14"/>
        <v>53</v>
      </c>
      <c r="E29" s="5">
        <f t="shared" si="15"/>
        <v>51</v>
      </c>
      <c r="F29" s="8">
        <f t="shared" si="3"/>
        <v>27.009615384615383</v>
      </c>
      <c r="G29" s="8">
        <f t="shared" si="4"/>
        <v>15208.75</v>
      </c>
      <c r="H29" s="8">
        <f>G29/$O$24</f>
        <v>105.61631944444444</v>
      </c>
    </row>
    <row r="30" spans="2:18" x14ac:dyDescent="0.25">
      <c r="B30" s="5">
        <v>24</v>
      </c>
      <c r="C30" s="5">
        <f t="shared" si="16"/>
        <v>220</v>
      </c>
      <c r="D30" s="5">
        <f t="shared" si="14"/>
        <v>55</v>
      </c>
      <c r="E30" s="5">
        <f t="shared" si="15"/>
        <v>53</v>
      </c>
      <c r="F30" s="8">
        <f t="shared" si="3"/>
        <v>28.00925925925926</v>
      </c>
      <c r="G30" s="8">
        <f t="shared" si="4"/>
        <v>17280</v>
      </c>
      <c r="H30" s="8">
        <f>G30/$O$24</f>
        <v>120</v>
      </c>
    </row>
    <row r="31" spans="2:18" x14ac:dyDescent="0.25">
      <c r="B31" s="5">
        <v>25</v>
      </c>
      <c r="C31" s="5">
        <f t="shared" si="16"/>
        <v>225</v>
      </c>
      <c r="D31" s="5">
        <f t="shared" si="14"/>
        <v>57</v>
      </c>
      <c r="E31" s="5">
        <f t="shared" si="15"/>
        <v>55</v>
      </c>
      <c r="F31" s="8">
        <f t="shared" si="3"/>
        <v>29.008928571428573</v>
      </c>
      <c r="G31" s="8">
        <f t="shared" si="4"/>
        <v>19531.25</v>
      </c>
      <c r="H31" s="8">
        <f>G31/$O$24</f>
        <v>135.63368055555554</v>
      </c>
    </row>
    <row r="32" spans="2:18" x14ac:dyDescent="0.25">
      <c r="B32" s="5">
        <v>26</v>
      </c>
      <c r="C32" s="5">
        <f t="shared" si="16"/>
        <v>230</v>
      </c>
      <c r="D32" s="5">
        <f t="shared" si="14"/>
        <v>59</v>
      </c>
      <c r="E32" s="5">
        <f t="shared" si="15"/>
        <v>57</v>
      </c>
      <c r="F32" s="8">
        <f t="shared" si="3"/>
        <v>30.008620689655171</v>
      </c>
      <c r="G32" s="8">
        <f t="shared" si="4"/>
        <v>21970</v>
      </c>
      <c r="H32" s="8">
        <f>G32/$O$24</f>
        <v>152.56944444444446</v>
      </c>
    </row>
    <row r="33" spans="2:8" x14ac:dyDescent="0.25">
      <c r="B33" s="5">
        <v>27</v>
      </c>
      <c r="C33" s="5">
        <f t="shared" si="16"/>
        <v>235</v>
      </c>
      <c r="D33" s="5">
        <f t="shared" si="14"/>
        <v>61</v>
      </c>
      <c r="E33" s="5">
        <f t="shared" si="15"/>
        <v>59</v>
      </c>
      <c r="F33" s="8">
        <f t="shared" si="3"/>
        <v>31.008333333333333</v>
      </c>
      <c r="G33" s="8">
        <f t="shared" si="4"/>
        <v>24603.75</v>
      </c>
      <c r="H33" s="8">
        <f>G33/$O$24</f>
        <v>170.859375</v>
      </c>
    </row>
    <row r="34" spans="2:8" x14ac:dyDescent="0.25">
      <c r="B34" s="5">
        <v>28</v>
      </c>
      <c r="C34" s="5">
        <f t="shared" si="16"/>
        <v>240</v>
      </c>
      <c r="D34" s="5">
        <f t="shared" si="14"/>
        <v>63</v>
      </c>
      <c r="E34" s="5">
        <f t="shared" si="15"/>
        <v>61</v>
      </c>
      <c r="F34" s="8">
        <f t="shared" si="3"/>
        <v>32.008064516129032</v>
      </c>
      <c r="G34" s="8">
        <f t="shared" si="4"/>
        <v>27440</v>
      </c>
      <c r="H34" s="8">
        <f>G34/$O$24</f>
        <v>190.55555555555554</v>
      </c>
    </row>
    <row r="35" spans="2:8" x14ac:dyDescent="0.25">
      <c r="B35" s="5">
        <v>29</v>
      </c>
      <c r="C35" s="5">
        <f t="shared" si="16"/>
        <v>245</v>
      </c>
      <c r="D35" s="5">
        <f t="shared" si="14"/>
        <v>65</v>
      </c>
      <c r="E35" s="5">
        <f t="shared" si="15"/>
        <v>63</v>
      </c>
      <c r="F35" s="8">
        <f t="shared" si="3"/>
        <v>33.0078125</v>
      </c>
      <c r="G35" s="8">
        <f t="shared" si="4"/>
        <v>30486.25</v>
      </c>
      <c r="H35" s="8">
        <f>G35/$O$24</f>
        <v>211.71006944444446</v>
      </c>
    </row>
    <row r="36" spans="2:8" x14ac:dyDescent="0.25">
      <c r="B36" s="5">
        <v>30</v>
      </c>
      <c r="C36" s="5">
        <f t="shared" si="16"/>
        <v>370</v>
      </c>
      <c r="D36" s="5">
        <f t="shared" si="14"/>
        <v>187</v>
      </c>
      <c r="E36" s="5">
        <f t="shared" si="15"/>
        <v>155</v>
      </c>
      <c r="F36" s="8">
        <f t="shared" si="3"/>
        <v>102.24853801169591</v>
      </c>
      <c r="G36" s="8">
        <f t="shared" si="4"/>
        <v>33750</v>
      </c>
      <c r="H36" s="8">
        <f>G36/$O$24</f>
        <v>234.375</v>
      </c>
    </row>
    <row r="37" spans="2:8" x14ac:dyDescent="0.25">
      <c r="B37" s="5">
        <v>31</v>
      </c>
      <c r="C37" s="5">
        <f>B$3+IF($B37&lt;$J$8,K$7*$B37,IF($B37&lt;$J$9,$B37*K$8,IF($B37&lt;$J$10,$B37*K$9,$B37*K$10)))</f>
        <v>379</v>
      </c>
      <c r="D37" s="5">
        <f t="shared" si="14"/>
        <v>193</v>
      </c>
      <c r="E37" s="5">
        <f t="shared" si="15"/>
        <v>160</v>
      </c>
      <c r="F37" s="8">
        <f t="shared" si="3"/>
        <v>105.52124645892351</v>
      </c>
      <c r="G37" s="8">
        <f t="shared" si="4"/>
        <v>37238.75</v>
      </c>
      <c r="H37" s="8">
        <f>G37/$O$24</f>
        <v>258.60243055555554</v>
      </c>
    </row>
    <row r="38" spans="2:8" x14ac:dyDescent="0.25">
      <c r="B38" s="5">
        <v>32</v>
      </c>
      <c r="C38" s="5">
        <f t="shared" ref="C38:C46" si="17">B$3+IF($B38&lt;$J$8,K$7*$B38,IF($B38&lt;$J$9,$B38*K$8,IF($B38&lt;$J$10,$B38*K$9,$B38*K$10)))</f>
        <v>388</v>
      </c>
      <c r="D38" s="5">
        <f t="shared" si="14"/>
        <v>199</v>
      </c>
      <c r="E38" s="5">
        <f t="shared" si="15"/>
        <v>165</v>
      </c>
      <c r="F38" s="8">
        <f t="shared" si="3"/>
        <v>108.79395604395604</v>
      </c>
      <c r="G38" s="8">
        <f t="shared" si="4"/>
        <v>40960</v>
      </c>
      <c r="H38" s="8">
        <f>G38/$O$24</f>
        <v>284.44444444444446</v>
      </c>
    </row>
    <row r="39" spans="2:8" x14ac:dyDescent="0.25">
      <c r="B39" s="5">
        <v>33</v>
      </c>
      <c r="C39" s="5">
        <f t="shared" si="17"/>
        <v>397</v>
      </c>
      <c r="D39" s="5">
        <f t="shared" si="14"/>
        <v>205</v>
      </c>
      <c r="E39" s="5">
        <f t="shared" si="15"/>
        <v>170</v>
      </c>
      <c r="F39" s="8">
        <f t="shared" si="3"/>
        <v>112.06666666666666</v>
      </c>
      <c r="G39" s="8">
        <f t="shared" si="4"/>
        <v>44921.25</v>
      </c>
      <c r="H39" s="8">
        <f>G39/$O$24</f>
        <v>311.953125</v>
      </c>
    </row>
    <row r="40" spans="2:8" x14ac:dyDescent="0.25">
      <c r="B40" s="5">
        <v>34</v>
      </c>
      <c r="C40" s="5">
        <f t="shared" si="17"/>
        <v>406</v>
      </c>
      <c r="D40" s="5">
        <f t="shared" si="14"/>
        <v>211</v>
      </c>
      <c r="E40" s="5">
        <f t="shared" si="15"/>
        <v>175</v>
      </c>
      <c r="F40" s="8">
        <f t="shared" si="3"/>
        <v>115.33937823834196</v>
      </c>
      <c r="G40" s="8">
        <f t="shared" si="4"/>
        <v>49130</v>
      </c>
      <c r="H40" s="8">
        <f>G40/$O$24</f>
        <v>341.18055555555554</v>
      </c>
    </row>
    <row r="41" spans="2:8" x14ac:dyDescent="0.25">
      <c r="B41" s="5">
        <v>35</v>
      </c>
      <c r="C41" s="5">
        <f t="shared" si="17"/>
        <v>415</v>
      </c>
      <c r="D41" s="5">
        <f t="shared" si="14"/>
        <v>217</v>
      </c>
      <c r="E41" s="5">
        <f t="shared" si="15"/>
        <v>180</v>
      </c>
      <c r="F41" s="8">
        <f t="shared" si="3"/>
        <v>118.61209068010075</v>
      </c>
      <c r="G41" s="8">
        <f t="shared" si="4"/>
        <v>53593.75</v>
      </c>
      <c r="H41" s="8">
        <f>G41/$O$24</f>
        <v>372.17881944444446</v>
      </c>
    </row>
    <row r="42" spans="2:8" x14ac:dyDescent="0.25">
      <c r="B42" s="5">
        <v>36</v>
      </c>
      <c r="C42" s="5">
        <f t="shared" si="17"/>
        <v>424</v>
      </c>
      <c r="D42" s="5">
        <f t="shared" si="14"/>
        <v>223</v>
      </c>
      <c r="E42" s="5">
        <f t="shared" si="15"/>
        <v>185</v>
      </c>
      <c r="F42" s="8">
        <f t="shared" si="3"/>
        <v>121.88480392156863</v>
      </c>
      <c r="G42" s="8">
        <f t="shared" si="4"/>
        <v>58320</v>
      </c>
      <c r="H42" s="8">
        <f>G42/$O$24</f>
        <v>405</v>
      </c>
    </row>
    <row r="43" spans="2:8" x14ac:dyDescent="0.25">
      <c r="B43" s="5">
        <v>37</v>
      </c>
      <c r="C43" s="5">
        <f t="shared" si="17"/>
        <v>433</v>
      </c>
      <c r="D43" s="5">
        <f t="shared" si="14"/>
        <v>229</v>
      </c>
      <c r="E43" s="5">
        <f t="shared" si="15"/>
        <v>190</v>
      </c>
      <c r="F43" s="8">
        <f t="shared" si="3"/>
        <v>125.15751789976133</v>
      </c>
      <c r="G43" s="8">
        <f t="shared" si="4"/>
        <v>63316.25</v>
      </c>
      <c r="H43" s="8">
        <f>G43/$O$24</f>
        <v>439.69618055555554</v>
      </c>
    </row>
    <row r="44" spans="2:8" x14ac:dyDescent="0.25">
      <c r="B44" s="5">
        <v>38</v>
      </c>
      <c r="C44" s="5">
        <f t="shared" si="17"/>
        <v>442</v>
      </c>
      <c r="D44" s="5">
        <f t="shared" si="14"/>
        <v>235</v>
      </c>
      <c r="E44" s="5">
        <f t="shared" si="15"/>
        <v>195</v>
      </c>
      <c r="F44" s="8">
        <f t="shared" si="3"/>
        <v>128.43023255813952</v>
      </c>
      <c r="G44" s="8">
        <f t="shared" si="4"/>
        <v>68590</v>
      </c>
      <c r="H44" s="8">
        <f>G44/$O$24</f>
        <v>476.31944444444446</v>
      </c>
    </row>
    <row r="45" spans="2:8" x14ac:dyDescent="0.25">
      <c r="B45" s="5">
        <v>39</v>
      </c>
      <c r="C45" s="5">
        <f t="shared" si="17"/>
        <v>451</v>
      </c>
      <c r="D45" s="5">
        <f t="shared" si="14"/>
        <v>241</v>
      </c>
      <c r="E45" s="5">
        <f t="shared" si="15"/>
        <v>200</v>
      </c>
      <c r="F45" s="8">
        <f t="shared" si="3"/>
        <v>131.702947845805</v>
      </c>
      <c r="G45" s="8">
        <f t="shared" si="4"/>
        <v>74148.75</v>
      </c>
      <c r="H45" s="8">
        <f>G45/$O$24</f>
        <v>514.921875</v>
      </c>
    </row>
    <row r="46" spans="2:8" x14ac:dyDescent="0.25">
      <c r="B46" s="5">
        <v>40</v>
      </c>
      <c r="C46" s="5">
        <f t="shared" si="17"/>
        <v>460</v>
      </c>
      <c r="D46" s="5">
        <f t="shared" si="14"/>
        <v>247</v>
      </c>
      <c r="E46" s="5">
        <f t="shared" si="15"/>
        <v>205</v>
      </c>
      <c r="F46" s="8">
        <f t="shared" si="3"/>
        <v>134.97566371681415</v>
      </c>
      <c r="G46" s="8">
        <f t="shared" si="4"/>
        <v>80000</v>
      </c>
      <c r="H46" s="8">
        <f>G46/$O$24</f>
        <v>555.55555555555554</v>
      </c>
    </row>
    <row r="47" spans="2:8" x14ac:dyDescent="0.25">
      <c r="B47" s="5">
        <v>41</v>
      </c>
      <c r="C47" s="5">
        <f>B$3+IF($B47&lt;$J$8,K$7*$B47,IF($B47&lt;$J$9,$B47*K$8,IF($B47&lt;$J$10,$B47*K$9,$B47*K$10)))</f>
        <v>469</v>
      </c>
      <c r="D47" s="5">
        <f t="shared" si="14"/>
        <v>253</v>
      </c>
      <c r="E47" s="5">
        <f t="shared" si="15"/>
        <v>210</v>
      </c>
      <c r="F47" s="8">
        <f t="shared" si="3"/>
        <v>138.24838012958963</v>
      </c>
      <c r="G47" s="8">
        <f t="shared" si="4"/>
        <v>86151.25</v>
      </c>
      <c r="H47" s="8">
        <f>G47/$O$24</f>
        <v>598.27256944444446</v>
      </c>
    </row>
    <row r="48" spans="2:8" x14ac:dyDescent="0.25">
      <c r="B48" s="5">
        <v>42</v>
      </c>
      <c r="C48" s="5">
        <f t="shared" ref="C48:C54" si="18">B$3+IF($B48&lt;$J$8,K$7*$B48,IF($B48&lt;$J$9,$B48*K$8,IF($B48&lt;$J$10,$B48*K$9,$B48*K$10)))</f>
        <v>478</v>
      </c>
      <c r="D48" s="5">
        <f t="shared" ref="D48:D111" si="19">C$3+IF($B48&lt;$J$8,L$7*$B48,IF($B48&lt;$J$9,$B48*L$8,IF($B48&lt;$J$10,$B48*L$9,$B48*L$10)))</f>
        <v>259</v>
      </c>
      <c r="E48" s="5">
        <f t="shared" ref="E48:E111" si="20">D$3+IF($B48&lt;$J$8,M$7*$B48,IF($B48&lt;$J$9,$B48*M$8,IF($B48&lt;$J$10,$B48*M$9,$B48*M$10)))</f>
        <v>215</v>
      </c>
      <c r="F48" s="8">
        <f t="shared" si="3"/>
        <v>141.5210970464135</v>
      </c>
      <c r="G48" s="8">
        <f t="shared" si="4"/>
        <v>92610</v>
      </c>
      <c r="H48" s="8">
        <f>G48/$O$24</f>
        <v>643.125</v>
      </c>
    </row>
    <row r="49" spans="2:8" x14ac:dyDescent="0.25">
      <c r="B49" s="5">
        <v>43</v>
      </c>
      <c r="C49" s="5">
        <f t="shared" si="18"/>
        <v>487</v>
      </c>
      <c r="D49" s="5">
        <f t="shared" si="19"/>
        <v>265</v>
      </c>
      <c r="E49" s="5">
        <f t="shared" si="20"/>
        <v>220</v>
      </c>
      <c r="F49" s="8">
        <f t="shared" si="3"/>
        <v>144.79381443298968</v>
      </c>
      <c r="G49" s="8">
        <f t="shared" si="4"/>
        <v>99383.75</v>
      </c>
      <c r="H49" s="8">
        <f>G49/$O$24</f>
        <v>690.16493055555554</v>
      </c>
    </row>
    <row r="50" spans="2:8" x14ac:dyDescent="0.25">
      <c r="B50" s="5">
        <v>44</v>
      </c>
      <c r="C50" s="5">
        <f t="shared" si="18"/>
        <v>496</v>
      </c>
      <c r="D50" s="5">
        <f t="shared" si="19"/>
        <v>271</v>
      </c>
      <c r="E50" s="5">
        <f t="shared" si="20"/>
        <v>225</v>
      </c>
      <c r="F50" s="8">
        <f t="shared" si="3"/>
        <v>148.06653225806451</v>
      </c>
      <c r="G50" s="8">
        <f t="shared" si="4"/>
        <v>106480</v>
      </c>
      <c r="H50" s="8">
        <f>G50/$O$24</f>
        <v>739.44444444444446</v>
      </c>
    </row>
    <row r="51" spans="2:8" x14ac:dyDescent="0.25">
      <c r="B51" s="5">
        <v>45</v>
      </c>
      <c r="C51" s="5">
        <f t="shared" si="18"/>
        <v>505</v>
      </c>
      <c r="D51" s="5">
        <f t="shared" si="19"/>
        <v>277</v>
      </c>
      <c r="E51" s="5">
        <f t="shared" si="20"/>
        <v>230</v>
      </c>
      <c r="F51" s="8">
        <f t="shared" si="3"/>
        <v>151.33925049309664</v>
      </c>
      <c r="G51" s="8">
        <f t="shared" si="4"/>
        <v>113906.25</v>
      </c>
      <c r="H51" s="8">
        <f>G51/$O$24</f>
        <v>791.015625</v>
      </c>
    </row>
    <row r="52" spans="2:8" x14ac:dyDescent="0.25">
      <c r="B52" s="5">
        <v>46</v>
      </c>
      <c r="C52" s="5">
        <f t="shared" si="18"/>
        <v>514</v>
      </c>
      <c r="D52" s="5">
        <f t="shared" si="19"/>
        <v>283</v>
      </c>
      <c r="E52" s="5">
        <f t="shared" si="20"/>
        <v>235</v>
      </c>
      <c r="F52" s="8">
        <f t="shared" si="3"/>
        <v>154.6119691119691</v>
      </c>
      <c r="G52" s="8">
        <f t="shared" si="4"/>
        <v>121670</v>
      </c>
      <c r="H52" s="8">
        <f>G52/$O$24</f>
        <v>844.93055555555554</v>
      </c>
    </row>
    <row r="53" spans="2:8" x14ac:dyDescent="0.25">
      <c r="B53" s="5">
        <v>47</v>
      </c>
      <c r="C53" s="5">
        <f t="shared" si="18"/>
        <v>523</v>
      </c>
      <c r="D53" s="5">
        <f t="shared" si="19"/>
        <v>289</v>
      </c>
      <c r="E53" s="5">
        <f t="shared" si="20"/>
        <v>240</v>
      </c>
      <c r="F53" s="8">
        <f t="shared" si="3"/>
        <v>157.88468809073723</v>
      </c>
      <c r="G53" s="8">
        <f t="shared" si="4"/>
        <v>129778.75</v>
      </c>
      <c r="H53" s="8">
        <f>G53/$O$24</f>
        <v>901.24131944444446</v>
      </c>
    </row>
    <row r="54" spans="2:8" x14ac:dyDescent="0.25">
      <c r="B54" s="5">
        <v>48</v>
      </c>
      <c r="C54" s="5">
        <f t="shared" si="18"/>
        <v>532</v>
      </c>
      <c r="D54" s="5">
        <f t="shared" si="19"/>
        <v>295</v>
      </c>
      <c r="E54" s="5">
        <f t="shared" si="20"/>
        <v>245</v>
      </c>
      <c r="F54" s="8">
        <f t="shared" si="3"/>
        <v>161.15740740740742</v>
      </c>
      <c r="G54" s="8">
        <f t="shared" si="4"/>
        <v>138240</v>
      </c>
      <c r="H54" s="8">
        <f>G54/$O$24</f>
        <v>960</v>
      </c>
    </row>
    <row r="55" spans="2:8" x14ac:dyDescent="0.25">
      <c r="B55" s="5">
        <v>49</v>
      </c>
      <c r="C55" s="5">
        <f>B$3+IF($B55&lt;$J$8,K$7*$B55,IF($B55&lt;$J$9,$B55*K$8,IF($B55&lt;$J$10,$B55*K$9,$B55*K$10)))</f>
        <v>541</v>
      </c>
      <c r="D55" s="5">
        <f t="shared" si="19"/>
        <v>301</v>
      </c>
      <c r="E55" s="5">
        <f t="shared" si="20"/>
        <v>250</v>
      </c>
      <c r="F55" s="8">
        <f t="shared" si="3"/>
        <v>164.43012704174228</v>
      </c>
      <c r="G55" s="8">
        <f t="shared" si="4"/>
        <v>147061.25</v>
      </c>
      <c r="H55" s="8">
        <f>G55/$O$24</f>
        <v>1021.2586805555555</v>
      </c>
    </row>
    <row r="56" spans="2:8" x14ac:dyDescent="0.25">
      <c r="B56" s="5">
        <v>50</v>
      </c>
      <c r="C56" s="5">
        <f t="shared" ref="C56:C64" si="21">B$3+IF($B56&lt;$J$8,K$7*$B56,IF($B56&lt;$J$9,$B56*K$8,IF($B56&lt;$J$10,$B56*K$9,$B56*K$10)))</f>
        <v>550</v>
      </c>
      <c r="D56" s="5">
        <f t="shared" si="19"/>
        <v>307</v>
      </c>
      <c r="E56" s="5">
        <f t="shared" si="20"/>
        <v>255</v>
      </c>
      <c r="F56" s="8">
        <f t="shared" si="3"/>
        <v>167.70284697508896</v>
      </c>
      <c r="G56" s="8">
        <f t="shared" si="4"/>
        <v>156250</v>
      </c>
      <c r="H56" s="8">
        <f>G56/$O$24</f>
        <v>1085.0694444444443</v>
      </c>
    </row>
    <row r="57" spans="2:8" x14ac:dyDescent="0.25">
      <c r="B57" s="5">
        <v>51</v>
      </c>
      <c r="C57" s="5">
        <f t="shared" si="21"/>
        <v>559</v>
      </c>
      <c r="D57" s="5">
        <f t="shared" si="19"/>
        <v>313</v>
      </c>
      <c r="E57" s="5">
        <f t="shared" si="20"/>
        <v>260</v>
      </c>
      <c r="F57" s="8">
        <f t="shared" si="3"/>
        <v>170.97556719022688</v>
      </c>
      <c r="G57" s="8">
        <f t="shared" si="4"/>
        <v>165813.75</v>
      </c>
      <c r="H57" s="8">
        <f>G57/$O$24</f>
        <v>1151.484375</v>
      </c>
    </row>
    <row r="58" spans="2:8" x14ac:dyDescent="0.25">
      <c r="B58" s="5">
        <v>52</v>
      </c>
      <c r="C58" s="5">
        <f t="shared" si="21"/>
        <v>568</v>
      </c>
      <c r="D58" s="5">
        <f t="shared" si="19"/>
        <v>319</v>
      </c>
      <c r="E58" s="5">
        <f t="shared" si="20"/>
        <v>265</v>
      </c>
      <c r="F58" s="8">
        <f t="shared" si="3"/>
        <v>174.24828767123287</v>
      </c>
      <c r="G58" s="8">
        <f t="shared" si="4"/>
        <v>175760</v>
      </c>
      <c r="H58" s="8">
        <f>G58/$O$24</f>
        <v>1220.5555555555557</v>
      </c>
    </row>
    <row r="59" spans="2:8" x14ac:dyDescent="0.25">
      <c r="B59" s="5">
        <v>53</v>
      </c>
      <c r="C59" s="5">
        <f t="shared" si="21"/>
        <v>577</v>
      </c>
      <c r="D59" s="5">
        <f t="shared" si="19"/>
        <v>325</v>
      </c>
      <c r="E59" s="5">
        <f t="shared" si="20"/>
        <v>270</v>
      </c>
      <c r="F59" s="8">
        <f t="shared" si="3"/>
        <v>177.52100840336135</v>
      </c>
      <c r="G59" s="8">
        <f t="shared" si="4"/>
        <v>186096.25</v>
      </c>
      <c r="H59" s="8">
        <f>G59/$O$24</f>
        <v>1292.3350694444443</v>
      </c>
    </row>
    <row r="60" spans="2:8" x14ac:dyDescent="0.25">
      <c r="B60" s="5">
        <v>54</v>
      </c>
      <c r="C60" s="5">
        <f t="shared" si="21"/>
        <v>586</v>
      </c>
      <c r="D60" s="5">
        <f t="shared" si="19"/>
        <v>331</v>
      </c>
      <c r="E60" s="5">
        <f t="shared" si="20"/>
        <v>275</v>
      </c>
      <c r="F60" s="8">
        <f t="shared" si="3"/>
        <v>180.79372937293729</v>
      </c>
      <c r="G60" s="8">
        <f t="shared" si="4"/>
        <v>196830</v>
      </c>
      <c r="H60" s="8">
        <f>G60/$O$24</f>
        <v>1366.875</v>
      </c>
    </row>
    <row r="61" spans="2:8" x14ac:dyDescent="0.25">
      <c r="B61" s="5">
        <v>55</v>
      </c>
      <c r="C61" s="5">
        <f t="shared" si="21"/>
        <v>595</v>
      </c>
      <c r="D61" s="5">
        <f t="shared" si="19"/>
        <v>337</v>
      </c>
      <c r="E61" s="5">
        <f t="shared" si="20"/>
        <v>280</v>
      </c>
      <c r="F61" s="8">
        <f t="shared" si="3"/>
        <v>184.06645056726094</v>
      </c>
      <c r="G61" s="8">
        <f t="shared" si="4"/>
        <v>207968.75</v>
      </c>
      <c r="H61" s="8">
        <f>G61/$O$24</f>
        <v>1444.2274305555557</v>
      </c>
    </row>
    <row r="62" spans="2:8" x14ac:dyDescent="0.25">
      <c r="B62" s="5">
        <v>56</v>
      </c>
      <c r="C62" s="5">
        <f t="shared" si="21"/>
        <v>604</v>
      </c>
      <c r="D62" s="5">
        <f t="shared" si="19"/>
        <v>343</v>
      </c>
      <c r="E62" s="5">
        <f t="shared" si="20"/>
        <v>285</v>
      </c>
      <c r="F62" s="8">
        <f t="shared" si="3"/>
        <v>187.33917197452229</v>
      </c>
      <c r="G62" s="8">
        <f t="shared" si="4"/>
        <v>219520</v>
      </c>
      <c r="H62" s="8">
        <f>G62/$O$24</f>
        <v>1524.4444444444443</v>
      </c>
    </row>
    <row r="63" spans="2:8" x14ac:dyDescent="0.25">
      <c r="B63" s="5">
        <v>57</v>
      </c>
      <c r="C63" s="5">
        <f t="shared" si="21"/>
        <v>613</v>
      </c>
      <c r="D63" s="5">
        <f t="shared" si="19"/>
        <v>349</v>
      </c>
      <c r="E63" s="5">
        <f t="shared" si="20"/>
        <v>290</v>
      </c>
      <c r="F63" s="8">
        <f t="shared" si="3"/>
        <v>190.61189358372457</v>
      </c>
      <c r="G63" s="8">
        <f t="shared" si="4"/>
        <v>231491.25</v>
      </c>
      <c r="H63" s="8">
        <f>G63/$O$24</f>
        <v>1607.578125</v>
      </c>
    </row>
    <row r="64" spans="2:8" x14ac:dyDescent="0.25">
      <c r="B64" s="5">
        <v>58</v>
      </c>
      <c r="C64" s="5">
        <f t="shared" si="21"/>
        <v>622</v>
      </c>
      <c r="D64" s="5">
        <f t="shared" si="19"/>
        <v>355</v>
      </c>
      <c r="E64" s="5">
        <f t="shared" si="20"/>
        <v>295</v>
      </c>
      <c r="F64" s="8">
        <f t="shared" si="3"/>
        <v>193.88461538461539</v>
      </c>
      <c r="G64" s="8">
        <f t="shared" si="4"/>
        <v>243890</v>
      </c>
      <c r="H64" s="8">
        <f>G64/$O$24</f>
        <v>1693.6805555555557</v>
      </c>
    </row>
    <row r="65" spans="2:8" x14ac:dyDescent="0.25">
      <c r="B65" s="5">
        <v>59</v>
      </c>
      <c r="C65" s="5">
        <f>B$3+IF($B65&lt;$J$8,K$7*$B65,IF($B65&lt;$J$9,$B65*K$8,IF($B65&lt;$J$10,$B65*K$9,$B65*K$10)))</f>
        <v>631</v>
      </c>
      <c r="D65" s="5">
        <f t="shared" si="19"/>
        <v>361</v>
      </c>
      <c r="E65" s="5">
        <f t="shared" si="20"/>
        <v>300</v>
      </c>
      <c r="F65" s="8">
        <f t="shared" si="3"/>
        <v>197.15733736762482</v>
      </c>
      <c r="G65" s="8">
        <f t="shared" si="4"/>
        <v>256723.75</v>
      </c>
      <c r="H65" s="8">
        <f>G65/$O$24</f>
        <v>1782.8038194444443</v>
      </c>
    </row>
    <row r="66" spans="2:8" x14ac:dyDescent="0.25">
      <c r="B66" s="5">
        <v>60</v>
      </c>
      <c r="C66" s="5">
        <f t="shared" ref="C66:C74" si="22">B$3+IF($B66&lt;$J$8,K$7*$B66,IF($B66&lt;$J$9,$B66*K$8,IF($B66&lt;$J$10,$B66*K$9,$B66*K$10)))</f>
        <v>880</v>
      </c>
      <c r="D66" s="5">
        <f t="shared" si="19"/>
        <v>607</v>
      </c>
      <c r="E66" s="5">
        <f t="shared" si="20"/>
        <v>485</v>
      </c>
      <c r="F66" s="8">
        <f t="shared" si="3"/>
        <v>337.40750915750914</v>
      </c>
      <c r="G66" s="8">
        <f t="shared" si="4"/>
        <v>270000</v>
      </c>
      <c r="H66" s="8">
        <f>G66/$O$24</f>
        <v>1875</v>
      </c>
    </row>
    <row r="67" spans="2:8" x14ac:dyDescent="0.25">
      <c r="B67" s="5">
        <v>61</v>
      </c>
      <c r="C67" s="5">
        <f t="shared" si="22"/>
        <v>893</v>
      </c>
      <c r="D67" s="5">
        <f t="shared" si="19"/>
        <v>617</v>
      </c>
      <c r="E67" s="5">
        <f t="shared" si="20"/>
        <v>493</v>
      </c>
      <c r="F67" s="8">
        <f t="shared" si="3"/>
        <v>342.96306306306309</v>
      </c>
      <c r="G67" s="8">
        <f t="shared" si="4"/>
        <v>283726.25</v>
      </c>
      <c r="H67" s="8">
        <f>G67/$O$24</f>
        <v>1970.3211805555557</v>
      </c>
    </row>
    <row r="68" spans="2:8" x14ac:dyDescent="0.25">
      <c r="B68" s="5">
        <v>62</v>
      </c>
      <c r="C68" s="5">
        <f t="shared" si="22"/>
        <v>906</v>
      </c>
      <c r="D68" s="5">
        <f t="shared" si="19"/>
        <v>627</v>
      </c>
      <c r="E68" s="5">
        <f t="shared" si="20"/>
        <v>501</v>
      </c>
      <c r="F68" s="8">
        <f t="shared" si="3"/>
        <v>348.51861702127661</v>
      </c>
      <c r="G68" s="8">
        <f t="shared" si="4"/>
        <v>297910</v>
      </c>
      <c r="H68" s="8">
        <f>G68/$O$24</f>
        <v>2068.8194444444443</v>
      </c>
    </row>
    <row r="69" spans="2:8" x14ac:dyDescent="0.25">
      <c r="B69" s="5">
        <v>63</v>
      </c>
      <c r="C69" s="5">
        <f t="shared" si="22"/>
        <v>919</v>
      </c>
      <c r="D69" s="5">
        <f t="shared" si="19"/>
        <v>637</v>
      </c>
      <c r="E69" s="5">
        <f t="shared" si="20"/>
        <v>509</v>
      </c>
      <c r="F69" s="8">
        <f t="shared" si="3"/>
        <v>354.07417102966843</v>
      </c>
      <c r="G69" s="8">
        <f t="shared" si="4"/>
        <v>312558.75</v>
      </c>
      <c r="H69" s="8">
        <f>G69/$O$24</f>
        <v>2170.546875</v>
      </c>
    </row>
    <row r="70" spans="2:8" x14ac:dyDescent="0.25">
      <c r="B70" s="5">
        <v>64</v>
      </c>
      <c r="C70" s="5">
        <f t="shared" si="22"/>
        <v>932</v>
      </c>
      <c r="D70" s="5">
        <f t="shared" si="19"/>
        <v>647</v>
      </c>
      <c r="E70" s="5">
        <f t="shared" si="20"/>
        <v>517</v>
      </c>
      <c r="F70" s="8">
        <f t="shared" si="3"/>
        <v>359.62972508591065</v>
      </c>
      <c r="G70" s="8">
        <f t="shared" si="4"/>
        <v>327680</v>
      </c>
      <c r="H70" s="8">
        <f>G70/$O$24</f>
        <v>2275.5555555555557</v>
      </c>
    </row>
    <row r="71" spans="2:8" x14ac:dyDescent="0.25">
      <c r="B71" s="5">
        <v>65</v>
      </c>
      <c r="C71" s="5">
        <f t="shared" si="22"/>
        <v>945</v>
      </c>
      <c r="D71" s="5">
        <f t="shared" si="19"/>
        <v>657</v>
      </c>
      <c r="E71" s="5">
        <f t="shared" si="20"/>
        <v>525</v>
      </c>
      <c r="F71" s="8">
        <f t="shared" si="3"/>
        <v>365.18527918781729</v>
      </c>
      <c r="G71" s="8">
        <f t="shared" si="4"/>
        <v>343281.25</v>
      </c>
      <c r="H71" s="8">
        <f>G71/$O$24</f>
        <v>2383.8975694444443</v>
      </c>
    </row>
    <row r="72" spans="2:8" x14ac:dyDescent="0.25">
      <c r="B72" s="5">
        <v>66</v>
      </c>
      <c r="C72" s="5">
        <f t="shared" si="22"/>
        <v>958</v>
      </c>
      <c r="D72" s="5">
        <f t="shared" si="19"/>
        <v>667</v>
      </c>
      <c r="E72" s="5">
        <f t="shared" si="20"/>
        <v>533</v>
      </c>
      <c r="F72" s="8">
        <f t="shared" ref="F72:F126" si="23">D72^2/(D72+E72)</f>
        <v>370.74083333333334</v>
      </c>
      <c r="G72" s="8">
        <f t="shared" ref="G72:G126" si="24">($G$2*(B72^3))/4</f>
        <v>359370</v>
      </c>
      <c r="H72" s="8">
        <f>G72/$O$24</f>
        <v>2495.625</v>
      </c>
    </row>
    <row r="73" spans="2:8" x14ac:dyDescent="0.25">
      <c r="B73" s="5">
        <v>67</v>
      </c>
      <c r="C73" s="5">
        <f t="shared" si="22"/>
        <v>971</v>
      </c>
      <c r="D73" s="5">
        <f t="shared" si="19"/>
        <v>677</v>
      </c>
      <c r="E73" s="5">
        <f t="shared" si="20"/>
        <v>541</v>
      </c>
      <c r="F73" s="8">
        <f t="shared" si="23"/>
        <v>376.29638752052546</v>
      </c>
      <c r="G73" s="8">
        <f t="shared" si="24"/>
        <v>375953.75</v>
      </c>
      <c r="H73" s="8">
        <f>G73/$O$24</f>
        <v>2610.7899305555557</v>
      </c>
    </row>
    <row r="74" spans="2:8" x14ac:dyDescent="0.25">
      <c r="B74" s="5">
        <v>68</v>
      </c>
      <c r="C74" s="5">
        <f t="shared" si="22"/>
        <v>984</v>
      </c>
      <c r="D74" s="5">
        <f t="shared" si="19"/>
        <v>687</v>
      </c>
      <c r="E74" s="5">
        <f t="shared" si="20"/>
        <v>549</v>
      </c>
      <c r="F74" s="8">
        <f t="shared" si="23"/>
        <v>381.85194174757282</v>
      </c>
      <c r="G74" s="8">
        <f t="shared" si="24"/>
        <v>393040</v>
      </c>
      <c r="H74" s="8">
        <f>G74/$O$24</f>
        <v>2729.4444444444443</v>
      </c>
    </row>
    <row r="75" spans="2:8" x14ac:dyDescent="0.25">
      <c r="B75" s="5">
        <v>69</v>
      </c>
      <c r="C75" s="5">
        <f>B$3+IF($B75&lt;$J$8,K$7*$B75,IF($B75&lt;$J$9,$B75*K$8,IF($B75&lt;$J$10,$B75*K$9,$B75*K$10)))</f>
        <v>997</v>
      </c>
      <c r="D75" s="5">
        <f t="shared" si="19"/>
        <v>697</v>
      </c>
      <c r="E75" s="5">
        <f t="shared" si="20"/>
        <v>557</v>
      </c>
      <c r="F75" s="8">
        <f t="shared" si="23"/>
        <v>387.40749601275917</v>
      </c>
      <c r="G75" s="8">
        <f t="shared" si="24"/>
        <v>410636.25</v>
      </c>
      <c r="H75" s="8">
        <f>G75/$O$24</f>
        <v>2851.640625</v>
      </c>
    </row>
    <row r="76" spans="2:8" x14ac:dyDescent="0.25">
      <c r="B76" s="5">
        <v>70</v>
      </c>
      <c r="C76" s="5">
        <f>B$3+IF($B76&lt;$J$8,K$7*$B76,IF($B76&lt;$J$9,$B76*K$8,IF($B76&lt;$J$10,$B76*K$9,$B76*K$10)))</f>
        <v>1010</v>
      </c>
      <c r="D76" s="5">
        <f t="shared" si="19"/>
        <v>707</v>
      </c>
      <c r="E76" s="5">
        <f t="shared" si="20"/>
        <v>565</v>
      </c>
      <c r="F76" s="8">
        <f t="shared" si="23"/>
        <v>392.96305031446542</v>
      </c>
      <c r="G76" s="8">
        <f t="shared" si="24"/>
        <v>428750</v>
      </c>
      <c r="H76" s="8">
        <f>G76/$O$24</f>
        <v>2977.4305555555557</v>
      </c>
    </row>
    <row r="77" spans="2:8" x14ac:dyDescent="0.25">
      <c r="B77" s="5">
        <v>71</v>
      </c>
      <c r="C77" s="5">
        <f t="shared" ref="C77:C85" si="25">B$3+IF($B77&lt;$J$8,K$7*$B77,IF($B77&lt;$J$9,$B77*K$8,IF($B77&lt;$J$10,$B77*K$9,$B77*K$10)))</f>
        <v>1023</v>
      </c>
      <c r="D77" s="5">
        <f t="shared" si="19"/>
        <v>717</v>
      </c>
      <c r="E77" s="5">
        <f t="shared" si="20"/>
        <v>573</v>
      </c>
      <c r="F77" s="8">
        <f t="shared" si="23"/>
        <v>398.51860465116278</v>
      </c>
      <c r="G77" s="8">
        <f t="shared" si="24"/>
        <v>447388.75</v>
      </c>
      <c r="H77" s="8">
        <f>G77/$O$24</f>
        <v>3106.8663194444443</v>
      </c>
    </row>
    <row r="78" spans="2:8" x14ac:dyDescent="0.25">
      <c r="B78" s="5">
        <v>72</v>
      </c>
      <c r="C78" s="5">
        <f t="shared" si="25"/>
        <v>1036</v>
      </c>
      <c r="D78" s="5">
        <f t="shared" si="19"/>
        <v>727</v>
      </c>
      <c r="E78" s="5">
        <f t="shared" si="20"/>
        <v>581</v>
      </c>
      <c r="F78" s="8">
        <f t="shared" si="23"/>
        <v>404.07415902140673</v>
      </c>
      <c r="G78" s="8">
        <f t="shared" si="24"/>
        <v>466560</v>
      </c>
      <c r="H78" s="8">
        <f>G78/$O$24</f>
        <v>3240</v>
      </c>
    </row>
    <row r="79" spans="2:8" x14ac:dyDescent="0.25">
      <c r="B79" s="5">
        <v>73</v>
      </c>
      <c r="C79" s="5">
        <f t="shared" si="25"/>
        <v>1049</v>
      </c>
      <c r="D79" s="5">
        <f t="shared" si="19"/>
        <v>737</v>
      </c>
      <c r="E79" s="5">
        <f t="shared" si="20"/>
        <v>589</v>
      </c>
      <c r="F79" s="8">
        <f t="shared" si="23"/>
        <v>409.62971342383105</v>
      </c>
      <c r="G79" s="8">
        <f t="shared" si="24"/>
        <v>486271.25</v>
      </c>
      <c r="H79" s="8">
        <f>G79/$O$24</f>
        <v>3376.8836805555557</v>
      </c>
    </row>
    <row r="80" spans="2:8" x14ac:dyDescent="0.25">
      <c r="B80" s="5">
        <v>74</v>
      </c>
      <c r="C80" s="5">
        <f t="shared" si="25"/>
        <v>1062</v>
      </c>
      <c r="D80" s="5">
        <f t="shared" si="19"/>
        <v>747</v>
      </c>
      <c r="E80" s="5">
        <f t="shared" si="20"/>
        <v>597</v>
      </c>
      <c r="F80" s="8">
        <f t="shared" si="23"/>
        <v>415.18526785714283</v>
      </c>
      <c r="G80" s="8">
        <f t="shared" si="24"/>
        <v>506530</v>
      </c>
      <c r="H80" s="8">
        <f>G80/$O$24</f>
        <v>3517.5694444444443</v>
      </c>
    </row>
    <row r="81" spans="2:8" x14ac:dyDescent="0.25">
      <c r="B81" s="5">
        <v>75</v>
      </c>
      <c r="C81" s="5">
        <f t="shared" si="25"/>
        <v>1075</v>
      </c>
      <c r="D81" s="5">
        <f t="shared" si="19"/>
        <v>757</v>
      </c>
      <c r="E81" s="5">
        <f t="shared" si="20"/>
        <v>605</v>
      </c>
      <c r="F81" s="8">
        <f t="shared" si="23"/>
        <v>420.7408223201175</v>
      </c>
      <c r="G81" s="8">
        <f t="shared" si="24"/>
        <v>527343.75</v>
      </c>
      <c r="H81" s="8">
        <f>G81/$O$24</f>
        <v>3662.109375</v>
      </c>
    </row>
    <row r="82" spans="2:8" x14ac:dyDescent="0.25">
      <c r="B82" s="5">
        <v>76</v>
      </c>
      <c r="C82" s="5">
        <f t="shared" si="25"/>
        <v>1088</v>
      </c>
      <c r="D82" s="5">
        <f t="shared" si="19"/>
        <v>767</v>
      </c>
      <c r="E82" s="5">
        <f t="shared" si="20"/>
        <v>613</v>
      </c>
      <c r="F82" s="8">
        <f t="shared" si="23"/>
        <v>426.2963768115942</v>
      </c>
      <c r="G82" s="8">
        <f t="shared" si="24"/>
        <v>548720</v>
      </c>
      <c r="H82" s="8">
        <f>G82/$O$24</f>
        <v>3810.5555555555557</v>
      </c>
    </row>
    <row r="83" spans="2:8" x14ac:dyDescent="0.25">
      <c r="B83" s="5">
        <v>77</v>
      </c>
      <c r="C83" s="5">
        <f t="shared" si="25"/>
        <v>1101</v>
      </c>
      <c r="D83" s="5">
        <f t="shared" si="19"/>
        <v>777</v>
      </c>
      <c r="E83" s="5">
        <f t="shared" si="20"/>
        <v>621</v>
      </c>
      <c r="F83" s="8">
        <f t="shared" si="23"/>
        <v>431.8519313304721</v>
      </c>
      <c r="G83" s="8">
        <f t="shared" si="24"/>
        <v>570666.25</v>
      </c>
      <c r="H83" s="8">
        <f>G83/$O$24</f>
        <v>3962.9600694444443</v>
      </c>
    </row>
    <row r="84" spans="2:8" x14ac:dyDescent="0.25">
      <c r="B84" s="5">
        <v>78</v>
      </c>
      <c r="C84" s="5">
        <f t="shared" si="25"/>
        <v>1114</v>
      </c>
      <c r="D84" s="5">
        <f t="shared" si="19"/>
        <v>787</v>
      </c>
      <c r="E84" s="5">
        <f t="shared" si="20"/>
        <v>629</v>
      </c>
      <c r="F84" s="8">
        <f t="shared" si="23"/>
        <v>437.40748587570624</v>
      </c>
      <c r="G84" s="8">
        <f t="shared" si="24"/>
        <v>593190</v>
      </c>
      <c r="H84" s="8">
        <f>G84/$O$24</f>
        <v>4119.375</v>
      </c>
    </row>
    <row r="85" spans="2:8" x14ac:dyDescent="0.25">
      <c r="B85" s="5">
        <v>79</v>
      </c>
      <c r="C85" s="5">
        <f t="shared" si="25"/>
        <v>1127</v>
      </c>
      <c r="D85" s="5">
        <f t="shared" si="19"/>
        <v>797</v>
      </c>
      <c r="E85" s="5">
        <f t="shared" si="20"/>
        <v>637</v>
      </c>
      <c r="F85" s="8">
        <f t="shared" si="23"/>
        <v>442.96304044630403</v>
      </c>
      <c r="G85" s="8">
        <f t="shared" si="24"/>
        <v>616298.75</v>
      </c>
      <c r="H85" s="8">
        <f>G85/$O$24</f>
        <v>4279.8524305555557</v>
      </c>
    </row>
    <row r="86" spans="2:8" x14ac:dyDescent="0.25">
      <c r="B86" s="5">
        <v>80</v>
      </c>
      <c r="C86" s="5">
        <f>B$3+IF($B86&lt;$J$8,K$7*$B86,IF($B86&lt;$J$9,$B86*K$8,IF($B86&lt;$J$10,$B86*K$9,$B86*K$10)))</f>
        <v>1140</v>
      </c>
      <c r="D86" s="5">
        <f t="shared" si="19"/>
        <v>807</v>
      </c>
      <c r="E86" s="5">
        <f t="shared" si="20"/>
        <v>645</v>
      </c>
      <c r="F86" s="8">
        <f t="shared" si="23"/>
        <v>448.51859504132233</v>
      </c>
      <c r="G86" s="8">
        <f t="shared" si="24"/>
        <v>640000</v>
      </c>
      <c r="H86" s="8">
        <f>G86/$O$24</f>
        <v>4444.4444444444443</v>
      </c>
    </row>
    <row r="87" spans="2:8" x14ac:dyDescent="0.25">
      <c r="B87" s="5">
        <v>81</v>
      </c>
      <c r="C87" s="5">
        <f t="shared" ref="C87:C95" si="26">B$3+IF($B87&lt;$J$8,K$7*$B87,IF($B87&lt;$J$9,$B87*K$8,IF($B87&lt;$J$10,$B87*K$9,$B87*K$10)))</f>
        <v>1153</v>
      </c>
      <c r="D87" s="5">
        <f t="shared" si="19"/>
        <v>817</v>
      </c>
      <c r="E87" s="5">
        <f t="shared" si="20"/>
        <v>653</v>
      </c>
      <c r="F87" s="8">
        <f t="shared" si="23"/>
        <v>454.07414965986396</v>
      </c>
      <c r="G87" s="8">
        <f t="shared" si="24"/>
        <v>664301.25</v>
      </c>
      <c r="H87" s="8">
        <f>G87/$O$24</f>
        <v>4613.203125</v>
      </c>
    </row>
    <row r="88" spans="2:8" x14ac:dyDescent="0.25">
      <c r="B88" s="5">
        <v>82</v>
      </c>
      <c r="C88" s="5">
        <f t="shared" si="26"/>
        <v>1166</v>
      </c>
      <c r="D88" s="5">
        <f t="shared" si="19"/>
        <v>827</v>
      </c>
      <c r="E88" s="5">
        <f t="shared" si="20"/>
        <v>661</v>
      </c>
      <c r="F88" s="8">
        <f t="shared" si="23"/>
        <v>459.62970430107526</v>
      </c>
      <c r="G88" s="8">
        <f t="shared" si="24"/>
        <v>689210</v>
      </c>
      <c r="H88" s="8">
        <f>G88/$O$24</f>
        <v>4786.1805555555557</v>
      </c>
    </row>
    <row r="89" spans="2:8" x14ac:dyDescent="0.25">
      <c r="B89" s="5">
        <v>83</v>
      </c>
      <c r="C89" s="5">
        <f t="shared" si="26"/>
        <v>1179</v>
      </c>
      <c r="D89" s="5">
        <f t="shared" si="19"/>
        <v>837</v>
      </c>
      <c r="E89" s="5">
        <f t="shared" si="20"/>
        <v>669</v>
      </c>
      <c r="F89" s="8">
        <f t="shared" si="23"/>
        <v>465.18525896414343</v>
      </c>
      <c r="G89" s="8">
        <f t="shared" si="24"/>
        <v>714733.75</v>
      </c>
      <c r="H89" s="8">
        <f>G89/$O$24</f>
        <v>4963.4288194444443</v>
      </c>
    </row>
    <row r="90" spans="2:8" x14ac:dyDescent="0.25">
      <c r="B90" s="5">
        <v>84</v>
      </c>
      <c r="C90" s="5">
        <f t="shared" si="26"/>
        <v>1192</v>
      </c>
      <c r="D90" s="5">
        <f t="shared" si="19"/>
        <v>847</v>
      </c>
      <c r="E90" s="5">
        <f t="shared" si="20"/>
        <v>677</v>
      </c>
      <c r="F90" s="8">
        <f t="shared" si="23"/>
        <v>470.74081364829397</v>
      </c>
      <c r="G90" s="8">
        <f t="shared" si="24"/>
        <v>740880</v>
      </c>
      <c r="H90" s="8">
        <f>G90/$O$24</f>
        <v>5145</v>
      </c>
    </row>
    <row r="91" spans="2:8" x14ac:dyDescent="0.25">
      <c r="B91" s="5">
        <v>85</v>
      </c>
      <c r="C91" s="5">
        <f t="shared" si="26"/>
        <v>1205</v>
      </c>
      <c r="D91" s="5">
        <f t="shared" si="19"/>
        <v>857</v>
      </c>
      <c r="E91" s="5">
        <f t="shared" si="20"/>
        <v>685</v>
      </c>
      <c r="F91" s="8">
        <f t="shared" si="23"/>
        <v>476.29636835278859</v>
      </c>
      <c r="G91" s="8">
        <f t="shared" si="24"/>
        <v>767656.25</v>
      </c>
      <c r="H91" s="8">
        <f>G91/$O$24</f>
        <v>5330.9461805555557</v>
      </c>
    </row>
    <row r="92" spans="2:8" x14ac:dyDescent="0.25">
      <c r="B92" s="5">
        <v>86</v>
      </c>
      <c r="C92" s="5">
        <f t="shared" si="26"/>
        <v>1218</v>
      </c>
      <c r="D92" s="5">
        <f t="shared" si="19"/>
        <v>867</v>
      </c>
      <c r="E92" s="5">
        <f t="shared" si="20"/>
        <v>693</v>
      </c>
      <c r="F92" s="8">
        <f t="shared" si="23"/>
        <v>481.85192307692307</v>
      </c>
      <c r="G92" s="8">
        <f t="shared" si="24"/>
        <v>795070</v>
      </c>
      <c r="H92" s="8">
        <f>G92/$O$24</f>
        <v>5521.3194444444443</v>
      </c>
    </row>
    <row r="93" spans="2:8" x14ac:dyDescent="0.25">
      <c r="B93" s="5">
        <v>87</v>
      </c>
      <c r="C93" s="5">
        <f t="shared" si="26"/>
        <v>1231</v>
      </c>
      <c r="D93" s="5">
        <f t="shared" si="19"/>
        <v>877</v>
      </c>
      <c r="E93" s="5">
        <f t="shared" si="20"/>
        <v>701</v>
      </c>
      <c r="F93" s="8">
        <f t="shared" si="23"/>
        <v>487.40747782002535</v>
      </c>
      <c r="G93" s="8">
        <f t="shared" si="24"/>
        <v>823128.75</v>
      </c>
      <c r="H93" s="8">
        <f>G93/$O$24</f>
        <v>5716.171875</v>
      </c>
    </row>
    <row r="94" spans="2:8" x14ac:dyDescent="0.25">
      <c r="B94" s="5">
        <v>88</v>
      </c>
      <c r="C94" s="5">
        <f t="shared" si="26"/>
        <v>1244</v>
      </c>
      <c r="D94" s="5">
        <f t="shared" si="19"/>
        <v>887</v>
      </c>
      <c r="E94" s="5">
        <f t="shared" si="20"/>
        <v>709</v>
      </c>
      <c r="F94" s="8">
        <f t="shared" si="23"/>
        <v>492.96303258145366</v>
      </c>
      <c r="G94" s="8">
        <f t="shared" si="24"/>
        <v>851840</v>
      </c>
      <c r="H94" s="8">
        <f>G94/$O$24</f>
        <v>5915.5555555555557</v>
      </c>
    </row>
    <row r="95" spans="2:8" x14ac:dyDescent="0.25">
      <c r="B95" s="5">
        <v>89</v>
      </c>
      <c r="C95" s="5">
        <f t="shared" si="26"/>
        <v>1257</v>
      </c>
      <c r="D95" s="5">
        <f t="shared" si="19"/>
        <v>897</v>
      </c>
      <c r="E95" s="5">
        <f t="shared" si="20"/>
        <v>717</v>
      </c>
      <c r="F95" s="8">
        <f t="shared" si="23"/>
        <v>498.51858736059478</v>
      </c>
      <c r="G95" s="8">
        <f t="shared" si="24"/>
        <v>881211.25</v>
      </c>
      <c r="H95" s="8">
        <f>G95/$O$24</f>
        <v>6119.5225694444443</v>
      </c>
    </row>
    <row r="96" spans="2:8" x14ac:dyDescent="0.25">
      <c r="B96" s="5">
        <v>90</v>
      </c>
      <c r="C96" s="5">
        <f>B$3+IF($B96&lt;$J$8,K$7*$B96,IF($B96&lt;$J$9,$B96*K$8,IF($B96&lt;$J$10,$B96*K$9,$B96*K$10)))</f>
        <v>1630</v>
      </c>
      <c r="D96" s="5">
        <f t="shared" si="19"/>
        <v>1267</v>
      </c>
      <c r="E96" s="5">
        <f t="shared" si="20"/>
        <v>995</v>
      </c>
      <c r="F96" s="8">
        <f t="shared" si="23"/>
        <v>709.67683465959328</v>
      </c>
      <c r="G96" s="8">
        <f t="shared" si="24"/>
        <v>911250</v>
      </c>
      <c r="H96" s="8">
        <f>G96/$O$24</f>
        <v>6328.125</v>
      </c>
    </row>
    <row r="97" spans="2:8" x14ac:dyDescent="0.25">
      <c r="B97" s="5">
        <v>91</v>
      </c>
      <c r="C97" s="5">
        <f t="shared" ref="C97:C98" si="27">B$3+IF($B97&lt;$J$8,K$7*$B97,IF($B97&lt;$J$9,$B97*K$8,IF($B97&lt;$J$10,$B97*K$9,$B97*K$10)))</f>
        <v>1647</v>
      </c>
      <c r="D97" s="5">
        <f t="shared" si="19"/>
        <v>1281</v>
      </c>
      <c r="E97" s="5">
        <f t="shared" si="20"/>
        <v>1006</v>
      </c>
      <c r="F97" s="8">
        <f t="shared" si="23"/>
        <v>717.51683428071715</v>
      </c>
      <c r="G97" s="8">
        <f t="shared" si="24"/>
        <v>941963.75</v>
      </c>
      <c r="H97" s="8">
        <f>G97/$O$24</f>
        <v>6541.4149305555557</v>
      </c>
    </row>
    <row r="98" spans="2:8" x14ac:dyDescent="0.25">
      <c r="B98" s="5">
        <v>92</v>
      </c>
      <c r="C98" s="5">
        <f t="shared" si="27"/>
        <v>1664</v>
      </c>
      <c r="D98" s="5">
        <f t="shared" si="19"/>
        <v>1295</v>
      </c>
      <c r="E98" s="5">
        <f t="shared" si="20"/>
        <v>1017</v>
      </c>
      <c r="F98" s="8">
        <f t="shared" si="23"/>
        <v>725.35683391003465</v>
      </c>
      <c r="G98" s="8">
        <f t="shared" si="24"/>
        <v>973360</v>
      </c>
      <c r="H98" s="8">
        <f>G98/$O$24</f>
        <v>6759.4444444444443</v>
      </c>
    </row>
    <row r="99" spans="2:8" x14ac:dyDescent="0.25">
      <c r="B99" s="5">
        <v>93</v>
      </c>
      <c r="C99" s="5">
        <f>B$3+IF($B99&lt;$J$8,K$7*$B99,IF($B99&lt;$J$9,$B99*K$8,IF($B99&lt;$J$10,$B99*K$9,$B99*K$10)))</f>
        <v>1681</v>
      </c>
      <c r="D99" s="5">
        <f t="shared" si="19"/>
        <v>1309</v>
      </c>
      <c r="E99" s="5">
        <f t="shared" si="20"/>
        <v>1028</v>
      </c>
      <c r="F99" s="8">
        <f t="shared" si="23"/>
        <v>733.19683354728284</v>
      </c>
      <c r="G99" s="8">
        <f t="shared" si="24"/>
        <v>1005446.25</v>
      </c>
      <c r="H99" s="8">
        <f>G99/$O$24</f>
        <v>6982.265625</v>
      </c>
    </row>
    <row r="100" spans="2:8" x14ac:dyDescent="0.25">
      <c r="B100" s="5">
        <v>94</v>
      </c>
      <c r="C100" s="5">
        <f t="shared" ref="C100:C108" si="28">B$3+IF($B100&lt;$J$8,K$7*$B100,IF($B100&lt;$J$9,$B100*K$8,IF($B100&lt;$J$10,$B100*K$9,$B100*K$10)))</f>
        <v>1698</v>
      </c>
      <c r="D100" s="5">
        <f t="shared" si="19"/>
        <v>1323</v>
      </c>
      <c r="E100" s="5">
        <f t="shared" si="20"/>
        <v>1039</v>
      </c>
      <c r="F100" s="8">
        <f t="shared" si="23"/>
        <v>741.03683319221</v>
      </c>
      <c r="G100" s="8">
        <f t="shared" si="24"/>
        <v>1038230</v>
      </c>
      <c r="H100" s="8">
        <f>G100/$O$24</f>
        <v>7209.9305555555557</v>
      </c>
    </row>
    <row r="101" spans="2:8" x14ac:dyDescent="0.25">
      <c r="B101" s="5">
        <v>95</v>
      </c>
      <c r="C101" s="5">
        <f t="shared" si="28"/>
        <v>1715</v>
      </c>
      <c r="D101" s="5">
        <f t="shared" si="19"/>
        <v>1337</v>
      </c>
      <c r="E101" s="5">
        <f t="shared" si="20"/>
        <v>1050</v>
      </c>
      <c r="F101" s="8">
        <f t="shared" si="23"/>
        <v>748.87683284457478</v>
      </c>
      <c r="G101" s="8">
        <f t="shared" si="24"/>
        <v>1071718.75</v>
      </c>
      <c r="H101" s="8">
        <f>G101/$O$24</f>
        <v>7442.4913194444443</v>
      </c>
    </row>
    <row r="102" spans="2:8" x14ac:dyDescent="0.25">
      <c r="B102" s="5">
        <v>96</v>
      </c>
      <c r="C102" s="5">
        <f t="shared" si="28"/>
        <v>1732</v>
      </c>
      <c r="D102" s="5">
        <f t="shared" si="19"/>
        <v>1351</v>
      </c>
      <c r="E102" s="5">
        <f t="shared" si="20"/>
        <v>1061</v>
      </c>
      <c r="F102" s="8">
        <f t="shared" si="23"/>
        <v>756.71683250414594</v>
      </c>
      <c r="G102" s="8">
        <f t="shared" si="24"/>
        <v>1105920</v>
      </c>
      <c r="H102" s="8">
        <f>G102/$O$24</f>
        <v>7680</v>
      </c>
    </row>
    <row r="103" spans="2:8" x14ac:dyDescent="0.25">
      <c r="B103" s="5">
        <v>97</v>
      </c>
      <c r="C103" s="5">
        <f t="shared" si="28"/>
        <v>1749</v>
      </c>
      <c r="D103" s="5">
        <f t="shared" si="19"/>
        <v>1365</v>
      </c>
      <c r="E103" s="5">
        <f t="shared" si="20"/>
        <v>1072</v>
      </c>
      <c r="F103" s="8">
        <f t="shared" si="23"/>
        <v>764.55683217070168</v>
      </c>
      <c r="G103" s="8">
        <f t="shared" si="24"/>
        <v>1140841.25</v>
      </c>
      <c r="H103" s="8">
        <f>G103/$O$24</f>
        <v>7922.5086805555557</v>
      </c>
    </row>
    <row r="104" spans="2:8" x14ac:dyDescent="0.25">
      <c r="B104" s="5">
        <v>98</v>
      </c>
      <c r="C104" s="5">
        <f t="shared" si="28"/>
        <v>1766</v>
      </c>
      <c r="D104" s="5">
        <f t="shared" si="19"/>
        <v>1379</v>
      </c>
      <c r="E104" s="5">
        <f t="shared" si="20"/>
        <v>1083</v>
      </c>
      <c r="F104" s="8">
        <f t="shared" si="23"/>
        <v>772.39683184402929</v>
      </c>
      <c r="G104" s="8">
        <f t="shared" si="24"/>
        <v>1176490</v>
      </c>
      <c r="H104" s="8">
        <f>G104/$O$24</f>
        <v>8170.0694444444443</v>
      </c>
    </row>
    <row r="105" spans="2:8" x14ac:dyDescent="0.25">
      <c r="B105" s="5">
        <v>99</v>
      </c>
      <c r="C105" s="5">
        <f t="shared" si="28"/>
        <v>1783</v>
      </c>
      <c r="D105" s="5">
        <f t="shared" si="19"/>
        <v>1393</v>
      </c>
      <c r="E105" s="5">
        <f t="shared" si="20"/>
        <v>1094</v>
      </c>
      <c r="F105" s="8">
        <f t="shared" si="23"/>
        <v>780.23683152392437</v>
      </c>
      <c r="G105" s="8">
        <f t="shared" si="24"/>
        <v>1212873.75</v>
      </c>
      <c r="H105" s="8">
        <f>G105/$O$24</f>
        <v>8422.734375</v>
      </c>
    </row>
    <row r="106" spans="2:8" x14ac:dyDescent="0.25">
      <c r="B106" s="5">
        <v>100</v>
      </c>
      <c r="C106" s="5">
        <f t="shared" si="28"/>
        <v>1800</v>
      </c>
      <c r="D106" s="5">
        <f t="shared" si="19"/>
        <v>1407</v>
      </c>
      <c r="E106" s="5">
        <f t="shared" si="20"/>
        <v>1105</v>
      </c>
      <c r="F106" s="8">
        <f t="shared" si="23"/>
        <v>788.07683121019113</v>
      </c>
      <c r="G106" s="8">
        <f t="shared" si="24"/>
        <v>1250000</v>
      </c>
      <c r="H106" s="8">
        <f>G106/$O$24</f>
        <v>8680.5555555555547</v>
      </c>
    </row>
    <row r="107" spans="2:8" x14ac:dyDescent="0.25">
      <c r="B107" s="5">
        <v>101</v>
      </c>
      <c r="C107" s="5">
        <f t="shared" si="28"/>
        <v>1817</v>
      </c>
      <c r="D107" s="5">
        <f t="shared" si="19"/>
        <v>1421</v>
      </c>
      <c r="E107" s="5">
        <f t="shared" si="20"/>
        <v>1116</v>
      </c>
      <c r="F107" s="8">
        <f t="shared" si="23"/>
        <v>795.91683090264087</v>
      </c>
      <c r="G107" s="8">
        <f t="shared" si="24"/>
        <v>1287876.25</v>
      </c>
      <c r="H107" s="8">
        <f>G107/$O$24</f>
        <v>8943.5850694444453</v>
      </c>
    </row>
    <row r="108" spans="2:8" x14ac:dyDescent="0.25">
      <c r="B108" s="5">
        <v>102</v>
      </c>
      <c r="C108" s="5">
        <f t="shared" si="28"/>
        <v>1834</v>
      </c>
      <c r="D108" s="5">
        <f t="shared" si="19"/>
        <v>1435</v>
      </c>
      <c r="E108" s="5">
        <f t="shared" si="20"/>
        <v>1127</v>
      </c>
      <c r="F108" s="8">
        <f t="shared" si="23"/>
        <v>803.75683060109293</v>
      </c>
      <c r="G108" s="8">
        <f t="shared" si="24"/>
        <v>1326510</v>
      </c>
      <c r="H108" s="8">
        <f>G108/$O$24</f>
        <v>9211.875</v>
      </c>
    </row>
    <row r="109" spans="2:8" x14ac:dyDescent="0.25">
      <c r="B109" s="5">
        <v>103</v>
      </c>
      <c r="C109" s="5">
        <f>B$3+IF($B109&lt;$J$8,K$7*$B109,IF($B109&lt;$J$9,$B109*K$8,IF($B109&lt;$J$10,$B109*K$9,$B109*K$10)))</f>
        <v>1851</v>
      </c>
      <c r="D109" s="5">
        <f t="shared" si="19"/>
        <v>1449</v>
      </c>
      <c r="E109" s="5">
        <f t="shared" si="20"/>
        <v>1138</v>
      </c>
      <c r="F109" s="8">
        <f t="shared" si="23"/>
        <v>811.59683030537303</v>
      </c>
      <c r="G109" s="8">
        <f t="shared" si="24"/>
        <v>1365908.75</v>
      </c>
      <c r="H109" s="8">
        <f>G109/$O$24</f>
        <v>9485.4774305555547</v>
      </c>
    </row>
    <row r="110" spans="2:8" x14ac:dyDescent="0.25">
      <c r="B110" s="5">
        <v>104</v>
      </c>
      <c r="C110" s="5">
        <f t="shared" ref="C110:C114" si="29">B$3+IF($B110&lt;$J$8,K$7*$B110,IF($B110&lt;$J$9,$B110*K$8,IF($B110&lt;$J$10,$B110*K$9,$B110*K$10)))</f>
        <v>1868</v>
      </c>
      <c r="D110" s="5">
        <f t="shared" si="19"/>
        <v>1463</v>
      </c>
      <c r="E110" s="5">
        <f t="shared" si="20"/>
        <v>1149</v>
      </c>
      <c r="F110" s="8">
        <f t="shared" si="23"/>
        <v>819.43683001531394</v>
      </c>
      <c r="G110" s="8">
        <f t="shared" si="24"/>
        <v>1406080</v>
      </c>
      <c r="H110" s="8">
        <f>G110/$O$24</f>
        <v>9764.4444444444453</v>
      </c>
    </row>
    <row r="111" spans="2:8" x14ac:dyDescent="0.25">
      <c r="B111" s="5">
        <v>105</v>
      </c>
      <c r="C111" s="5">
        <f t="shared" si="29"/>
        <v>1885</v>
      </c>
      <c r="D111" s="5">
        <f t="shared" si="19"/>
        <v>1477</v>
      </c>
      <c r="E111" s="5">
        <f t="shared" si="20"/>
        <v>1160</v>
      </c>
      <c r="F111" s="8">
        <f t="shared" si="23"/>
        <v>827.27682973075468</v>
      </c>
      <c r="G111" s="8">
        <f t="shared" si="24"/>
        <v>1447031.25</v>
      </c>
      <c r="H111" s="8">
        <f>G111/$O$24</f>
        <v>10048.828125</v>
      </c>
    </row>
    <row r="112" spans="2:8" x14ac:dyDescent="0.25">
      <c r="B112" s="5">
        <v>106</v>
      </c>
      <c r="C112" s="5">
        <f t="shared" si="29"/>
        <v>1902</v>
      </c>
      <c r="D112" s="5">
        <f t="shared" ref="D112:D126" si="30">C$3+IF($B112&lt;$J$8,L$7*$B112,IF($B112&lt;$J$9,$B112*L$8,IF($B112&lt;$J$10,$B112*L$9,$B112*L$10)))</f>
        <v>1491</v>
      </c>
      <c r="E112" s="5">
        <f t="shared" ref="E112:E126" si="31">D$3+IF($B112&lt;$J$8,M$7*$B112,IF($B112&lt;$J$9,$B112*M$8,IF($B112&lt;$J$10,$B112*M$9,$B112*M$10)))</f>
        <v>1171</v>
      </c>
      <c r="F112" s="8">
        <f t="shared" si="23"/>
        <v>835.11682945154018</v>
      </c>
      <c r="G112" s="8">
        <f t="shared" si="24"/>
        <v>1488770</v>
      </c>
      <c r="H112" s="8">
        <f>G112/$O$24</f>
        <v>10338.680555555555</v>
      </c>
    </row>
    <row r="113" spans="2:8" x14ac:dyDescent="0.25">
      <c r="B113" s="5">
        <v>107</v>
      </c>
      <c r="C113" s="5">
        <f t="shared" si="29"/>
        <v>1919</v>
      </c>
      <c r="D113" s="5">
        <f t="shared" si="30"/>
        <v>1505</v>
      </c>
      <c r="E113" s="5">
        <f t="shared" si="31"/>
        <v>1182</v>
      </c>
      <c r="F113" s="8">
        <f t="shared" si="23"/>
        <v>842.9568291775214</v>
      </c>
      <c r="G113" s="8">
        <f t="shared" si="24"/>
        <v>1531303.75</v>
      </c>
      <c r="H113" s="8">
        <f>G113/$O$24</f>
        <v>10634.053819444445</v>
      </c>
    </row>
    <row r="114" spans="2:8" x14ac:dyDescent="0.25">
      <c r="B114" s="5">
        <v>108</v>
      </c>
      <c r="C114" s="5">
        <f t="shared" si="29"/>
        <v>1936</v>
      </c>
      <c r="D114" s="5">
        <f t="shared" si="30"/>
        <v>1519</v>
      </c>
      <c r="E114" s="5">
        <f t="shared" si="31"/>
        <v>1193</v>
      </c>
      <c r="F114" s="8">
        <f t="shared" si="23"/>
        <v>850.79682890855452</v>
      </c>
      <c r="G114" s="8">
        <f t="shared" si="24"/>
        <v>1574640</v>
      </c>
      <c r="H114" s="8">
        <f>G114/$O$24</f>
        <v>10935</v>
      </c>
    </row>
    <row r="115" spans="2:8" x14ac:dyDescent="0.25">
      <c r="B115" s="5">
        <v>109</v>
      </c>
      <c r="C115" s="5">
        <f>B$3+IF($B115&lt;$J$8,K$7*$B115,IF($B115&lt;$J$9,$B115*K$8,IF($B115&lt;$J$10,$B115*K$9,$B115*K$10)))</f>
        <v>1953</v>
      </c>
      <c r="D115" s="5">
        <f t="shared" si="30"/>
        <v>1533</v>
      </c>
      <c r="E115" s="5">
        <f t="shared" si="31"/>
        <v>1204</v>
      </c>
      <c r="F115" s="8">
        <f t="shared" si="23"/>
        <v>858.63682864450129</v>
      </c>
      <c r="G115" s="8">
        <f t="shared" si="24"/>
        <v>1618786.25</v>
      </c>
      <c r="H115" s="8">
        <f>G115/$O$24</f>
        <v>11241.571180555555</v>
      </c>
    </row>
    <row r="116" spans="2:8" x14ac:dyDescent="0.25">
      <c r="B116" s="5">
        <v>110</v>
      </c>
      <c r="C116" s="5">
        <f t="shared" ref="C116:C122" si="32">B$3+IF($B116&lt;$J$8,K$7*$B116,IF($B116&lt;$J$9,$B116*K$8,IF($B116&lt;$J$10,$B116*K$9,$B116*K$10)))</f>
        <v>1970</v>
      </c>
      <c r="D116" s="5">
        <f t="shared" si="30"/>
        <v>1547</v>
      </c>
      <c r="E116" s="5">
        <f t="shared" si="31"/>
        <v>1215</v>
      </c>
      <c r="F116" s="8">
        <f t="shared" si="23"/>
        <v>866.47682838522815</v>
      </c>
      <c r="G116" s="8">
        <f t="shared" si="24"/>
        <v>1663750</v>
      </c>
      <c r="H116" s="8">
        <f>G116/$O$24</f>
        <v>11553.819444444445</v>
      </c>
    </row>
    <row r="117" spans="2:8" x14ac:dyDescent="0.25">
      <c r="B117" s="5">
        <v>111</v>
      </c>
      <c r="C117" s="5">
        <f t="shared" si="32"/>
        <v>1987</v>
      </c>
      <c r="D117" s="5">
        <f t="shared" si="30"/>
        <v>1561</v>
      </c>
      <c r="E117" s="5">
        <f t="shared" si="31"/>
        <v>1226</v>
      </c>
      <c r="F117" s="8">
        <f t="shared" si="23"/>
        <v>874.31682813060638</v>
      </c>
      <c r="G117" s="8">
        <f t="shared" si="24"/>
        <v>1709538.75</v>
      </c>
      <c r="H117" s="8">
        <f>G117/$O$24</f>
        <v>11871.796875</v>
      </c>
    </row>
    <row r="118" spans="2:8" x14ac:dyDescent="0.25">
      <c r="B118" s="5">
        <v>112</v>
      </c>
      <c r="C118" s="5">
        <f t="shared" si="32"/>
        <v>2004</v>
      </c>
      <c r="D118" s="5">
        <f t="shared" si="30"/>
        <v>1575</v>
      </c>
      <c r="E118" s="5">
        <f t="shared" si="31"/>
        <v>1237</v>
      </c>
      <c r="F118" s="8">
        <f t="shared" si="23"/>
        <v>882.15682788051208</v>
      </c>
      <c r="G118" s="8">
        <f t="shared" si="24"/>
        <v>1756160</v>
      </c>
      <c r="H118" s="8">
        <f>G118/$O$24</f>
        <v>12195.555555555555</v>
      </c>
    </row>
    <row r="119" spans="2:8" x14ac:dyDescent="0.25">
      <c r="B119" s="5">
        <v>113</v>
      </c>
      <c r="C119" s="5">
        <f t="shared" si="32"/>
        <v>2021</v>
      </c>
      <c r="D119" s="5">
        <f t="shared" si="30"/>
        <v>1589</v>
      </c>
      <c r="E119" s="5">
        <f t="shared" si="31"/>
        <v>1248</v>
      </c>
      <c r="F119" s="8">
        <f t="shared" si="23"/>
        <v>889.99682763482554</v>
      </c>
      <c r="G119" s="8">
        <f t="shared" si="24"/>
        <v>1803621.25</v>
      </c>
      <c r="H119" s="8">
        <f>G119/$O$24</f>
        <v>12525.147569444445</v>
      </c>
    </row>
    <row r="120" spans="2:8" x14ac:dyDescent="0.25">
      <c r="B120" s="5">
        <v>114</v>
      </c>
      <c r="C120" s="5">
        <f t="shared" si="32"/>
        <v>2038</v>
      </c>
      <c r="D120" s="5">
        <f t="shared" si="30"/>
        <v>1603</v>
      </c>
      <c r="E120" s="5">
        <f t="shared" si="31"/>
        <v>1259</v>
      </c>
      <c r="F120" s="8">
        <f t="shared" si="23"/>
        <v>897.83682739343112</v>
      </c>
      <c r="G120" s="8">
        <f t="shared" si="24"/>
        <v>1851930</v>
      </c>
      <c r="H120" s="8">
        <f>G120/$O$24</f>
        <v>12860.625</v>
      </c>
    </row>
    <row r="121" spans="2:8" x14ac:dyDescent="0.25">
      <c r="B121" s="5">
        <v>115</v>
      </c>
      <c r="C121" s="5">
        <f t="shared" si="32"/>
        <v>2055</v>
      </c>
      <c r="D121" s="5">
        <f t="shared" si="30"/>
        <v>1617</v>
      </c>
      <c r="E121" s="5">
        <f t="shared" si="31"/>
        <v>1270</v>
      </c>
      <c r="F121" s="8">
        <f t="shared" si="23"/>
        <v>905.67682715621754</v>
      </c>
      <c r="G121" s="8">
        <f t="shared" si="24"/>
        <v>1901093.75</v>
      </c>
      <c r="H121" s="8">
        <f>G121/$O$24</f>
        <v>13202.039930555555</v>
      </c>
    </row>
    <row r="122" spans="2:8" x14ac:dyDescent="0.25">
      <c r="B122" s="5">
        <v>116</v>
      </c>
      <c r="C122" s="5">
        <f t="shared" si="32"/>
        <v>2072</v>
      </c>
      <c r="D122" s="5">
        <f t="shared" si="30"/>
        <v>1631</v>
      </c>
      <c r="E122" s="5">
        <f t="shared" si="31"/>
        <v>1281</v>
      </c>
      <c r="F122" s="8">
        <f t="shared" si="23"/>
        <v>913.51682692307691</v>
      </c>
      <c r="G122" s="8">
        <f t="shared" si="24"/>
        <v>1951120</v>
      </c>
      <c r="H122" s="8">
        <f>G122/$O$24</f>
        <v>13549.444444444445</v>
      </c>
    </row>
    <row r="123" spans="2:8" x14ac:dyDescent="0.25">
      <c r="B123" s="5">
        <v>117</v>
      </c>
      <c r="C123" s="5">
        <f>B$3+IF($B123&lt;$J$8,K$7*$B123,IF($B123&lt;$J$9,$B123*K$8,IF($B123&lt;$J$10,$B123*K$9,$B123*K$10)))</f>
        <v>2089</v>
      </c>
      <c r="D123" s="5">
        <f t="shared" si="30"/>
        <v>1645</v>
      </c>
      <c r="E123" s="5">
        <f t="shared" si="31"/>
        <v>1292</v>
      </c>
      <c r="F123" s="8">
        <f t="shared" si="23"/>
        <v>921.3568266939053</v>
      </c>
      <c r="G123" s="8">
        <f t="shared" si="24"/>
        <v>2002016.25</v>
      </c>
      <c r="H123" s="8">
        <f>G123/$O$24</f>
        <v>13902.890625</v>
      </c>
    </row>
    <row r="124" spans="2:8" x14ac:dyDescent="0.25">
      <c r="B124" s="5">
        <v>118</v>
      </c>
      <c r="C124" s="5">
        <f t="shared" ref="C124:C125" si="33">B$3+IF($B124&lt;$J$8,K$7*$B124,IF($B124&lt;$J$9,$B124*K$8,IF($B124&lt;$J$10,$B124*K$9,$B124*K$10)))</f>
        <v>2106</v>
      </c>
      <c r="D124" s="5">
        <f t="shared" si="30"/>
        <v>1659</v>
      </c>
      <c r="E124" s="5">
        <f t="shared" si="31"/>
        <v>1303</v>
      </c>
      <c r="F124" s="8">
        <f t="shared" si="23"/>
        <v>929.19682646860224</v>
      </c>
      <c r="G124" s="8">
        <f t="shared" si="24"/>
        <v>2053790</v>
      </c>
      <c r="H124" s="8">
        <f>G124/$O$24</f>
        <v>14262.430555555555</v>
      </c>
    </row>
    <row r="125" spans="2:8" x14ac:dyDescent="0.25">
      <c r="B125" s="5">
        <v>119</v>
      </c>
      <c r="C125" s="5">
        <f t="shared" si="33"/>
        <v>2123</v>
      </c>
      <c r="D125" s="5">
        <f t="shared" si="30"/>
        <v>1673</v>
      </c>
      <c r="E125" s="5">
        <f t="shared" si="31"/>
        <v>1314</v>
      </c>
      <c r="F125" s="8">
        <f t="shared" si="23"/>
        <v>937.03682624707062</v>
      </c>
      <c r="G125" s="8">
        <f t="shared" si="24"/>
        <v>2106448.75</v>
      </c>
      <c r="H125" s="8">
        <f>G125/$O$24</f>
        <v>14628.116319444445</v>
      </c>
    </row>
    <row r="126" spans="2:8" x14ac:dyDescent="0.25">
      <c r="B126" s="5">
        <v>120</v>
      </c>
      <c r="C126" s="5">
        <f>B$3+IF($B126&lt;$J$8,K$7*$B126,IF($B126&lt;$J$9,$B126*K$8,IF($B126&lt;$J$10,$B126*K$9,$B126*K$10)))</f>
        <v>2140</v>
      </c>
      <c r="D126" s="5">
        <f t="shared" si="30"/>
        <v>1687</v>
      </c>
      <c r="E126" s="5">
        <f t="shared" si="31"/>
        <v>1325</v>
      </c>
      <c r="F126" s="8">
        <f t="shared" si="23"/>
        <v>944.87682602921643</v>
      </c>
      <c r="G126" s="8">
        <f t="shared" si="24"/>
        <v>2160000</v>
      </c>
      <c r="H126" s="8">
        <f>G126/$O$24</f>
        <v>15000</v>
      </c>
    </row>
  </sheetData>
  <mergeCells count="6">
    <mergeCell ref="P14:R14"/>
    <mergeCell ref="J14:N14"/>
    <mergeCell ref="B1:D1"/>
    <mergeCell ref="J5:M5"/>
    <mergeCell ref="B5:H5"/>
    <mergeCell ref="J22:Q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2021-01-13T16:47:16Z</dcterms:modified>
</cp:coreProperties>
</file>