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0ae3f07a1e700d/Documents/01_Repo/Tennis-Court-Detection/"/>
    </mc:Choice>
  </mc:AlternateContent>
  <xr:revisionPtr revIDLastSave="210" documentId="14_{49F20441-C236-4DE0-9B16-124974D818CB}" xr6:coauthVersionLast="46" xr6:coauthVersionMax="46" xr10:uidLastSave="{B6B6CE3A-7E3D-477A-85B8-45CF46FD76B1}"/>
  <bookViews>
    <workbookView xWindow="-110" yWindow="-110" windowWidth="19420" windowHeight="10420" xr2:uid="{00000000-000D-0000-FFFF-FFFF00000000}"/>
  </bookViews>
  <sheets>
    <sheet name="Model_Comparison" sheetId="8" r:id="rId1"/>
    <sheet name="Test_Log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5" i="4" l="1"/>
  <c r="J85" i="4"/>
  <c r="K88" i="4"/>
  <c r="J88" i="4"/>
  <c r="K87" i="4"/>
  <c r="J87" i="4"/>
  <c r="K86" i="4"/>
  <c r="J86" i="4"/>
  <c r="K84" i="4"/>
  <c r="J84" i="4"/>
  <c r="K83" i="4"/>
  <c r="J83" i="4"/>
  <c r="K82" i="4"/>
  <c r="J82" i="4"/>
  <c r="K81" i="4"/>
  <c r="J81" i="4"/>
  <c r="K80" i="4"/>
  <c r="J80" i="4"/>
  <c r="K79" i="4"/>
  <c r="J79" i="4"/>
  <c r="V18" i="8" l="1"/>
  <c r="U18" i="8"/>
  <c r="T18" i="8"/>
  <c r="S18" i="8"/>
  <c r="V17" i="8"/>
  <c r="U17" i="8"/>
  <c r="T17" i="8"/>
  <c r="S17" i="8"/>
  <c r="V16" i="8"/>
  <c r="U16" i="8"/>
  <c r="T16" i="8"/>
  <c r="S16" i="8"/>
  <c r="V15" i="8"/>
  <c r="U15" i="8"/>
  <c r="T15" i="8"/>
  <c r="S15" i="8"/>
  <c r="V14" i="8"/>
  <c r="U14" i="8"/>
  <c r="T14" i="8"/>
  <c r="S14" i="8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38" i="4"/>
  <c r="J38" i="4"/>
  <c r="K37" i="4"/>
  <c r="J37" i="4"/>
  <c r="K36" i="4"/>
  <c r="J36" i="4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Q15" i="8" l="1"/>
  <c r="Q16" i="8"/>
  <c r="R17" i="8"/>
  <c r="R14" i="8"/>
  <c r="R15" i="8"/>
  <c r="R16" i="8"/>
  <c r="Q14" i="8"/>
  <c r="Q17" i="8"/>
  <c r="K113" i="4"/>
  <c r="J113" i="4"/>
  <c r="K112" i="4"/>
  <c r="J112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V19" i="8" l="1"/>
  <c r="U19" i="8"/>
  <c r="T19" i="8"/>
  <c r="S19" i="8"/>
  <c r="V13" i="8"/>
  <c r="U13" i="8"/>
  <c r="T13" i="8"/>
  <c r="S13" i="8"/>
  <c r="V12" i="8"/>
  <c r="U12" i="8"/>
  <c r="T12" i="8"/>
  <c r="S12" i="8"/>
  <c r="V11" i="8"/>
  <c r="U11" i="8"/>
  <c r="T11" i="8"/>
  <c r="S11" i="8"/>
  <c r="V10" i="8"/>
  <c r="U10" i="8"/>
  <c r="T10" i="8"/>
  <c r="S10" i="8"/>
  <c r="V9" i="8"/>
  <c r="U9" i="8"/>
  <c r="T9" i="8"/>
  <c r="S9" i="8"/>
  <c r="V8" i="8"/>
  <c r="U8" i="8"/>
  <c r="T8" i="8"/>
  <c r="S8" i="8"/>
  <c r="R18" i="8" l="1"/>
  <c r="Q18" i="8"/>
  <c r="R19" i="8"/>
  <c r="Q19" i="8"/>
  <c r="Q9" i="8"/>
  <c r="Q11" i="8"/>
  <c r="Q13" i="8"/>
  <c r="R8" i="8"/>
  <c r="R12" i="8"/>
  <c r="R10" i="8"/>
  <c r="Q12" i="8"/>
  <c r="R9" i="8"/>
  <c r="R13" i="8"/>
  <c r="Q10" i="8"/>
  <c r="R11" i="8"/>
  <c r="Q8" i="8"/>
</calcChain>
</file>

<file path=xl/sharedStrings.xml><?xml version="1.0" encoding="utf-8"?>
<sst xmlns="http://schemas.openxmlformats.org/spreadsheetml/2006/main" count="257" uniqueCount="74">
  <si>
    <t>Comments</t>
  </si>
  <si>
    <t>Category</t>
  </si>
  <si>
    <t>#</t>
  </si>
  <si>
    <t>Stages</t>
  </si>
  <si>
    <t>Sample_width</t>
  </si>
  <si>
    <t>Sample_height</t>
  </si>
  <si>
    <t>Image</t>
  </si>
  <si>
    <t>ActualPositiveCount</t>
  </si>
  <si>
    <t>TP</t>
  </si>
  <si>
    <t>FP</t>
  </si>
  <si>
    <t>TN</t>
  </si>
  <si>
    <t>FN</t>
  </si>
  <si>
    <t>Precision</t>
  </si>
  <si>
    <t>Recall</t>
  </si>
  <si>
    <t>Filename</t>
  </si>
  <si>
    <t>cascade1.xml</t>
  </si>
  <si>
    <t>cascade2.xml</t>
  </si>
  <si>
    <t>Model</t>
  </si>
  <si>
    <t>Training parameters</t>
  </si>
  <si>
    <t>Tennis Court Detection Test Logs</t>
  </si>
  <si>
    <t>Model accuracy</t>
  </si>
  <si>
    <t>(# of images in training data)</t>
  </si>
  <si>
    <t>test1_p</t>
  </si>
  <si>
    <t>test2_p</t>
  </si>
  <si>
    <t>test3_p</t>
  </si>
  <si>
    <t>test4_p</t>
  </si>
  <si>
    <t>test5_p</t>
  </si>
  <si>
    <t>test1_n</t>
  </si>
  <si>
    <t>test2_n</t>
  </si>
  <si>
    <t>test3_n</t>
  </si>
  <si>
    <t>test4_n</t>
  </si>
  <si>
    <t>test5_n</t>
  </si>
  <si>
    <t>Actual Positive</t>
  </si>
  <si>
    <t>Actual Negative</t>
  </si>
  <si>
    <t>All training images were scaled and cropped to be same dimensions (720 W x 360 H). Scaling seemed to make them more blurry</t>
  </si>
  <si>
    <t>Set1</t>
  </si>
  <si>
    <t>Set2</t>
  </si>
  <si>
    <t>Set1 images are too zoomed out and don’t always have upright tennis courts</t>
  </si>
  <si>
    <t>cascade3.xml</t>
  </si>
  <si>
    <t>Set2b</t>
  </si>
  <si>
    <t>MinNeighbors</t>
  </si>
  <si>
    <t>Neg_orig</t>
  </si>
  <si>
    <t>Pos_orig</t>
  </si>
  <si>
    <t>Neg_adj</t>
  </si>
  <si>
    <t>cascade4.xml</t>
  </si>
  <si>
    <t>CheckRotations</t>
  </si>
  <si>
    <t>CheckDilation</t>
  </si>
  <si>
    <t>Img_Set</t>
  </si>
  <si>
    <t>Detection parameters and features</t>
  </si>
  <si>
    <t>Set2 positives are all zoomed in on a single upright tennis court. Images were scaled/cropped and converted to BW</t>
  </si>
  <si>
    <t>N</t>
  </si>
  <si>
    <t>Surprising!</t>
  </si>
  <si>
    <t>False positives were very close to the tennis court (one was in between two)</t>
  </si>
  <si>
    <t>Set2b: manually added more pos and negs. Also processed images to duplicate each multiple times with small rotations. Positive image usage % set to 90% due to BadArgumentError (?). Image dimensions 60 x 114. Required leaf false alarm rate achieved after 6 stages (auto-stop)</t>
  </si>
  <si>
    <t>Set3</t>
  </si>
  <si>
    <t>Negatives rotated at 0, 45, 90, 180, etc. (pos -2, 0, 2, 178, 180, 182). Pos img 90%. Image dimensions 60 x 114. Required leaf false alarm rate achieved after 8 stages (auto-stop)</t>
  </si>
  <si>
    <t>cascade5.xml</t>
  </si>
  <si>
    <t>Extra notes</t>
  </si>
  <si>
    <t>Too many false positives!</t>
  </si>
  <si>
    <t>Model Comparison: Parameters and Effect</t>
  </si>
  <si>
    <t>Effectiveness of Each Model Iteration</t>
  </si>
  <si>
    <t>Type</t>
  </si>
  <si>
    <t>HAAR</t>
  </si>
  <si>
    <t>LBP</t>
  </si>
  <si>
    <t>ScaleFactor</t>
  </si>
  <si>
    <t>Both FPs can be negated with a scaleFactor of 1.5</t>
  </si>
  <si>
    <t>cascade6.xml</t>
  </si>
  <si>
    <t>cascade7.xml</t>
  </si>
  <si>
    <t>Removed 72 low quality pos grey images</t>
  </si>
  <si>
    <t>Set3b</t>
  </si>
  <si>
    <t>Need to ensure min size &gt; 100 else detects a lot of FP</t>
  </si>
  <si>
    <t>Set4</t>
  </si>
  <si>
    <t>manual</t>
  </si>
  <si>
    <t>Negatives rotated at 0, 180. (pos -2, 0, 2, 178, 180, 182). Pos img 90%. Image dimensions 60 x 114. Removed some low quality images from Set3b (and earlier)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</si>
</sst>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6249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1999C1"/>
        <bgColor indexed="64"/>
      </patternFill>
    </fill>
    <fill>
      <patternFill patternType="solid">
        <fgColor rgb="FFE4F6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1E8F8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rgb="FF52525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1" fillId="0" borderId="0" xfId="0" applyFont="1" applyFill="1"/>
    <xf numFmtId="0" fontId="7" fillId="0" borderId="0" xfId="0" applyFont="1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2" fillId="2" borderId="1" xfId="0" applyFont="1" applyFill="1" applyBorder="1"/>
    <xf numFmtId="0" fontId="7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0" fontId="5" fillId="4" borderId="0" xfId="0" applyFont="1" applyFill="1"/>
    <xf numFmtId="0" fontId="2" fillId="4" borderId="1" xfId="0" applyFont="1" applyFill="1" applyBorder="1"/>
    <xf numFmtId="0" fontId="8" fillId="3" borderId="1" xfId="0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1" fontId="7" fillId="3" borderId="1" xfId="0" quotePrefix="1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8" fillId="7" borderId="0" xfId="0" applyFont="1" applyFill="1"/>
    <xf numFmtId="0" fontId="8" fillId="6" borderId="0" xfId="0" applyFont="1" applyFill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3" borderId="1" xfId="1" applyFont="1" applyFill="1" applyBorder="1"/>
    <xf numFmtId="0" fontId="6" fillId="0" borderId="3" xfId="0" applyFont="1" applyFill="1" applyBorder="1" applyAlignment="1">
      <alignment horizontal="left"/>
    </xf>
    <xf numFmtId="0" fontId="2" fillId="4" borderId="2" xfId="0" applyFont="1" applyFill="1" applyBorder="1"/>
    <xf numFmtId="0" fontId="0" fillId="3" borderId="4" xfId="0" applyFont="1" applyFill="1" applyBorder="1" applyAlignment="1">
      <alignment horizontal="left"/>
    </xf>
    <xf numFmtId="0" fontId="8" fillId="9" borderId="0" xfId="0" applyFont="1" applyFill="1"/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9" fillId="0" borderId="6" xfId="0" applyNumberFormat="1" applyFont="1" applyBorder="1" applyAlignment="1">
      <alignment horizontal="centerContinuous"/>
    </xf>
    <xf numFmtId="0" fontId="9" fillId="0" borderId="7" xfId="0" applyNumberFormat="1" applyFont="1" applyBorder="1" applyAlignment="1">
      <alignment horizontal="centerContinuous"/>
    </xf>
    <xf numFmtId="0" fontId="9" fillId="0" borderId="8" xfId="0" applyNumberFormat="1" applyFont="1" applyBorder="1" applyAlignment="1">
      <alignment horizontal="centerContinuous"/>
    </xf>
    <xf numFmtId="2" fontId="7" fillId="6" borderId="1" xfId="0" quotePrefix="1" applyNumberFormat="1" applyFont="1" applyFill="1" applyBorder="1" applyAlignment="1">
      <alignment horizontal="center"/>
    </xf>
    <xf numFmtId="0" fontId="7" fillId="3" borderId="5" xfId="0" applyFont="1" applyFill="1" applyBorder="1"/>
    <xf numFmtId="0" fontId="7" fillId="3" borderId="5" xfId="1" applyFont="1" applyFill="1" applyBorder="1"/>
    <xf numFmtId="0" fontId="7" fillId="3" borderId="5" xfId="0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1" fontId="7" fillId="3" borderId="5" xfId="0" quotePrefix="1" applyNumberFormat="1" applyFont="1" applyFill="1" applyBorder="1" applyAlignment="1">
      <alignment horizontal="center"/>
    </xf>
    <xf numFmtId="2" fontId="7" fillId="6" borderId="5" xfId="0" quotePrefix="1" applyNumberFormat="1" applyFont="1" applyFill="1" applyBorder="1" applyAlignment="1">
      <alignment horizontal="center"/>
    </xf>
    <xf numFmtId="0" fontId="7" fillId="3" borderId="9" xfId="0" applyFont="1" applyFill="1" applyBorder="1"/>
    <xf numFmtId="0" fontId="7" fillId="3" borderId="9" xfId="1" applyFont="1" applyFill="1" applyBorder="1"/>
    <xf numFmtId="0" fontId="7" fillId="3" borderId="9" xfId="0" applyFont="1" applyFill="1" applyBorder="1" applyAlignment="1">
      <alignment horizontal="center"/>
    </xf>
    <xf numFmtId="1" fontId="7" fillId="3" borderId="9" xfId="0" applyNumberFormat="1" applyFont="1" applyFill="1" applyBorder="1" applyAlignment="1">
      <alignment horizontal="center"/>
    </xf>
    <xf numFmtId="1" fontId="7" fillId="3" borderId="9" xfId="0" quotePrefix="1" applyNumberFormat="1" applyFont="1" applyFill="1" applyBorder="1" applyAlignment="1">
      <alignment horizontal="center"/>
    </xf>
    <xf numFmtId="2" fontId="7" fillId="6" borderId="9" xfId="0" quotePrefix="1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3" borderId="9" xfId="0" applyFont="1" applyFill="1" applyBorder="1" applyAlignment="1">
      <alignment horizontal="left"/>
    </xf>
    <xf numFmtId="0" fontId="6" fillId="3" borderId="9" xfId="0" applyFont="1" applyFill="1" applyBorder="1"/>
    <xf numFmtId="0" fontId="6" fillId="3" borderId="5" xfId="0" applyFont="1" applyFill="1" applyBorder="1" applyAlignment="1">
      <alignment horizontal="left"/>
    </xf>
    <xf numFmtId="0" fontId="6" fillId="3" borderId="5" xfId="0" applyFont="1" applyFill="1" applyBorder="1"/>
    <xf numFmtId="0" fontId="0" fillId="10" borderId="0" xfId="0" applyFill="1"/>
    <xf numFmtId="0" fontId="10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4F6FC"/>
      <color rgb="FFF1E8F8"/>
      <color rgb="FF525252"/>
      <color rgb="FF1999C1"/>
      <color rgb="FF062490"/>
      <color rgb="FFF2F2F2"/>
      <color rgb="FFC5F7CD"/>
      <color rgb="FFFAC1B8"/>
      <color rgb="FFC5F3CD"/>
      <color rgb="FFE6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Model_Comparison!$Q$7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Model_Comparison!$B$8:$B$15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Model_Comparison!$Q$8:$Q$15</c:f>
              <c:numCache>
                <c:formatCode>0.00</c:formatCode>
                <c:ptCount val="8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  <c:pt idx="3">
                  <c:v>0.17647058823529413</c:v>
                </c:pt>
                <c:pt idx="4">
                  <c:v>0.20833333333333334</c:v>
                </c:pt>
                <c:pt idx="5">
                  <c:v>0.28125</c:v>
                </c:pt>
                <c:pt idx="6">
                  <c:v>0.8</c:v>
                </c:pt>
                <c:pt idx="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D-4867-9DAA-1491D15BE15E}"/>
            </c:ext>
          </c:extLst>
        </c:ser>
        <c:ser>
          <c:idx val="1"/>
          <c:order val="1"/>
          <c:tx>
            <c:strRef>
              <c:f>Model_Comparison!$R$7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Model_Comparison!$B$8:$B$15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Model_Comparison!$R$8:$R$15</c:f>
              <c:numCache>
                <c:formatCode>0.00</c:formatCode>
                <c:ptCount val="8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0.27272727272727271</c:v>
                </c:pt>
                <c:pt idx="4">
                  <c:v>0.45454545454545453</c:v>
                </c:pt>
                <c:pt idx="5">
                  <c:v>0.81818181818181823</c:v>
                </c:pt>
                <c:pt idx="6">
                  <c:v>0.72727272727272729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D-4867-9DAA-1491D15B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70096"/>
        <c:axId val="688872336"/>
      </c:scatterChart>
      <c:valAx>
        <c:axId val="6888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2336"/>
        <c:crosses val="autoZero"/>
        <c:crossBetween val="midCat"/>
      </c:valAx>
      <c:valAx>
        <c:axId val="688872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342900</xdr:colOff>
      <xdr:row>2</xdr:row>
      <xdr:rowOff>38100</xdr:rowOff>
    </xdr:from>
    <xdr:to>
      <xdr:col>22</xdr:col>
      <xdr:colOff>1702858</xdr:colOff>
      <xdr:row>6</xdr:row>
      <xdr:rowOff>10695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08990-F982-4000-8A51-1FB0C3287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23900" y="482600"/>
          <a:ext cx="1359958" cy="677445"/>
        </a:xfrm>
        <a:prstGeom prst="rect">
          <a:avLst/>
        </a:prstGeom>
      </xdr:spPr>
    </xdr:pic>
    <xdr:clientData/>
  </xdr:twoCellAnchor>
  <xdr:twoCellAnchor>
    <xdr:from>
      <xdr:col>1</xdr:col>
      <xdr:colOff>34926</xdr:colOff>
      <xdr:row>27</xdr:row>
      <xdr:rowOff>41273</xdr:rowOff>
    </xdr:from>
    <xdr:to>
      <xdr:col>14</xdr:col>
      <xdr:colOff>508000</xdr:colOff>
      <xdr:row>45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D0F32-17B8-45D2-B336-B43277F1E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2</xdr:row>
      <xdr:rowOff>155574</xdr:rowOff>
    </xdr:from>
    <xdr:to>
      <xdr:col>10</xdr:col>
      <xdr:colOff>436033</xdr:colOff>
      <xdr:row>6</xdr:row>
      <xdr:rowOff>10694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2A7A5-0F6A-4CCD-9601-BC4CB42E1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8700" y="600074"/>
          <a:ext cx="1363133" cy="664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65D9-21E2-4631-8E00-95D37F7A67C6}">
  <dimension ref="B1:X26"/>
  <sheetViews>
    <sheetView showGridLines="0" tabSelected="1" zoomScale="75" zoomScaleNormal="75" workbookViewId="0"/>
  </sheetViews>
  <sheetFormatPr defaultRowHeight="14.5" outlineLevelCol="1" x14ac:dyDescent="0.35"/>
  <cols>
    <col min="1" max="1" width="2.6328125" customWidth="1"/>
    <col min="2" max="2" width="3.6328125" customWidth="1"/>
    <col min="3" max="3" width="12.6328125" customWidth="1"/>
    <col min="4" max="4" width="8.6328125" customWidth="1"/>
    <col min="5" max="8" width="9.6328125" customWidth="1"/>
    <col min="9" max="10" width="8.6328125" customWidth="1"/>
    <col min="11" max="11" width="13.6328125" customWidth="1"/>
    <col min="12" max="12" width="14.6328125" customWidth="1"/>
    <col min="13" max="14" width="13.6328125" customWidth="1"/>
    <col min="15" max="16" width="14.6328125" customWidth="1"/>
    <col min="17" max="18" width="12.6328125" customWidth="1"/>
    <col min="19" max="22" width="12.6328125" customWidth="1" outlineLevel="1"/>
    <col min="23" max="23" width="40.6328125" customWidth="1"/>
    <col min="24" max="26" width="12.6328125" customWidth="1"/>
  </cols>
  <sheetData>
    <row r="1" spans="2:24" s="12" customFormat="1" ht="21" x14ac:dyDescent="0.5">
      <c r="B1" s="11" t="s">
        <v>59</v>
      </c>
      <c r="C1" s="11"/>
      <c r="D1" s="11"/>
    </row>
    <row r="2" spans="2:24" s="12" customFormat="1" x14ac:dyDescent="0.35">
      <c r="B2" s="13"/>
      <c r="C2" s="13"/>
      <c r="D2" s="13"/>
    </row>
    <row r="4" spans="2:24" x14ac:dyDescent="0.35">
      <c r="E4" s="20" t="s">
        <v>18</v>
      </c>
      <c r="F4" s="20"/>
      <c r="G4" s="20"/>
      <c r="H4" s="20"/>
      <c r="I4" s="20"/>
      <c r="J4" s="20"/>
      <c r="K4" s="20"/>
      <c r="L4" s="20"/>
      <c r="M4" s="31" t="s">
        <v>48</v>
      </c>
      <c r="N4" s="31"/>
      <c r="O4" s="31"/>
      <c r="P4" s="31"/>
      <c r="Q4" s="21" t="s">
        <v>20</v>
      </c>
      <c r="R4" s="21"/>
      <c r="S4" s="21"/>
      <c r="T4" s="21"/>
      <c r="U4" s="21"/>
      <c r="V4" s="21"/>
    </row>
    <row r="6" spans="2:24" x14ac:dyDescent="0.35">
      <c r="E6" s="35" t="s">
        <v>21</v>
      </c>
      <c r="F6" s="36"/>
      <c r="G6" s="36"/>
      <c r="H6" s="37"/>
    </row>
    <row r="7" spans="2:24" x14ac:dyDescent="0.35">
      <c r="B7" s="14" t="s">
        <v>2</v>
      </c>
      <c r="C7" s="14" t="s">
        <v>14</v>
      </c>
      <c r="D7" s="29" t="s">
        <v>47</v>
      </c>
      <c r="E7" s="34" t="s">
        <v>41</v>
      </c>
      <c r="F7" s="34" t="s">
        <v>42</v>
      </c>
      <c r="G7" s="34" t="s">
        <v>43</v>
      </c>
      <c r="H7" s="34" t="s">
        <v>42</v>
      </c>
      <c r="I7" s="24" t="s">
        <v>61</v>
      </c>
      <c r="J7" s="24" t="s">
        <v>3</v>
      </c>
      <c r="K7" s="24" t="s">
        <v>4</v>
      </c>
      <c r="L7" s="24" t="s">
        <v>5</v>
      </c>
      <c r="M7" s="33" t="s">
        <v>40</v>
      </c>
      <c r="N7" s="33" t="s">
        <v>64</v>
      </c>
      <c r="O7" s="33" t="s">
        <v>45</v>
      </c>
      <c r="P7" s="33" t="s">
        <v>46</v>
      </c>
      <c r="Q7" s="19" t="s">
        <v>12</v>
      </c>
      <c r="R7" s="19" t="s">
        <v>13</v>
      </c>
      <c r="S7" s="19" t="s">
        <v>8</v>
      </c>
      <c r="T7" s="19" t="s">
        <v>9</v>
      </c>
      <c r="U7" s="19" t="s">
        <v>10</v>
      </c>
      <c r="V7" s="19" t="s">
        <v>11</v>
      </c>
      <c r="W7" s="28" t="s">
        <v>0</v>
      </c>
      <c r="X7" s="28" t="s">
        <v>57</v>
      </c>
    </row>
    <row r="8" spans="2:24" x14ac:dyDescent="0.35">
      <c r="B8" s="15">
        <v>1</v>
      </c>
      <c r="C8" s="15" t="s">
        <v>15</v>
      </c>
      <c r="D8" s="30" t="s">
        <v>35</v>
      </c>
      <c r="E8" s="25">
        <v>116</v>
      </c>
      <c r="F8" s="26">
        <v>55</v>
      </c>
      <c r="G8" s="25">
        <v>116</v>
      </c>
      <c r="H8" s="26">
        <v>55</v>
      </c>
      <c r="I8" s="26" t="s">
        <v>62</v>
      </c>
      <c r="J8" s="26">
        <v>20</v>
      </c>
      <c r="K8" s="26">
        <v>32</v>
      </c>
      <c r="L8" s="26">
        <v>32</v>
      </c>
      <c r="M8" s="32">
        <v>3</v>
      </c>
      <c r="N8" s="32">
        <v>1.1000000000000001</v>
      </c>
      <c r="O8" s="32" t="s">
        <v>50</v>
      </c>
      <c r="P8" s="32" t="s">
        <v>50</v>
      </c>
      <c r="Q8" s="23">
        <f>IFERROR(S8/(S8+T8),"-")</f>
        <v>8.3333333333333329E-2</v>
      </c>
      <c r="R8" s="23">
        <f>IFERROR(S8/(S8+V8),"-")</f>
        <v>9.0909090909090912E-2</v>
      </c>
      <c r="S8" s="22">
        <f>SUMIFS(Test_Logs!F$9:F$113,Test_Logs!$B$9:$B$113,$B8)</f>
        <v>1</v>
      </c>
      <c r="T8" s="22">
        <f>SUMIFS(Test_Logs!G$9:G$113,Test_Logs!$B$9:$B$113,$B8)</f>
        <v>11</v>
      </c>
      <c r="U8" s="22">
        <f>SUMIFS(Test_Logs!H$9:H$113,Test_Logs!$B$9:$B$113,$B8)</f>
        <v>7</v>
      </c>
      <c r="V8" s="22">
        <f>SUMIFS(Test_Logs!I$9:I$113,Test_Logs!$B$9:$B$113,$B8)</f>
        <v>10</v>
      </c>
      <c r="W8" t="s">
        <v>37</v>
      </c>
    </row>
    <row r="9" spans="2:24" x14ac:dyDescent="0.35">
      <c r="B9" s="15">
        <f>B8+1</f>
        <v>2</v>
      </c>
      <c r="C9" s="15" t="s">
        <v>16</v>
      </c>
      <c r="D9" s="30" t="s">
        <v>35</v>
      </c>
      <c r="E9" s="25">
        <v>116</v>
      </c>
      <c r="F9" s="26">
        <v>55</v>
      </c>
      <c r="G9" s="25">
        <v>116</v>
      </c>
      <c r="H9" s="26">
        <v>55</v>
      </c>
      <c r="I9" s="26" t="s">
        <v>62</v>
      </c>
      <c r="J9" s="26">
        <v>20</v>
      </c>
      <c r="K9" s="26">
        <v>48</v>
      </c>
      <c r="L9" s="26">
        <v>24</v>
      </c>
      <c r="M9" s="32">
        <v>3</v>
      </c>
      <c r="N9" s="32">
        <v>1.1000000000000001</v>
      </c>
      <c r="O9" s="32" t="s">
        <v>50</v>
      </c>
      <c r="P9" s="32" t="s">
        <v>50</v>
      </c>
      <c r="Q9" s="23" t="str">
        <f t="shared" ref="Q9:Q13" si="0">IFERROR(S9/(S9+T9),"-")</f>
        <v>-</v>
      </c>
      <c r="R9" s="23">
        <f t="shared" ref="R9:R13" si="1">IFERROR(S9/(S9+V9),"-")</f>
        <v>0</v>
      </c>
      <c r="S9" s="22">
        <f>SUMIFS(Test_Logs!F$9:F$113,Test_Logs!$B$9:$B$113,$B9)</f>
        <v>0</v>
      </c>
      <c r="T9" s="22">
        <f>SUMIFS(Test_Logs!G$9:G$113,Test_Logs!$B$9:$B$113,$B9)</f>
        <v>0</v>
      </c>
      <c r="U9" s="22">
        <f>SUMIFS(Test_Logs!H$9:H$113,Test_Logs!$B$9:$B$113,$B9)</f>
        <v>8</v>
      </c>
      <c r="V9" s="22">
        <f>SUMIFS(Test_Logs!I$9:I$113,Test_Logs!$B$9:$B$113,$B9)</f>
        <v>11</v>
      </c>
      <c r="X9" t="s">
        <v>34</v>
      </c>
    </row>
    <row r="10" spans="2:24" x14ac:dyDescent="0.35">
      <c r="B10" s="15">
        <f t="shared" ref="B10:B19" si="2">B9+1</f>
        <v>3</v>
      </c>
      <c r="C10" s="15" t="s">
        <v>38</v>
      </c>
      <c r="D10" s="30" t="s">
        <v>36</v>
      </c>
      <c r="E10" s="25">
        <v>44</v>
      </c>
      <c r="F10" s="26">
        <v>44</v>
      </c>
      <c r="G10" s="25">
        <v>44</v>
      </c>
      <c r="H10" s="26">
        <v>44</v>
      </c>
      <c r="I10" s="26" t="s">
        <v>62</v>
      </c>
      <c r="J10" s="26">
        <v>20</v>
      </c>
      <c r="K10" s="26">
        <v>24</v>
      </c>
      <c r="L10" s="26">
        <v>48</v>
      </c>
      <c r="M10" s="32">
        <v>3</v>
      </c>
      <c r="N10" s="32">
        <v>1.1000000000000001</v>
      </c>
      <c r="O10" s="32" t="s">
        <v>50</v>
      </c>
      <c r="P10" s="32" t="s">
        <v>50</v>
      </c>
      <c r="Q10" s="23">
        <f t="shared" si="0"/>
        <v>0</v>
      </c>
      <c r="R10" s="23">
        <f t="shared" si="1"/>
        <v>0</v>
      </c>
      <c r="S10" s="22">
        <f>SUMIFS(Test_Logs!F$9:F$113,Test_Logs!$B$9:$B$113,$B10)</f>
        <v>0</v>
      </c>
      <c r="T10" s="22">
        <f>SUMIFS(Test_Logs!G$9:G$113,Test_Logs!$B$9:$B$113,$B10)</f>
        <v>1</v>
      </c>
      <c r="U10" s="22">
        <f>SUMIFS(Test_Logs!H$9:H$113,Test_Logs!$B$9:$B$113,$B10)</f>
        <v>7</v>
      </c>
      <c r="V10" s="22">
        <f>SUMIFS(Test_Logs!I$9:I$113,Test_Logs!$B$9:$B$113,$B10)</f>
        <v>11</v>
      </c>
      <c r="X10" t="s">
        <v>49</v>
      </c>
    </row>
    <row r="11" spans="2:24" x14ac:dyDescent="0.35">
      <c r="B11" s="15">
        <f t="shared" si="2"/>
        <v>4</v>
      </c>
      <c r="C11" s="15" t="s">
        <v>44</v>
      </c>
      <c r="D11" s="30" t="s">
        <v>39</v>
      </c>
      <c r="E11" s="25">
        <v>209</v>
      </c>
      <c r="F11" s="25">
        <v>47</v>
      </c>
      <c r="G11" s="25">
        <v>2090</v>
      </c>
      <c r="H11" s="26">
        <v>470</v>
      </c>
      <c r="I11" s="26" t="s">
        <v>62</v>
      </c>
      <c r="J11" s="26">
        <v>6</v>
      </c>
      <c r="K11" s="26">
        <v>24</v>
      </c>
      <c r="L11" s="26">
        <v>46</v>
      </c>
      <c r="M11" s="32">
        <v>3</v>
      </c>
      <c r="N11" s="32">
        <v>1.1000000000000001</v>
      </c>
      <c r="O11" s="32" t="s">
        <v>50</v>
      </c>
      <c r="P11" s="32" t="s">
        <v>50</v>
      </c>
      <c r="Q11" s="23">
        <f t="shared" si="0"/>
        <v>0.17647058823529413</v>
      </c>
      <c r="R11" s="23">
        <f t="shared" si="1"/>
        <v>0.27272727272727271</v>
      </c>
      <c r="S11" s="22">
        <f>SUMIFS(Test_Logs!F$9:F$113,Test_Logs!$B$9:$B$113,$B11)</f>
        <v>3</v>
      </c>
      <c r="T11" s="22">
        <f>SUMIFS(Test_Logs!G$9:G$113,Test_Logs!$B$9:$B$113,$B11)</f>
        <v>14</v>
      </c>
      <c r="U11" s="22">
        <f>SUMIFS(Test_Logs!H$9:H$113,Test_Logs!$B$9:$B$113,$B11)</f>
        <v>5</v>
      </c>
      <c r="V11" s="22">
        <f>SUMIFS(Test_Logs!I$9:I$113,Test_Logs!$B$9:$B$113,$B11)</f>
        <v>8</v>
      </c>
      <c r="X11" t="s">
        <v>53</v>
      </c>
    </row>
    <row r="12" spans="2:24" x14ac:dyDescent="0.35">
      <c r="B12" s="15">
        <f t="shared" si="2"/>
        <v>5</v>
      </c>
      <c r="C12" s="15" t="s">
        <v>56</v>
      </c>
      <c r="D12" s="30" t="s">
        <v>54</v>
      </c>
      <c r="E12" s="25">
        <v>244</v>
      </c>
      <c r="F12" s="25">
        <v>255</v>
      </c>
      <c r="G12" s="25">
        <v>1464</v>
      </c>
      <c r="H12" s="26">
        <v>1530</v>
      </c>
      <c r="I12" s="26" t="s">
        <v>62</v>
      </c>
      <c r="J12" s="26">
        <v>8</v>
      </c>
      <c r="K12" s="26">
        <v>24</v>
      </c>
      <c r="L12" s="26">
        <v>46</v>
      </c>
      <c r="M12" s="32">
        <v>3</v>
      </c>
      <c r="N12" s="32">
        <v>1.1000000000000001</v>
      </c>
      <c r="O12" s="32" t="s">
        <v>50</v>
      </c>
      <c r="P12" s="32" t="s">
        <v>50</v>
      </c>
      <c r="Q12" s="23">
        <f t="shared" si="0"/>
        <v>0.20833333333333334</v>
      </c>
      <c r="R12" s="23">
        <f t="shared" si="1"/>
        <v>0.45454545454545453</v>
      </c>
      <c r="S12" s="22">
        <f>SUMIFS(Test_Logs!F$9:F$113,Test_Logs!$B$9:$B$113,$B12)</f>
        <v>5</v>
      </c>
      <c r="T12" s="22">
        <f>SUMIFS(Test_Logs!G$9:G$113,Test_Logs!$B$9:$B$113,$B12)</f>
        <v>19</v>
      </c>
      <c r="U12" s="22">
        <f>SUMIFS(Test_Logs!H$9:H$113,Test_Logs!$B$9:$B$113,$B12)</f>
        <v>3</v>
      </c>
      <c r="V12" s="22">
        <f>SUMIFS(Test_Logs!I$9:I$113,Test_Logs!$B$9:$B$113,$B12)</f>
        <v>6</v>
      </c>
      <c r="W12" t="s">
        <v>58</v>
      </c>
      <c r="X12" t="s">
        <v>55</v>
      </c>
    </row>
    <row r="13" spans="2:24" x14ac:dyDescent="0.35">
      <c r="B13" s="15">
        <f t="shared" si="2"/>
        <v>6</v>
      </c>
      <c r="C13" s="15" t="s">
        <v>56</v>
      </c>
      <c r="D13" s="30" t="s">
        <v>54</v>
      </c>
      <c r="E13" s="25">
        <v>244</v>
      </c>
      <c r="F13" s="25">
        <v>255</v>
      </c>
      <c r="G13" s="25">
        <v>1464</v>
      </c>
      <c r="H13" s="26">
        <v>1530</v>
      </c>
      <c r="I13" s="26" t="s">
        <v>62</v>
      </c>
      <c r="J13" s="26">
        <v>8</v>
      </c>
      <c r="K13" s="26">
        <v>24</v>
      </c>
      <c r="L13" s="26">
        <v>46</v>
      </c>
      <c r="M13" s="32">
        <v>3</v>
      </c>
      <c r="N13" s="32">
        <v>1.1000000000000001</v>
      </c>
      <c r="O13" s="32" t="s">
        <v>72</v>
      </c>
      <c r="P13" s="32" t="s">
        <v>50</v>
      </c>
      <c r="Q13" s="23">
        <f t="shared" si="0"/>
        <v>0.28125</v>
      </c>
      <c r="R13" s="23">
        <f t="shared" si="1"/>
        <v>0.81818181818181823</v>
      </c>
      <c r="S13" s="22">
        <f>SUMIFS(Test_Logs!F$9:F$113,Test_Logs!$B$9:$B$113,$B13)</f>
        <v>9</v>
      </c>
      <c r="T13" s="22">
        <f>SUMIFS(Test_Logs!G$9:G$113,Test_Logs!$B$9:$B$113,$B13)</f>
        <v>23</v>
      </c>
      <c r="U13" s="22">
        <f>SUMIFS(Test_Logs!H$9:H$113,Test_Logs!$B$9:$B$113,$B13)</f>
        <v>3</v>
      </c>
      <c r="V13" s="22">
        <f>SUMIFS(Test_Logs!I$9:I$113,Test_Logs!$B$9:$B$113,$B13)</f>
        <v>2</v>
      </c>
    </row>
    <row r="14" spans="2:24" x14ac:dyDescent="0.35">
      <c r="B14" s="15">
        <f t="shared" si="2"/>
        <v>7</v>
      </c>
      <c r="C14" s="15" t="s">
        <v>66</v>
      </c>
      <c r="D14" s="30" t="s">
        <v>54</v>
      </c>
      <c r="E14" s="25">
        <v>244</v>
      </c>
      <c r="F14" s="25">
        <v>255</v>
      </c>
      <c r="G14" s="25">
        <v>1464</v>
      </c>
      <c r="H14" s="26">
        <v>1530</v>
      </c>
      <c r="I14" s="26" t="s">
        <v>63</v>
      </c>
      <c r="J14" s="26">
        <v>10</v>
      </c>
      <c r="K14" s="26">
        <v>24</v>
      </c>
      <c r="L14" s="26">
        <v>46</v>
      </c>
      <c r="M14" s="32">
        <v>13</v>
      </c>
      <c r="N14" s="32">
        <v>1.2</v>
      </c>
      <c r="O14" s="32" t="s">
        <v>72</v>
      </c>
      <c r="P14" s="32" t="s">
        <v>50</v>
      </c>
      <c r="Q14" s="23">
        <f t="shared" ref="Q14:Q19" si="3">IFERROR(S14/(S14+T14),"-")</f>
        <v>0.8</v>
      </c>
      <c r="R14" s="23">
        <f t="shared" ref="R14:R19" si="4">IFERROR(S14/(S14+V14),"-")</f>
        <v>0.72727272727272729</v>
      </c>
      <c r="S14" s="22">
        <f>SUMIFS(Test_Logs!F$9:F$113,Test_Logs!$B$9:$B$113,$B14)</f>
        <v>8</v>
      </c>
      <c r="T14" s="22">
        <f>SUMIFS(Test_Logs!G$9:G$113,Test_Logs!$B$9:$B$113,$B14)</f>
        <v>2</v>
      </c>
      <c r="U14" s="22">
        <f>SUMIFS(Test_Logs!H$9:H$113,Test_Logs!$B$9:$B$113,$B14)</f>
        <v>7</v>
      </c>
      <c r="V14" s="22">
        <f>SUMIFS(Test_Logs!I$9:I$113,Test_Logs!$B$9:$B$113,$B14)</f>
        <v>3</v>
      </c>
    </row>
    <row r="15" spans="2:24" x14ac:dyDescent="0.35">
      <c r="B15" s="15">
        <f t="shared" si="2"/>
        <v>8</v>
      </c>
      <c r="C15" s="15" t="s">
        <v>67</v>
      </c>
      <c r="D15" s="30" t="s">
        <v>69</v>
      </c>
      <c r="E15" s="25">
        <v>244</v>
      </c>
      <c r="F15" s="25">
        <v>255</v>
      </c>
      <c r="G15" s="25">
        <v>1464</v>
      </c>
      <c r="H15" s="26">
        <v>1458</v>
      </c>
      <c r="I15" s="26" t="s">
        <v>63</v>
      </c>
      <c r="J15" s="26">
        <v>11</v>
      </c>
      <c r="K15" s="26">
        <v>24</v>
      </c>
      <c r="L15" s="26">
        <v>46</v>
      </c>
      <c r="M15" s="32">
        <v>5</v>
      </c>
      <c r="N15" s="32">
        <v>1.1000000000000001</v>
      </c>
      <c r="O15" s="32" t="s">
        <v>72</v>
      </c>
      <c r="P15" s="32" t="s">
        <v>50</v>
      </c>
      <c r="Q15" s="23">
        <f t="shared" si="3"/>
        <v>0.5</v>
      </c>
      <c r="R15" s="23">
        <f t="shared" si="4"/>
        <v>1</v>
      </c>
      <c r="S15" s="22">
        <f>SUMIFS(Test_Logs!F$9:F$113,Test_Logs!$B$9:$B$113,$B15)</f>
        <v>11</v>
      </c>
      <c r="T15" s="22">
        <f>SUMIFS(Test_Logs!G$9:G$113,Test_Logs!$B$9:$B$113,$B15)</f>
        <v>11</v>
      </c>
      <c r="U15" s="22">
        <f>SUMIFS(Test_Logs!H$9:H$113,Test_Logs!$B$9:$B$113,$B15)</f>
        <v>6</v>
      </c>
      <c r="V15" s="22">
        <f>SUMIFS(Test_Logs!I$9:I$113,Test_Logs!$B$9:$B$113,$B15)</f>
        <v>0</v>
      </c>
      <c r="W15" t="s">
        <v>68</v>
      </c>
    </row>
    <row r="16" spans="2:24" x14ac:dyDescent="0.35">
      <c r="B16" s="15">
        <f t="shared" si="2"/>
        <v>9</v>
      </c>
      <c r="C16" s="15"/>
      <c r="D16" s="30" t="s">
        <v>71</v>
      </c>
      <c r="E16" s="25">
        <v>916</v>
      </c>
      <c r="F16" s="25">
        <v>365</v>
      </c>
      <c r="G16" s="25">
        <v>1830</v>
      </c>
      <c r="H16" s="26">
        <v>2190</v>
      </c>
      <c r="I16" s="26" t="s">
        <v>63</v>
      </c>
      <c r="J16" s="26"/>
      <c r="K16" s="26">
        <v>24</v>
      </c>
      <c r="L16" s="26">
        <v>46</v>
      </c>
      <c r="M16" s="32"/>
      <c r="N16" s="32"/>
      <c r="O16" s="32"/>
      <c r="P16" s="32"/>
      <c r="Q16" s="23" t="str">
        <f t="shared" si="3"/>
        <v>-</v>
      </c>
      <c r="R16" s="23" t="str">
        <f t="shared" si="4"/>
        <v>-</v>
      </c>
      <c r="S16" s="22">
        <f>SUMIFS(Test_Logs!F$9:F$113,Test_Logs!$B$9:$B$113,$B16)</f>
        <v>0</v>
      </c>
      <c r="T16" s="22">
        <f>SUMIFS(Test_Logs!G$9:G$113,Test_Logs!$B$9:$B$113,$B16)</f>
        <v>0</v>
      </c>
      <c r="U16" s="22">
        <f>SUMIFS(Test_Logs!H$9:H$113,Test_Logs!$B$9:$B$113,$B16)</f>
        <v>0</v>
      </c>
      <c r="V16" s="22">
        <f>SUMIFS(Test_Logs!I$9:I$113,Test_Logs!$B$9:$B$113,$B16)</f>
        <v>0</v>
      </c>
      <c r="X16" t="s">
        <v>73</v>
      </c>
    </row>
    <row r="17" spans="2:22" x14ac:dyDescent="0.35">
      <c r="B17" s="15">
        <f t="shared" si="2"/>
        <v>10</v>
      </c>
      <c r="C17" s="15"/>
      <c r="D17" s="30"/>
      <c r="E17" s="25"/>
      <c r="F17" s="25"/>
      <c r="G17" s="25"/>
      <c r="H17" s="26"/>
      <c r="I17" s="26"/>
      <c r="J17" s="26"/>
      <c r="K17" s="26"/>
      <c r="L17" s="26"/>
      <c r="M17" s="32"/>
      <c r="N17" s="32"/>
      <c r="O17" s="32"/>
      <c r="P17" s="32"/>
      <c r="Q17" s="23" t="str">
        <f t="shared" si="3"/>
        <v>-</v>
      </c>
      <c r="R17" s="23" t="str">
        <f t="shared" si="4"/>
        <v>-</v>
      </c>
      <c r="S17" s="22">
        <f>SUMIFS(Test_Logs!F$9:F$113,Test_Logs!$B$9:$B$113,$B17)</f>
        <v>0</v>
      </c>
      <c r="T17" s="22">
        <f>SUMIFS(Test_Logs!G$9:G$113,Test_Logs!$B$9:$B$113,$B17)</f>
        <v>0</v>
      </c>
      <c r="U17" s="22">
        <f>SUMIFS(Test_Logs!H$9:H$113,Test_Logs!$B$9:$B$113,$B17)</f>
        <v>0</v>
      </c>
      <c r="V17" s="22">
        <f>SUMIFS(Test_Logs!I$9:I$113,Test_Logs!$B$9:$B$113,$B17)</f>
        <v>0</v>
      </c>
    </row>
    <row r="18" spans="2:22" x14ac:dyDescent="0.35">
      <c r="B18" s="15">
        <f t="shared" si="2"/>
        <v>11</v>
      </c>
      <c r="C18" s="15"/>
      <c r="D18" s="30"/>
      <c r="E18" s="25"/>
      <c r="F18" s="25"/>
      <c r="G18" s="25"/>
      <c r="H18" s="26"/>
      <c r="I18" s="26"/>
      <c r="J18" s="26"/>
      <c r="K18" s="26"/>
      <c r="L18" s="26"/>
      <c r="M18" s="32"/>
      <c r="N18" s="32"/>
      <c r="O18" s="32"/>
      <c r="P18" s="32"/>
      <c r="Q18" s="23" t="str">
        <f t="shared" si="3"/>
        <v>-</v>
      </c>
      <c r="R18" s="23" t="str">
        <f t="shared" si="4"/>
        <v>-</v>
      </c>
      <c r="S18" s="22">
        <f>SUMIFS(Test_Logs!F$9:F$113,Test_Logs!$B$9:$B$113,$B18)</f>
        <v>0</v>
      </c>
      <c r="T18" s="22">
        <f>SUMIFS(Test_Logs!G$9:G$113,Test_Logs!$B$9:$B$113,$B18)</f>
        <v>0</v>
      </c>
      <c r="U18" s="22">
        <f>SUMIFS(Test_Logs!H$9:H$113,Test_Logs!$B$9:$B$113,$B18)</f>
        <v>0</v>
      </c>
      <c r="V18" s="22">
        <f>SUMIFS(Test_Logs!I$9:I$113,Test_Logs!$B$9:$B$113,$B18)</f>
        <v>0</v>
      </c>
    </row>
    <row r="19" spans="2:22" x14ac:dyDescent="0.35">
      <c r="B19" s="15">
        <f t="shared" si="2"/>
        <v>12</v>
      </c>
      <c r="C19" s="15"/>
      <c r="D19" s="30"/>
      <c r="E19" s="25"/>
      <c r="F19" s="25"/>
      <c r="G19" s="25"/>
      <c r="H19" s="26"/>
      <c r="I19" s="26"/>
      <c r="J19" s="26"/>
      <c r="K19" s="26"/>
      <c r="L19" s="26"/>
      <c r="M19" s="32"/>
      <c r="N19" s="32"/>
      <c r="O19" s="32"/>
      <c r="P19" s="32"/>
      <c r="Q19" s="23" t="str">
        <f t="shared" si="3"/>
        <v>-</v>
      </c>
      <c r="R19" s="23" t="str">
        <f t="shared" si="4"/>
        <v>-</v>
      </c>
      <c r="S19" s="22">
        <f>SUMIFS(Test_Logs!F$9:F$113,Test_Logs!$B$9:$B$113,$B19)</f>
        <v>0</v>
      </c>
      <c r="T19" s="22">
        <f>SUMIFS(Test_Logs!G$9:G$113,Test_Logs!$B$9:$B$113,$B19)</f>
        <v>0</v>
      </c>
      <c r="U19" s="22">
        <f>SUMIFS(Test_Logs!H$9:H$113,Test_Logs!$B$9:$B$113,$B19)</f>
        <v>0</v>
      </c>
      <c r="V19" s="22">
        <f>SUMIFS(Test_Logs!I$9:I$113,Test_Logs!$B$9:$B$113,$B19)</f>
        <v>0</v>
      </c>
    </row>
    <row r="26" spans="2:22" ht="17" x14ac:dyDescent="0.4">
      <c r="B26" s="58" t="s">
        <v>60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8FC6-D7B6-46A9-9A06-D0E7B7D96350}">
  <dimension ref="B1:Y147"/>
  <sheetViews>
    <sheetView showGridLines="0" zoomScale="75" zoomScaleNormal="75" workbookViewId="0">
      <pane xSplit="1" ySplit="8" topLeftCell="B50" activePane="bottomRight" state="frozen"/>
      <selection pane="topRight" activeCell="B1" sqref="B1"/>
      <selection pane="bottomLeft" activeCell="A9" sqref="A9"/>
      <selection pane="bottomRight" activeCell="J84" sqref="J84"/>
    </sheetView>
  </sheetViews>
  <sheetFormatPr defaultRowHeight="14.5" x14ac:dyDescent="0.35"/>
  <cols>
    <col min="1" max="1" width="2.6328125" customWidth="1"/>
    <col min="2" max="2" width="6.6328125" bestFit="1" customWidth="1"/>
    <col min="3" max="3" width="12.6328125" customWidth="1"/>
    <col min="4" max="4" width="16.6328125" customWidth="1"/>
    <col min="5" max="5" width="18.6328125" customWidth="1"/>
    <col min="6" max="9" width="7.6328125" customWidth="1"/>
    <col min="10" max="11" width="12.6328125" customWidth="1"/>
    <col min="12" max="12" width="64.36328125" bestFit="1" customWidth="1"/>
    <col min="13" max="44" width="12.6328125" customWidth="1"/>
  </cols>
  <sheetData>
    <row r="1" spans="2:25" s="5" customFormat="1" ht="21" x14ac:dyDescent="0.5">
      <c r="B1" s="4" t="s">
        <v>19</v>
      </c>
      <c r="C1" s="4"/>
    </row>
    <row r="2" spans="2:25" s="5" customFormat="1" x14ac:dyDescent="0.35">
      <c r="B2" s="6"/>
      <c r="C2" s="6"/>
    </row>
    <row r="3" spans="2:25" s="1" customFormat="1" ht="15.5" x14ac:dyDescent="0.35">
      <c r="B3" s="2"/>
      <c r="C3" s="2"/>
    </row>
    <row r="4" spans="2:25" s="1" customFormat="1" ht="15.5" x14ac:dyDescent="0.35">
      <c r="B4" s="2"/>
      <c r="C4" s="2"/>
    </row>
    <row r="5" spans="2:25" s="1" customFormat="1" ht="15.5" x14ac:dyDescent="0.35">
      <c r="B5" s="2"/>
      <c r="C5" s="2"/>
    </row>
    <row r="6" spans="2:25" s="1" customFormat="1" ht="15.5" x14ac:dyDescent="0.35">
      <c r="B6" s="2"/>
      <c r="C6" s="2"/>
    </row>
    <row r="7" spans="2:25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2:25" x14ac:dyDescent="0.35">
      <c r="B8" s="7" t="s">
        <v>17</v>
      </c>
      <c r="C8" s="7" t="s">
        <v>6</v>
      </c>
      <c r="D8" s="7" t="s">
        <v>1</v>
      </c>
      <c r="E8" s="7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9" t="s">
        <v>12</v>
      </c>
      <c r="K8" s="9" t="s">
        <v>13</v>
      </c>
      <c r="L8" s="7" t="s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5" x14ac:dyDescent="0.35">
      <c r="B9" s="51">
        <v>1</v>
      </c>
      <c r="C9" s="52" t="s">
        <v>22</v>
      </c>
      <c r="D9" s="27" t="s">
        <v>32</v>
      </c>
      <c r="E9" s="10">
        <v>3</v>
      </c>
      <c r="F9" s="16">
        <v>0</v>
      </c>
      <c r="G9" s="16">
        <v>0</v>
      </c>
      <c r="H9" s="17">
        <v>3</v>
      </c>
      <c r="I9" s="17">
        <v>3</v>
      </c>
      <c r="J9" s="38">
        <f>IFERROR(F9/(F9+G9),0)</f>
        <v>0</v>
      </c>
      <c r="K9" s="38">
        <f>IFERROR(F9/(F9+I9),0)</f>
        <v>0</v>
      </c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x14ac:dyDescent="0.35">
      <c r="B10" s="51">
        <v>1</v>
      </c>
      <c r="C10" s="52" t="s">
        <v>23</v>
      </c>
      <c r="D10" s="27" t="s">
        <v>32</v>
      </c>
      <c r="E10" s="10">
        <v>2</v>
      </c>
      <c r="F10" s="16">
        <v>0</v>
      </c>
      <c r="G10" s="16">
        <v>1</v>
      </c>
      <c r="H10" s="17">
        <v>0</v>
      </c>
      <c r="I10" s="17">
        <v>2</v>
      </c>
      <c r="J10" s="38">
        <f t="shared" ref="J10:J29" si="0">IFERROR(F10/(F10+G10),0)</f>
        <v>0</v>
      </c>
      <c r="K10" s="38">
        <f t="shared" ref="K10:K29" si="1">IFERROR(F10/(F10+I10),0)</f>
        <v>0</v>
      </c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2:25" x14ac:dyDescent="0.35">
      <c r="B11" s="51">
        <v>1</v>
      </c>
      <c r="C11" s="52" t="s">
        <v>24</v>
      </c>
      <c r="D11" s="27" t="s">
        <v>32</v>
      </c>
      <c r="E11" s="10">
        <v>2</v>
      </c>
      <c r="F11" s="16">
        <v>0</v>
      </c>
      <c r="G11" s="16">
        <v>0</v>
      </c>
      <c r="H11" s="16">
        <v>0</v>
      </c>
      <c r="I11" s="17">
        <v>2</v>
      </c>
      <c r="J11" s="38">
        <f t="shared" si="0"/>
        <v>0</v>
      </c>
      <c r="K11" s="38">
        <f t="shared" si="1"/>
        <v>0</v>
      </c>
      <c r="L11" s="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2:25" x14ac:dyDescent="0.35">
      <c r="B12" s="51">
        <v>1</v>
      </c>
      <c r="C12" s="52" t="s">
        <v>25</v>
      </c>
      <c r="D12" s="27" t="s">
        <v>32</v>
      </c>
      <c r="E12" s="10">
        <v>2</v>
      </c>
      <c r="F12" s="16">
        <v>0</v>
      </c>
      <c r="G12" s="16">
        <v>0</v>
      </c>
      <c r="H12" s="16">
        <v>0</v>
      </c>
      <c r="I12" s="17">
        <v>2</v>
      </c>
      <c r="J12" s="38">
        <f t="shared" si="0"/>
        <v>0</v>
      </c>
      <c r="K12" s="38">
        <f t="shared" si="1"/>
        <v>0</v>
      </c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2:25" x14ac:dyDescent="0.35">
      <c r="B13" s="51">
        <v>1</v>
      </c>
      <c r="C13" s="52" t="s">
        <v>26</v>
      </c>
      <c r="D13" s="27" t="s">
        <v>32</v>
      </c>
      <c r="E13" s="10">
        <v>2</v>
      </c>
      <c r="F13" s="16">
        <v>1</v>
      </c>
      <c r="G13" s="16">
        <v>0</v>
      </c>
      <c r="H13" s="16">
        <v>0</v>
      </c>
      <c r="I13" s="17">
        <v>1</v>
      </c>
      <c r="J13" s="38">
        <f t="shared" si="0"/>
        <v>1</v>
      </c>
      <c r="K13" s="38">
        <f t="shared" si="1"/>
        <v>0.5</v>
      </c>
      <c r="L13" s="8" t="s">
        <v>51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x14ac:dyDescent="0.35">
      <c r="B14" s="51">
        <v>1</v>
      </c>
      <c r="C14" s="52" t="s">
        <v>27</v>
      </c>
      <c r="D14" s="27" t="s">
        <v>33</v>
      </c>
      <c r="E14" s="10">
        <v>0</v>
      </c>
      <c r="F14" s="16">
        <v>0</v>
      </c>
      <c r="G14" s="16">
        <v>0</v>
      </c>
      <c r="H14" s="16">
        <v>1</v>
      </c>
      <c r="I14" s="17">
        <v>0</v>
      </c>
      <c r="J14" s="38">
        <f t="shared" si="0"/>
        <v>0</v>
      </c>
      <c r="K14" s="38">
        <f t="shared" si="1"/>
        <v>0</v>
      </c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2:25" x14ac:dyDescent="0.35">
      <c r="B15" s="51">
        <v>1</v>
      </c>
      <c r="C15" s="52" t="s">
        <v>28</v>
      </c>
      <c r="D15" s="27" t="s">
        <v>33</v>
      </c>
      <c r="E15" s="10">
        <v>0</v>
      </c>
      <c r="F15" s="16">
        <v>0</v>
      </c>
      <c r="G15" s="16">
        <v>10</v>
      </c>
      <c r="H15" s="16">
        <v>0</v>
      </c>
      <c r="I15" s="17">
        <v>0</v>
      </c>
      <c r="J15" s="38">
        <f t="shared" si="0"/>
        <v>0</v>
      </c>
      <c r="K15" s="38">
        <f t="shared" si="1"/>
        <v>0</v>
      </c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2:25" x14ac:dyDescent="0.35">
      <c r="B16" s="51">
        <v>1</v>
      </c>
      <c r="C16" s="52" t="s">
        <v>29</v>
      </c>
      <c r="D16" s="27" t="s">
        <v>33</v>
      </c>
      <c r="E16" s="10">
        <v>0</v>
      </c>
      <c r="F16" s="16">
        <v>0</v>
      </c>
      <c r="G16" s="16">
        <v>0</v>
      </c>
      <c r="H16" s="16">
        <v>1</v>
      </c>
      <c r="I16" s="17">
        <v>0</v>
      </c>
      <c r="J16" s="38">
        <f t="shared" si="0"/>
        <v>0</v>
      </c>
      <c r="K16" s="38">
        <f t="shared" si="1"/>
        <v>0</v>
      </c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 x14ac:dyDescent="0.35">
      <c r="B17" s="51">
        <v>1</v>
      </c>
      <c r="C17" s="52" t="s">
        <v>30</v>
      </c>
      <c r="D17" s="27" t="s">
        <v>33</v>
      </c>
      <c r="E17" s="10">
        <v>0</v>
      </c>
      <c r="F17" s="16">
        <v>0</v>
      </c>
      <c r="G17" s="16">
        <v>0</v>
      </c>
      <c r="H17" s="16">
        <v>1</v>
      </c>
      <c r="I17" s="17">
        <v>0</v>
      </c>
      <c r="J17" s="38">
        <f t="shared" si="0"/>
        <v>0</v>
      </c>
      <c r="K17" s="38">
        <f t="shared" si="1"/>
        <v>0</v>
      </c>
      <c r="L17" s="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x14ac:dyDescent="0.35">
      <c r="B18" s="53">
        <v>1</v>
      </c>
      <c r="C18" s="54" t="s">
        <v>31</v>
      </c>
      <c r="D18" s="46" t="s">
        <v>33</v>
      </c>
      <c r="E18" s="47">
        <v>0</v>
      </c>
      <c r="F18" s="48">
        <v>0</v>
      </c>
      <c r="G18" s="48">
        <v>0</v>
      </c>
      <c r="H18" s="48">
        <v>1</v>
      </c>
      <c r="I18" s="49">
        <v>0</v>
      </c>
      <c r="J18" s="50">
        <f t="shared" si="0"/>
        <v>0</v>
      </c>
      <c r="K18" s="50">
        <f t="shared" si="1"/>
        <v>0</v>
      </c>
      <c r="L18" s="4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 x14ac:dyDescent="0.35">
      <c r="B19" s="55">
        <v>2</v>
      </c>
      <c r="C19" s="56" t="s">
        <v>22</v>
      </c>
      <c r="D19" s="40" t="s">
        <v>32</v>
      </c>
      <c r="E19" s="41">
        <v>3</v>
      </c>
      <c r="F19" s="42">
        <v>0</v>
      </c>
      <c r="G19" s="42">
        <v>0</v>
      </c>
      <c r="H19" s="42">
        <v>3</v>
      </c>
      <c r="I19" s="43">
        <v>3</v>
      </c>
      <c r="J19" s="44">
        <f t="shared" si="0"/>
        <v>0</v>
      </c>
      <c r="K19" s="44">
        <f t="shared" si="1"/>
        <v>0</v>
      </c>
      <c r="L19" s="3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 x14ac:dyDescent="0.35">
      <c r="B20" s="51">
        <v>2</v>
      </c>
      <c r="C20" s="52" t="s">
        <v>23</v>
      </c>
      <c r="D20" s="27" t="s">
        <v>32</v>
      </c>
      <c r="E20" s="10">
        <v>2</v>
      </c>
      <c r="F20" s="16">
        <v>0</v>
      </c>
      <c r="G20" s="16">
        <v>0</v>
      </c>
      <c r="H20" s="16">
        <v>0</v>
      </c>
      <c r="I20" s="17">
        <v>2</v>
      </c>
      <c r="J20" s="38">
        <f t="shared" si="0"/>
        <v>0</v>
      </c>
      <c r="K20" s="38">
        <f t="shared" si="1"/>
        <v>0</v>
      </c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 x14ac:dyDescent="0.35">
      <c r="B21" s="51">
        <v>2</v>
      </c>
      <c r="C21" s="52" t="s">
        <v>24</v>
      </c>
      <c r="D21" s="27" t="s">
        <v>32</v>
      </c>
      <c r="E21" s="10">
        <v>2</v>
      </c>
      <c r="F21" s="16">
        <v>0</v>
      </c>
      <c r="G21" s="16">
        <v>0</v>
      </c>
      <c r="H21" s="16">
        <v>0</v>
      </c>
      <c r="I21" s="17">
        <v>2</v>
      </c>
      <c r="J21" s="38">
        <f t="shared" si="0"/>
        <v>0</v>
      </c>
      <c r="K21" s="38">
        <f t="shared" si="1"/>
        <v>0</v>
      </c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x14ac:dyDescent="0.35">
      <c r="B22" s="51">
        <v>2</v>
      </c>
      <c r="C22" s="52" t="s">
        <v>25</v>
      </c>
      <c r="D22" s="27" t="s">
        <v>32</v>
      </c>
      <c r="E22" s="10">
        <v>2</v>
      </c>
      <c r="F22" s="16">
        <v>0</v>
      </c>
      <c r="G22" s="16">
        <v>0</v>
      </c>
      <c r="H22" s="16">
        <v>0</v>
      </c>
      <c r="I22" s="17">
        <v>2</v>
      </c>
      <c r="J22" s="38">
        <f t="shared" si="0"/>
        <v>0</v>
      </c>
      <c r="K22" s="38">
        <f t="shared" si="1"/>
        <v>0</v>
      </c>
      <c r="L22" s="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 x14ac:dyDescent="0.35">
      <c r="B23" s="51">
        <v>2</v>
      </c>
      <c r="C23" s="52" t="s">
        <v>26</v>
      </c>
      <c r="D23" s="27" t="s">
        <v>32</v>
      </c>
      <c r="E23" s="10">
        <v>2</v>
      </c>
      <c r="F23" s="16">
        <v>0</v>
      </c>
      <c r="G23" s="16">
        <v>0</v>
      </c>
      <c r="H23" s="16">
        <v>0</v>
      </c>
      <c r="I23" s="17">
        <v>2</v>
      </c>
      <c r="J23" s="38">
        <f t="shared" si="0"/>
        <v>0</v>
      </c>
      <c r="K23" s="38">
        <f t="shared" si="1"/>
        <v>0</v>
      </c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 x14ac:dyDescent="0.35">
      <c r="B24" s="51">
        <v>2</v>
      </c>
      <c r="C24" s="52" t="s">
        <v>27</v>
      </c>
      <c r="D24" s="27" t="s">
        <v>33</v>
      </c>
      <c r="E24" s="10">
        <v>0</v>
      </c>
      <c r="F24" s="16">
        <v>0</v>
      </c>
      <c r="G24" s="16">
        <v>0</v>
      </c>
      <c r="H24" s="16">
        <v>1</v>
      </c>
      <c r="I24" s="17">
        <v>0</v>
      </c>
      <c r="J24" s="38">
        <f t="shared" si="0"/>
        <v>0</v>
      </c>
      <c r="K24" s="38">
        <f t="shared" si="1"/>
        <v>0</v>
      </c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x14ac:dyDescent="0.35">
      <c r="B25" s="51">
        <v>2</v>
      </c>
      <c r="C25" s="52" t="s">
        <v>28</v>
      </c>
      <c r="D25" s="27" t="s">
        <v>33</v>
      </c>
      <c r="E25" s="10">
        <v>0</v>
      </c>
      <c r="F25" s="16">
        <v>0</v>
      </c>
      <c r="G25" s="16">
        <v>0</v>
      </c>
      <c r="H25" s="16">
        <v>1</v>
      </c>
      <c r="I25" s="17">
        <v>0</v>
      </c>
      <c r="J25" s="38">
        <f t="shared" si="0"/>
        <v>0</v>
      </c>
      <c r="K25" s="38">
        <f t="shared" si="1"/>
        <v>0</v>
      </c>
      <c r="L25" s="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 x14ac:dyDescent="0.35">
      <c r="B26" s="51">
        <v>2</v>
      </c>
      <c r="C26" s="52" t="s">
        <v>29</v>
      </c>
      <c r="D26" s="27" t="s">
        <v>33</v>
      </c>
      <c r="E26" s="10">
        <v>0</v>
      </c>
      <c r="F26" s="16">
        <v>0</v>
      </c>
      <c r="G26" s="16">
        <v>0</v>
      </c>
      <c r="H26" s="16">
        <v>1</v>
      </c>
      <c r="I26" s="17">
        <v>0</v>
      </c>
      <c r="J26" s="38">
        <f t="shared" si="0"/>
        <v>0</v>
      </c>
      <c r="K26" s="38">
        <f t="shared" si="1"/>
        <v>0</v>
      </c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 x14ac:dyDescent="0.35">
      <c r="B27" s="51">
        <v>2</v>
      </c>
      <c r="C27" s="52" t="s">
        <v>30</v>
      </c>
      <c r="D27" s="27" t="s">
        <v>33</v>
      </c>
      <c r="E27" s="10">
        <v>0</v>
      </c>
      <c r="F27" s="16">
        <v>0</v>
      </c>
      <c r="G27" s="16">
        <v>0</v>
      </c>
      <c r="H27" s="16">
        <v>1</v>
      </c>
      <c r="I27" s="17">
        <v>0</v>
      </c>
      <c r="J27" s="38">
        <f t="shared" si="0"/>
        <v>0</v>
      </c>
      <c r="K27" s="38">
        <f t="shared" si="1"/>
        <v>0</v>
      </c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 x14ac:dyDescent="0.35">
      <c r="B28" s="53">
        <v>2</v>
      </c>
      <c r="C28" s="54" t="s">
        <v>31</v>
      </c>
      <c r="D28" s="46" t="s">
        <v>33</v>
      </c>
      <c r="E28" s="47">
        <v>0</v>
      </c>
      <c r="F28" s="48">
        <v>0</v>
      </c>
      <c r="G28" s="48">
        <v>0</v>
      </c>
      <c r="H28" s="48">
        <v>1</v>
      </c>
      <c r="I28" s="49">
        <v>0</v>
      </c>
      <c r="J28" s="50">
        <f t="shared" si="0"/>
        <v>0</v>
      </c>
      <c r="K28" s="50">
        <f t="shared" si="1"/>
        <v>0</v>
      </c>
      <c r="L28" s="4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 x14ac:dyDescent="0.35">
      <c r="B29" s="55">
        <v>3</v>
      </c>
      <c r="C29" s="56" t="s">
        <v>22</v>
      </c>
      <c r="D29" s="40" t="s">
        <v>32</v>
      </c>
      <c r="E29" s="41">
        <v>3</v>
      </c>
      <c r="F29" s="42">
        <v>0</v>
      </c>
      <c r="G29" s="42">
        <v>0</v>
      </c>
      <c r="H29" s="42">
        <v>3</v>
      </c>
      <c r="I29" s="43">
        <v>3</v>
      </c>
      <c r="J29" s="44">
        <f t="shared" si="0"/>
        <v>0</v>
      </c>
      <c r="K29" s="44">
        <f t="shared" si="1"/>
        <v>0</v>
      </c>
      <c r="L29" s="3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x14ac:dyDescent="0.35">
      <c r="B30" s="51">
        <v>3</v>
      </c>
      <c r="C30" s="52" t="s">
        <v>23</v>
      </c>
      <c r="D30" s="27" t="s">
        <v>32</v>
      </c>
      <c r="E30" s="10">
        <v>2</v>
      </c>
      <c r="F30" s="16">
        <v>0</v>
      </c>
      <c r="G30" s="16">
        <v>0</v>
      </c>
      <c r="H30" s="16">
        <v>0</v>
      </c>
      <c r="I30" s="17">
        <v>2</v>
      </c>
      <c r="J30" s="38">
        <f t="shared" ref="J30:J113" si="2">IFERROR(F30/(F30+G30),0)</f>
        <v>0</v>
      </c>
      <c r="K30" s="38">
        <f t="shared" ref="K30:K113" si="3">IFERROR(F30/(F30+I30),0)</f>
        <v>0</v>
      </c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 x14ac:dyDescent="0.35">
      <c r="B31" s="51">
        <v>3</v>
      </c>
      <c r="C31" s="52" t="s">
        <v>24</v>
      </c>
      <c r="D31" s="27" t="s">
        <v>32</v>
      </c>
      <c r="E31" s="10">
        <v>2</v>
      </c>
      <c r="F31" s="16">
        <v>0</v>
      </c>
      <c r="G31" s="16">
        <v>0</v>
      </c>
      <c r="H31" s="16">
        <v>0</v>
      </c>
      <c r="I31" s="17">
        <v>2</v>
      </c>
      <c r="J31" s="38">
        <f t="shared" si="2"/>
        <v>0</v>
      </c>
      <c r="K31" s="38">
        <f t="shared" si="3"/>
        <v>0</v>
      </c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2:25" x14ac:dyDescent="0.35">
      <c r="B32" s="51">
        <v>3</v>
      </c>
      <c r="C32" s="52" t="s">
        <v>25</v>
      </c>
      <c r="D32" s="27" t="s">
        <v>32</v>
      </c>
      <c r="E32" s="10">
        <v>2</v>
      </c>
      <c r="F32" s="16">
        <v>0</v>
      </c>
      <c r="G32" s="16">
        <v>0</v>
      </c>
      <c r="H32" s="16">
        <v>0</v>
      </c>
      <c r="I32" s="17">
        <v>2</v>
      </c>
      <c r="J32" s="38">
        <f t="shared" si="2"/>
        <v>0</v>
      </c>
      <c r="K32" s="38">
        <f t="shared" si="3"/>
        <v>0</v>
      </c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x14ac:dyDescent="0.35">
      <c r="B33" s="51">
        <v>3</v>
      </c>
      <c r="C33" s="52" t="s">
        <v>26</v>
      </c>
      <c r="D33" s="27" t="s">
        <v>32</v>
      </c>
      <c r="E33" s="10">
        <v>2</v>
      </c>
      <c r="F33" s="16">
        <v>0</v>
      </c>
      <c r="G33" s="16">
        <v>0</v>
      </c>
      <c r="H33" s="16">
        <v>0</v>
      </c>
      <c r="I33" s="17">
        <v>2</v>
      </c>
      <c r="J33" s="38">
        <f t="shared" si="2"/>
        <v>0</v>
      </c>
      <c r="K33" s="38">
        <f t="shared" si="3"/>
        <v>0</v>
      </c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x14ac:dyDescent="0.35">
      <c r="B34" s="51">
        <v>3</v>
      </c>
      <c r="C34" s="52" t="s">
        <v>27</v>
      </c>
      <c r="D34" s="27" t="s">
        <v>33</v>
      </c>
      <c r="E34" s="10">
        <v>0</v>
      </c>
      <c r="F34" s="16">
        <v>0</v>
      </c>
      <c r="G34" s="16">
        <v>0</v>
      </c>
      <c r="H34" s="16">
        <v>1</v>
      </c>
      <c r="I34" s="17">
        <v>0</v>
      </c>
      <c r="J34" s="38">
        <f t="shared" si="2"/>
        <v>0</v>
      </c>
      <c r="K34" s="38">
        <f t="shared" si="3"/>
        <v>0</v>
      </c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x14ac:dyDescent="0.35">
      <c r="B35" s="51">
        <v>3</v>
      </c>
      <c r="C35" s="52" t="s">
        <v>28</v>
      </c>
      <c r="D35" s="27" t="s">
        <v>33</v>
      </c>
      <c r="E35" s="10">
        <v>0</v>
      </c>
      <c r="F35" s="16">
        <v>0</v>
      </c>
      <c r="G35" s="16">
        <v>1</v>
      </c>
      <c r="H35" s="16">
        <v>0</v>
      </c>
      <c r="I35" s="17">
        <v>0</v>
      </c>
      <c r="J35" s="38">
        <f t="shared" si="2"/>
        <v>0</v>
      </c>
      <c r="K35" s="38">
        <f t="shared" si="3"/>
        <v>0</v>
      </c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x14ac:dyDescent="0.35">
      <c r="B36" s="51">
        <v>3</v>
      </c>
      <c r="C36" s="52" t="s">
        <v>29</v>
      </c>
      <c r="D36" s="27" t="s">
        <v>33</v>
      </c>
      <c r="E36" s="10">
        <v>0</v>
      </c>
      <c r="F36" s="16">
        <v>0</v>
      </c>
      <c r="G36" s="16">
        <v>0</v>
      </c>
      <c r="H36" s="16">
        <v>1</v>
      </c>
      <c r="I36" s="17">
        <v>0</v>
      </c>
      <c r="J36" s="38">
        <f t="shared" ref="J36:J99" si="4">IFERROR(F36/(F36+G36),0)</f>
        <v>0</v>
      </c>
      <c r="K36" s="38">
        <f t="shared" ref="K36:K99" si="5">IFERROR(F36/(F36+I36),0)</f>
        <v>0</v>
      </c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x14ac:dyDescent="0.35">
      <c r="B37" s="51">
        <v>3</v>
      </c>
      <c r="C37" s="52" t="s">
        <v>30</v>
      </c>
      <c r="D37" s="27" t="s">
        <v>33</v>
      </c>
      <c r="E37" s="10">
        <v>0</v>
      </c>
      <c r="F37" s="16">
        <v>0</v>
      </c>
      <c r="G37" s="16">
        <v>0</v>
      </c>
      <c r="H37" s="16">
        <v>1</v>
      </c>
      <c r="I37" s="17">
        <v>0</v>
      </c>
      <c r="J37" s="38">
        <f t="shared" si="4"/>
        <v>0</v>
      </c>
      <c r="K37" s="38">
        <f t="shared" si="5"/>
        <v>0</v>
      </c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x14ac:dyDescent="0.35">
      <c r="B38" s="53">
        <v>3</v>
      </c>
      <c r="C38" s="54" t="s">
        <v>31</v>
      </c>
      <c r="D38" s="46" t="s">
        <v>33</v>
      </c>
      <c r="E38" s="47">
        <v>0</v>
      </c>
      <c r="F38" s="48">
        <v>0</v>
      </c>
      <c r="G38" s="48">
        <v>0</v>
      </c>
      <c r="H38" s="48">
        <v>1</v>
      </c>
      <c r="I38" s="49">
        <v>0</v>
      </c>
      <c r="J38" s="50">
        <f t="shared" si="4"/>
        <v>0</v>
      </c>
      <c r="K38" s="50">
        <f t="shared" si="5"/>
        <v>0</v>
      </c>
      <c r="L38" s="4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2:25" x14ac:dyDescent="0.35">
      <c r="B39" s="55">
        <v>4</v>
      </c>
      <c r="C39" s="56" t="s">
        <v>22</v>
      </c>
      <c r="D39" s="40" t="s">
        <v>32</v>
      </c>
      <c r="E39" s="41">
        <v>3</v>
      </c>
      <c r="F39" s="42">
        <v>2</v>
      </c>
      <c r="G39" s="42">
        <v>0</v>
      </c>
      <c r="H39" s="42">
        <v>3</v>
      </c>
      <c r="I39" s="43">
        <v>1</v>
      </c>
      <c r="J39" s="44">
        <f t="shared" si="4"/>
        <v>1</v>
      </c>
      <c r="K39" s="44">
        <f t="shared" si="5"/>
        <v>0.66666666666666663</v>
      </c>
      <c r="L39" s="3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2:25" x14ac:dyDescent="0.35">
      <c r="B40" s="55">
        <v>4</v>
      </c>
      <c r="C40" s="52" t="s">
        <v>23</v>
      </c>
      <c r="D40" s="27" t="s">
        <v>32</v>
      </c>
      <c r="E40" s="10">
        <v>2</v>
      </c>
      <c r="F40" s="16">
        <v>0</v>
      </c>
      <c r="G40" s="16">
        <v>0</v>
      </c>
      <c r="H40" s="16">
        <v>0</v>
      </c>
      <c r="I40" s="17">
        <v>2</v>
      </c>
      <c r="J40" s="38">
        <f t="shared" si="4"/>
        <v>0</v>
      </c>
      <c r="K40" s="38">
        <f t="shared" si="5"/>
        <v>0</v>
      </c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2:25" x14ac:dyDescent="0.35">
      <c r="B41" s="55">
        <v>4</v>
      </c>
      <c r="C41" s="52" t="s">
        <v>24</v>
      </c>
      <c r="D41" s="27" t="s">
        <v>32</v>
      </c>
      <c r="E41" s="10">
        <v>2</v>
      </c>
      <c r="F41" s="16">
        <v>0</v>
      </c>
      <c r="G41" s="16">
        <v>0</v>
      </c>
      <c r="H41" s="16">
        <v>0</v>
      </c>
      <c r="I41" s="17">
        <v>2</v>
      </c>
      <c r="J41" s="38">
        <f t="shared" si="4"/>
        <v>0</v>
      </c>
      <c r="K41" s="38">
        <f t="shared" si="5"/>
        <v>0</v>
      </c>
      <c r="L41" s="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25" x14ac:dyDescent="0.35">
      <c r="B42" s="55">
        <v>4</v>
      </c>
      <c r="C42" s="52" t="s">
        <v>25</v>
      </c>
      <c r="D42" s="27" t="s">
        <v>32</v>
      </c>
      <c r="E42" s="10">
        <v>2</v>
      </c>
      <c r="F42" s="16">
        <v>0</v>
      </c>
      <c r="G42" s="16">
        <v>0</v>
      </c>
      <c r="H42" s="16">
        <v>0</v>
      </c>
      <c r="I42" s="17">
        <v>2</v>
      </c>
      <c r="J42" s="38">
        <f t="shared" si="4"/>
        <v>0</v>
      </c>
      <c r="K42" s="38">
        <f t="shared" si="5"/>
        <v>0</v>
      </c>
      <c r="L42" s="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25" x14ac:dyDescent="0.35">
      <c r="B43" s="55">
        <v>4</v>
      </c>
      <c r="C43" s="52" t="s">
        <v>26</v>
      </c>
      <c r="D43" s="27" t="s">
        <v>32</v>
      </c>
      <c r="E43" s="10">
        <v>2</v>
      </c>
      <c r="F43" s="16">
        <v>1</v>
      </c>
      <c r="G43" s="16">
        <v>2</v>
      </c>
      <c r="H43" s="16">
        <v>0</v>
      </c>
      <c r="I43" s="17">
        <v>1</v>
      </c>
      <c r="J43" s="38">
        <f t="shared" si="4"/>
        <v>0.33333333333333331</v>
      </c>
      <c r="K43" s="38">
        <f t="shared" si="5"/>
        <v>0.5</v>
      </c>
      <c r="L43" s="8" t="s">
        <v>52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25" x14ac:dyDescent="0.35">
      <c r="B44" s="55">
        <v>4</v>
      </c>
      <c r="C44" s="52" t="s">
        <v>27</v>
      </c>
      <c r="D44" s="27" t="s">
        <v>33</v>
      </c>
      <c r="E44" s="10">
        <v>0</v>
      </c>
      <c r="F44" s="16">
        <v>0</v>
      </c>
      <c r="G44" s="16">
        <v>5</v>
      </c>
      <c r="H44" s="16">
        <v>0</v>
      </c>
      <c r="I44" s="17">
        <v>0</v>
      </c>
      <c r="J44" s="38">
        <f t="shared" si="4"/>
        <v>0</v>
      </c>
      <c r="K44" s="38">
        <f t="shared" si="5"/>
        <v>0</v>
      </c>
      <c r="L44" s="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25" x14ac:dyDescent="0.35">
      <c r="B45" s="55">
        <v>4</v>
      </c>
      <c r="C45" s="52" t="s">
        <v>28</v>
      </c>
      <c r="D45" s="27" t="s">
        <v>33</v>
      </c>
      <c r="E45" s="10">
        <v>0</v>
      </c>
      <c r="F45" s="16">
        <v>0</v>
      </c>
      <c r="G45" s="16">
        <v>4</v>
      </c>
      <c r="H45" s="16">
        <v>0</v>
      </c>
      <c r="I45" s="17">
        <v>0</v>
      </c>
      <c r="J45" s="38">
        <f t="shared" si="4"/>
        <v>0</v>
      </c>
      <c r="K45" s="38">
        <f t="shared" si="5"/>
        <v>0</v>
      </c>
      <c r="L45" s="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x14ac:dyDescent="0.35">
      <c r="B46" s="55">
        <v>4</v>
      </c>
      <c r="C46" s="52" t="s">
        <v>29</v>
      </c>
      <c r="D46" s="27" t="s">
        <v>33</v>
      </c>
      <c r="E46" s="10">
        <v>0</v>
      </c>
      <c r="F46" s="16">
        <v>0</v>
      </c>
      <c r="G46" s="16">
        <v>3</v>
      </c>
      <c r="H46" s="16">
        <v>0</v>
      </c>
      <c r="I46" s="17">
        <v>0</v>
      </c>
      <c r="J46" s="38">
        <f t="shared" ref="J46:J55" si="6">IFERROR(F46/(F46+G46),0)</f>
        <v>0</v>
      </c>
      <c r="K46" s="38">
        <f t="shared" ref="K46:K55" si="7">IFERROR(F46/(F46+I46),0)</f>
        <v>0</v>
      </c>
      <c r="L46" s="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25" x14ac:dyDescent="0.35">
      <c r="B47" s="55">
        <v>4</v>
      </c>
      <c r="C47" s="52" t="s">
        <v>30</v>
      </c>
      <c r="D47" s="27" t="s">
        <v>33</v>
      </c>
      <c r="E47" s="10">
        <v>0</v>
      </c>
      <c r="F47" s="16">
        <v>0</v>
      </c>
      <c r="G47" s="16">
        <v>0</v>
      </c>
      <c r="H47" s="16">
        <v>1</v>
      </c>
      <c r="I47" s="17">
        <v>0</v>
      </c>
      <c r="J47" s="38">
        <f t="shared" si="6"/>
        <v>0</v>
      </c>
      <c r="K47" s="38">
        <f t="shared" si="7"/>
        <v>0</v>
      </c>
      <c r="L47" s="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x14ac:dyDescent="0.35">
      <c r="B48" s="53">
        <v>4</v>
      </c>
      <c r="C48" s="54" t="s">
        <v>31</v>
      </c>
      <c r="D48" s="46" t="s">
        <v>33</v>
      </c>
      <c r="E48" s="47">
        <v>0</v>
      </c>
      <c r="F48" s="48">
        <v>0</v>
      </c>
      <c r="G48" s="48">
        <v>0</v>
      </c>
      <c r="H48" s="48">
        <v>1</v>
      </c>
      <c r="I48" s="49">
        <v>0</v>
      </c>
      <c r="J48" s="50">
        <f t="shared" si="6"/>
        <v>0</v>
      </c>
      <c r="K48" s="50">
        <f t="shared" si="7"/>
        <v>0</v>
      </c>
      <c r="L48" s="4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x14ac:dyDescent="0.35">
      <c r="B49" s="55">
        <v>5</v>
      </c>
      <c r="C49" s="56" t="s">
        <v>22</v>
      </c>
      <c r="D49" s="40" t="s">
        <v>32</v>
      </c>
      <c r="E49" s="41">
        <v>3</v>
      </c>
      <c r="F49" s="42">
        <v>3</v>
      </c>
      <c r="G49" s="42">
        <v>0</v>
      </c>
      <c r="H49" s="42">
        <v>3</v>
      </c>
      <c r="I49" s="43">
        <v>0</v>
      </c>
      <c r="J49" s="44">
        <f t="shared" si="6"/>
        <v>1</v>
      </c>
      <c r="K49" s="44">
        <f t="shared" si="7"/>
        <v>1</v>
      </c>
      <c r="L49" s="3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x14ac:dyDescent="0.35">
      <c r="B50" s="55">
        <v>5</v>
      </c>
      <c r="C50" s="52" t="s">
        <v>23</v>
      </c>
      <c r="D50" s="27" t="s">
        <v>32</v>
      </c>
      <c r="E50" s="10">
        <v>2</v>
      </c>
      <c r="F50" s="16">
        <v>0</v>
      </c>
      <c r="G50" s="16">
        <v>0</v>
      </c>
      <c r="H50" s="16">
        <v>0</v>
      </c>
      <c r="I50" s="17">
        <v>2</v>
      </c>
      <c r="J50" s="38">
        <f t="shared" si="6"/>
        <v>0</v>
      </c>
      <c r="K50" s="38">
        <f t="shared" si="7"/>
        <v>0</v>
      </c>
      <c r="L50" s="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x14ac:dyDescent="0.35">
      <c r="B51" s="55">
        <v>5</v>
      </c>
      <c r="C51" s="52" t="s">
        <v>24</v>
      </c>
      <c r="D51" s="27" t="s">
        <v>32</v>
      </c>
      <c r="E51" s="10">
        <v>2</v>
      </c>
      <c r="F51" s="16">
        <v>0</v>
      </c>
      <c r="G51" s="16">
        <v>0</v>
      </c>
      <c r="H51" s="16">
        <v>0</v>
      </c>
      <c r="I51" s="17">
        <v>2</v>
      </c>
      <c r="J51" s="38">
        <f t="shared" si="6"/>
        <v>0</v>
      </c>
      <c r="K51" s="38">
        <f t="shared" si="7"/>
        <v>0</v>
      </c>
      <c r="L51" s="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x14ac:dyDescent="0.35">
      <c r="B52" s="55">
        <v>5</v>
      </c>
      <c r="C52" s="52" t="s">
        <v>25</v>
      </c>
      <c r="D52" s="27" t="s">
        <v>32</v>
      </c>
      <c r="E52" s="10">
        <v>2</v>
      </c>
      <c r="F52" s="16">
        <v>0</v>
      </c>
      <c r="G52" s="16">
        <v>0</v>
      </c>
      <c r="H52" s="16">
        <v>0</v>
      </c>
      <c r="I52" s="17">
        <v>2</v>
      </c>
      <c r="J52" s="38">
        <f t="shared" si="6"/>
        <v>0</v>
      </c>
      <c r="K52" s="38">
        <f t="shared" si="7"/>
        <v>0</v>
      </c>
      <c r="L52" s="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x14ac:dyDescent="0.35">
      <c r="B53" s="55">
        <v>5</v>
      </c>
      <c r="C53" s="52" t="s">
        <v>26</v>
      </c>
      <c r="D53" s="27" t="s">
        <v>32</v>
      </c>
      <c r="E53" s="10">
        <v>2</v>
      </c>
      <c r="F53" s="16">
        <v>2</v>
      </c>
      <c r="G53" s="16">
        <v>2</v>
      </c>
      <c r="H53" s="16">
        <v>0</v>
      </c>
      <c r="I53" s="17">
        <v>0</v>
      </c>
      <c r="J53" s="38">
        <f t="shared" si="6"/>
        <v>0.5</v>
      </c>
      <c r="K53" s="38">
        <f t="shared" si="7"/>
        <v>1</v>
      </c>
      <c r="L53" s="8" t="s">
        <v>52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x14ac:dyDescent="0.35">
      <c r="B54" s="55">
        <v>5</v>
      </c>
      <c r="C54" s="52" t="s">
        <v>27</v>
      </c>
      <c r="D54" s="27" t="s">
        <v>33</v>
      </c>
      <c r="E54" s="10">
        <v>0</v>
      </c>
      <c r="F54" s="16">
        <v>0</v>
      </c>
      <c r="G54" s="16">
        <v>10</v>
      </c>
      <c r="H54" s="16">
        <v>0</v>
      </c>
      <c r="I54" s="17">
        <v>0</v>
      </c>
      <c r="J54" s="38">
        <f t="shared" si="6"/>
        <v>0</v>
      </c>
      <c r="K54" s="38">
        <f t="shared" si="7"/>
        <v>0</v>
      </c>
      <c r="L54" s="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x14ac:dyDescent="0.35">
      <c r="B55" s="55">
        <v>5</v>
      </c>
      <c r="C55" s="52" t="s">
        <v>28</v>
      </c>
      <c r="D55" s="27" t="s">
        <v>33</v>
      </c>
      <c r="E55" s="10">
        <v>0</v>
      </c>
      <c r="F55" s="16">
        <v>0</v>
      </c>
      <c r="G55" s="16">
        <v>2</v>
      </c>
      <c r="H55" s="16">
        <v>0</v>
      </c>
      <c r="I55" s="17">
        <v>0</v>
      </c>
      <c r="J55" s="38">
        <f t="shared" si="6"/>
        <v>0</v>
      </c>
      <c r="K55" s="38">
        <f t="shared" si="7"/>
        <v>0</v>
      </c>
      <c r="L55" s="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x14ac:dyDescent="0.35">
      <c r="B56" s="55">
        <v>5</v>
      </c>
      <c r="C56" s="52" t="s">
        <v>29</v>
      </c>
      <c r="D56" s="27" t="s">
        <v>33</v>
      </c>
      <c r="E56" s="10">
        <v>0</v>
      </c>
      <c r="F56" s="16">
        <v>0</v>
      </c>
      <c r="G56" s="16">
        <v>2</v>
      </c>
      <c r="H56" s="16">
        <v>0</v>
      </c>
      <c r="I56" s="17">
        <v>0</v>
      </c>
      <c r="J56" s="38">
        <f t="shared" ref="J56:J58" si="8">IFERROR(F56/(F56+G56),0)</f>
        <v>0</v>
      </c>
      <c r="K56" s="38">
        <f t="shared" ref="K56:K58" si="9">IFERROR(F56/(F56+I56),0)</f>
        <v>0</v>
      </c>
      <c r="L56" s="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x14ac:dyDescent="0.35">
      <c r="B57" s="55">
        <v>5</v>
      </c>
      <c r="C57" s="52" t="s">
        <v>30</v>
      </c>
      <c r="D57" s="27" t="s">
        <v>33</v>
      </c>
      <c r="E57" s="10">
        <v>0</v>
      </c>
      <c r="F57" s="16">
        <v>0</v>
      </c>
      <c r="G57" s="16">
        <v>2</v>
      </c>
      <c r="H57" s="16">
        <v>0</v>
      </c>
      <c r="I57" s="17">
        <v>0</v>
      </c>
      <c r="J57" s="38">
        <f t="shared" si="8"/>
        <v>0</v>
      </c>
      <c r="K57" s="38">
        <f t="shared" si="9"/>
        <v>0</v>
      </c>
      <c r="L57" s="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x14ac:dyDescent="0.35">
      <c r="B58" s="53">
        <v>5</v>
      </c>
      <c r="C58" s="54" t="s">
        <v>31</v>
      </c>
      <c r="D58" s="46" t="s">
        <v>33</v>
      </c>
      <c r="E58" s="47">
        <v>0</v>
      </c>
      <c r="F58" s="48">
        <v>0</v>
      </c>
      <c r="G58" s="48">
        <v>1</v>
      </c>
      <c r="H58" s="48">
        <v>0</v>
      </c>
      <c r="I58" s="49">
        <v>0</v>
      </c>
      <c r="J58" s="50">
        <f t="shared" si="8"/>
        <v>0</v>
      </c>
      <c r="K58" s="50">
        <f t="shared" si="9"/>
        <v>0</v>
      </c>
      <c r="L58" s="4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2:25" x14ac:dyDescent="0.35">
      <c r="B59" s="55">
        <v>6</v>
      </c>
      <c r="C59" s="56" t="s">
        <v>22</v>
      </c>
      <c r="D59" s="40" t="s">
        <v>32</v>
      </c>
      <c r="E59" s="41">
        <v>3</v>
      </c>
      <c r="F59" s="42">
        <v>3</v>
      </c>
      <c r="G59" s="42">
        <v>0</v>
      </c>
      <c r="H59" s="42">
        <v>3</v>
      </c>
      <c r="I59" s="43">
        <v>0</v>
      </c>
      <c r="J59" s="38">
        <f t="shared" si="4"/>
        <v>1</v>
      </c>
      <c r="K59" s="38">
        <f t="shared" si="5"/>
        <v>1</v>
      </c>
      <c r="L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2:25" x14ac:dyDescent="0.35">
      <c r="B60" s="55">
        <v>6</v>
      </c>
      <c r="C60" s="52" t="s">
        <v>23</v>
      </c>
      <c r="D60" s="27" t="s">
        <v>32</v>
      </c>
      <c r="E60" s="10">
        <v>2</v>
      </c>
      <c r="F60" s="16">
        <v>0</v>
      </c>
      <c r="G60" s="16">
        <v>0</v>
      </c>
      <c r="H60" s="16">
        <v>0</v>
      </c>
      <c r="I60" s="17">
        <v>2</v>
      </c>
      <c r="J60" s="38">
        <f t="shared" si="4"/>
        <v>0</v>
      </c>
      <c r="K60" s="38">
        <f t="shared" si="5"/>
        <v>0</v>
      </c>
      <c r="L60" s="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2:25" x14ac:dyDescent="0.35">
      <c r="B61" s="55">
        <v>6</v>
      </c>
      <c r="C61" s="52" t="s">
        <v>24</v>
      </c>
      <c r="D61" s="27" t="s">
        <v>32</v>
      </c>
      <c r="E61" s="10">
        <v>2</v>
      </c>
      <c r="F61" s="16">
        <v>2</v>
      </c>
      <c r="G61" s="16">
        <v>2</v>
      </c>
      <c r="H61" s="16">
        <v>0</v>
      </c>
      <c r="I61" s="17">
        <v>0</v>
      </c>
      <c r="J61" s="38">
        <f t="shared" si="4"/>
        <v>0.5</v>
      </c>
      <c r="K61" s="38">
        <f t="shared" si="5"/>
        <v>1</v>
      </c>
      <c r="L61" s="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2:25" x14ac:dyDescent="0.35">
      <c r="B62" s="55">
        <v>6</v>
      </c>
      <c r="C62" s="52" t="s">
        <v>25</v>
      </c>
      <c r="D62" s="27" t="s">
        <v>32</v>
      </c>
      <c r="E62" s="10">
        <v>2</v>
      </c>
      <c r="F62" s="16">
        <v>2</v>
      </c>
      <c r="G62" s="16">
        <v>2</v>
      </c>
      <c r="H62" s="16">
        <v>0</v>
      </c>
      <c r="I62" s="17">
        <v>0</v>
      </c>
      <c r="J62" s="38">
        <f t="shared" si="4"/>
        <v>0.5</v>
      </c>
      <c r="K62" s="38">
        <f t="shared" si="5"/>
        <v>1</v>
      </c>
      <c r="L62" s="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2:25" x14ac:dyDescent="0.35">
      <c r="B63" s="55">
        <v>6</v>
      </c>
      <c r="C63" s="52" t="s">
        <v>26</v>
      </c>
      <c r="D63" s="27" t="s">
        <v>32</v>
      </c>
      <c r="E63" s="10">
        <v>2</v>
      </c>
      <c r="F63" s="16">
        <v>2</v>
      </c>
      <c r="G63" s="16">
        <v>2</v>
      </c>
      <c r="H63" s="16">
        <v>0</v>
      </c>
      <c r="I63" s="17">
        <v>0</v>
      </c>
      <c r="J63" s="38">
        <f t="shared" si="4"/>
        <v>0.5</v>
      </c>
      <c r="K63" s="38">
        <f t="shared" si="5"/>
        <v>1</v>
      </c>
      <c r="L63" s="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25" x14ac:dyDescent="0.35">
      <c r="B64" s="55">
        <v>6</v>
      </c>
      <c r="C64" s="52" t="s">
        <v>27</v>
      </c>
      <c r="D64" s="27" t="s">
        <v>33</v>
      </c>
      <c r="E64" s="10">
        <v>0</v>
      </c>
      <c r="F64" s="16">
        <v>0</v>
      </c>
      <c r="G64" s="16">
        <v>10</v>
      </c>
      <c r="H64" s="16">
        <v>0</v>
      </c>
      <c r="I64" s="17">
        <v>0</v>
      </c>
      <c r="J64" s="38">
        <f t="shared" si="4"/>
        <v>0</v>
      </c>
      <c r="K64" s="38">
        <f t="shared" si="5"/>
        <v>0</v>
      </c>
      <c r="L64" s="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 x14ac:dyDescent="0.35">
      <c r="B65" s="55">
        <v>6</v>
      </c>
      <c r="C65" s="52" t="s">
        <v>28</v>
      </c>
      <c r="D65" s="27" t="s">
        <v>33</v>
      </c>
      <c r="E65" s="10">
        <v>0</v>
      </c>
      <c r="F65" s="16">
        <v>0</v>
      </c>
      <c r="G65" s="16">
        <v>2</v>
      </c>
      <c r="H65" s="16">
        <v>0</v>
      </c>
      <c r="I65" s="17">
        <v>0</v>
      </c>
      <c r="J65" s="38">
        <f t="shared" si="4"/>
        <v>0</v>
      </c>
      <c r="K65" s="38">
        <f t="shared" si="5"/>
        <v>0</v>
      </c>
      <c r="L65" s="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 x14ac:dyDescent="0.35">
      <c r="B66" s="55">
        <v>6</v>
      </c>
      <c r="C66" s="52" t="s">
        <v>29</v>
      </c>
      <c r="D66" s="27" t="s">
        <v>33</v>
      </c>
      <c r="E66" s="10">
        <v>0</v>
      </c>
      <c r="F66" s="16">
        <v>0</v>
      </c>
      <c r="G66" s="16">
        <v>2</v>
      </c>
      <c r="H66" s="16">
        <v>0</v>
      </c>
      <c r="I66" s="17">
        <v>0</v>
      </c>
      <c r="J66" s="38">
        <f t="shared" si="4"/>
        <v>0</v>
      </c>
      <c r="K66" s="38">
        <f t="shared" si="5"/>
        <v>0</v>
      </c>
      <c r="L66" s="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 x14ac:dyDescent="0.35">
      <c r="B67" s="55">
        <v>6</v>
      </c>
      <c r="C67" s="52" t="s">
        <v>30</v>
      </c>
      <c r="D67" s="27" t="s">
        <v>33</v>
      </c>
      <c r="E67" s="10">
        <v>0</v>
      </c>
      <c r="F67" s="16">
        <v>0</v>
      </c>
      <c r="G67" s="16">
        <v>2</v>
      </c>
      <c r="H67" s="16">
        <v>0</v>
      </c>
      <c r="I67" s="17">
        <v>0</v>
      </c>
      <c r="J67" s="38">
        <f t="shared" si="4"/>
        <v>0</v>
      </c>
      <c r="K67" s="38">
        <f t="shared" si="5"/>
        <v>0</v>
      </c>
      <c r="L67" s="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 x14ac:dyDescent="0.35">
      <c r="B68" s="53">
        <v>6</v>
      </c>
      <c r="C68" s="54" t="s">
        <v>31</v>
      </c>
      <c r="D68" s="46" t="s">
        <v>33</v>
      </c>
      <c r="E68" s="47">
        <v>0</v>
      </c>
      <c r="F68" s="48">
        <v>0</v>
      </c>
      <c r="G68" s="48">
        <v>1</v>
      </c>
      <c r="H68" s="48">
        <v>0</v>
      </c>
      <c r="I68" s="49">
        <v>0</v>
      </c>
      <c r="J68" s="50">
        <f t="shared" si="4"/>
        <v>0</v>
      </c>
      <c r="K68" s="50">
        <f t="shared" si="5"/>
        <v>0</v>
      </c>
      <c r="L68" s="4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 x14ac:dyDescent="0.35">
      <c r="B69" s="55">
        <v>7</v>
      </c>
      <c r="C69" s="56" t="s">
        <v>22</v>
      </c>
      <c r="D69" s="40" t="s">
        <v>32</v>
      </c>
      <c r="E69" s="41">
        <v>3</v>
      </c>
      <c r="F69" s="42">
        <v>3</v>
      </c>
      <c r="G69" s="42">
        <v>0</v>
      </c>
      <c r="H69" s="42">
        <v>3</v>
      </c>
      <c r="I69" s="43">
        <v>0</v>
      </c>
      <c r="J69" s="38">
        <f t="shared" ref="J69:J78" si="10">IFERROR(F69/(F69+G69),0)</f>
        <v>1</v>
      </c>
      <c r="K69" s="38">
        <f t="shared" ref="K69:K78" si="11">IFERROR(F69/(F69+I69),0)</f>
        <v>1</v>
      </c>
      <c r="L69" s="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2:25" x14ac:dyDescent="0.35">
      <c r="B70" s="55">
        <v>7</v>
      </c>
      <c r="C70" s="52" t="s">
        <v>23</v>
      </c>
      <c r="D70" s="27" t="s">
        <v>32</v>
      </c>
      <c r="E70" s="10">
        <v>2</v>
      </c>
      <c r="F70" s="16">
        <v>1</v>
      </c>
      <c r="G70" s="16">
        <v>0</v>
      </c>
      <c r="H70" s="16">
        <v>0</v>
      </c>
      <c r="I70" s="17">
        <v>1</v>
      </c>
      <c r="J70" s="38">
        <f t="shared" si="10"/>
        <v>1</v>
      </c>
      <c r="K70" s="38">
        <f t="shared" si="11"/>
        <v>0.5</v>
      </c>
      <c r="L70" s="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2:25" x14ac:dyDescent="0.35">
      <c r="B71" s="55">
        <v>7</v>
      </c>
      <c r="C71" s="52" t="s">
        <v>24</v>
      </c>
      <c r="D71" s="27" t="s">
        <v>32</v>
      </c>
      <c r="E71" s="10">
        <v>2</v>
      </c>
      <c r="F71" s="16">
        <v>2</v>
      </c>
      <c r="G71" s="16">
        <v>0</v>
      </c>
      <c r="H71" s="16">
        <v>0</v>
      </c>
      <c r="I71" s="17">
        <v>0</v>
      </c>
      <c r="J71" s="38">
        <f t="shared" si="10"/>
        <v>1</v>
      </c>
      <c r="K71" s="38">
        <f t="shared" si="11"/>
        <v>1</v>
      </c>
      <c r="L71" s="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2:25" x14ac:dyDescent="0.35">
      <c r="B72" s="55">
        <v>7</v>
      </c>
      <c r="C72" s="52" t="s">
        <v>25</v>
      </c>
      <c r="D72" s="27" t="s">
        <v>32</v>
      </c>
      <c r="E72" s="10">
        <v>2</v>
      </c>
      <c r="F72" s="16">
        <v>1</v>
      </c>
      <c r="G72" s="16">
        <v>0</v>
      </c>
      <c r="H72" s="16">
        <v>0</v>
      </c>
      <c r="I72" s="17">
        <v>1</v>
      </c>
      <c r="J72" s="38">
        <f t="shared" si="10"/>
        <v>1</v>
      </c>
      <c r="K72" s="38">
        <f t="shared" si="11"/>
        <v>0.5</v>
      </c>
      <c r="L72" s="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2:25" x14ac:dyDescent="0.35">
      <c r="B73" s="55">
        <v>7</v>
      </c>
      <c r="C73" s="52" t="s">
        <v>26</v>
      </c>
      <c r="D73" s="27" t="s">
        <v>32</v>
      </c>
      <c r="E73" s="10">
        <v>2</v>
      </c>
      <c r="F73" s="16">
        <v>1</v>
      </c>
      <c r="G73" s="16">
        <v>0</v>
      </c>
      <c r="H73" s="16">
        <v>0</v>
      </c>
      <c r="I73" s="17">
        <v>1</v>
      </c>
      <c r="J73" s="38">
        <f t="shared" si="10"/>
        <v>1</v>
      </c>
      <c r="K73" s="38">
        <f t="shared" si="11"/>
        <v>0.5</v>
      </c>
      <c r="L73" s="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2:25" x14ac:dyDescent="0.35">
      <c r="B74" s="55">
        <v>7</v>
      </c>
      <c r="C74" s="52" t="s">
        <v>27</v>
      </c>
      <c r="D74" s="27" t="s">
        <v>33</v>
      </c>
      <c r="E74" s="10">
        <v>0</v>
      </c>
      <c r="F74" s="16">
        <v>0</v>
      </c>
      <c r="G74" s="16">
        <v>0</v>
      </c>
      <c r="H74" s="16">
        <v>1</v>
      </c>
      <c r="I74" s="17">
        <v>0</v>
      </c>
      <c r="J74" s="38">
        <f t="shared" si="10"/>
        <v>0</v>
      </c>
      <c r="K74" s="38">
        <f t="shared" si="11"/>
        <v>0</v>
      </c>
      <c r="L74" s="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2:25" x14ac:dyDescent="0.35">
      <c r="B75" s="55">
        <v>7</v>
      </c>
      <c r="C75" s="52" t="s">
        <v>28</v>
      </c>
      <c r="D75" s="27" t="s">
        <v>33</v>
      </c>
      <c r="E75" s="10">
        <v>0</v>
      </c>
      <c r="F75" s="16">
        <v>0</v>
      </c>
      <c r="G75" s="16">
        <v>0</v>
      </c>
      <c r="H75" s="16">
        <v>1</v>
      </c>
      <c r="I75" s="17">
        <v>0</v>
      </c>
      <c r="J75" s="38">
        <f t="shared" si="10"/>
        <v>0</v>
      </c>
      <c r="K75" s="38">
        <f t="shared" si="11"/>
        <v>0</v>
      </c>
      <c r="L75" s="8" t="s">
        <v>70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2:25" x14ac:dyDescent="0.35">
      <c r="B76" s="55">
        <v>7</v>
      </c>
      <c r="C76" s="52" t="s">
        <v>29</v>
      </c>
      <c r="D76" s="27" t="s">
        <v>33</v>
      </c>
      <c r="E76" s="10">
        <v>0</v>
      </c>
      <c r="F76" s="16">
        <v>0</v>
      </c>
      <c r="G76" s="16">
        <v>2</v>
      </c>
      <c r="H76" s="16">
        <v>0</v>
      </c>
      <c r="I76" s="17">
        <v>0</v>
      </c>
      <c r="J76" s="38">
        <f t="shared" si="10"/>
        <v>0</v>
      </c>
      <c r="K76" s="38">
        <f t="shared" si="11"/>
        <v>0</v>
      </c>
      <c r="L76" s="8" t="s">
        <v>65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2:25" x14ac:dyDescent="0.35">
      <c r="B77" s="55">
        <v>7</v>
      </c>
      <c r="C77" s="52" t="s">
        <v>30</v>
      </c>
      <c r="D77" s="27" t="s">
        <v>33</v>
      </c>
      <c r="E77" s="10">
        <v>0</v>
      </c>
      <c r="F77" s="16">
        <v>0</v>
      </c>
      <c r="G77" s="16">
        <v>0</v>
      </c>
      <c r="H77" s="16">
        <v>1</v>
      </c>
      <c r="I77" s="17">
        <v>0</v>
      </c>
      <c r="J77" s="38">
        <f t="shared" si="10"/>
        <v>0</v>
      </c>
      <c r="K77" s="38">
        <f t="shared" si="11"/>
        <v>0</v>
      </c>
      <c r="L77" s="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2:25" x14ac:dyDescent="0.35">
      <c r="B78" s="53">
        <v>7</v>
      </c>
      <c r="C78" s="54" t="s">
        <v>31</v>
      </c>
      <c r="D78" s="46" t="s">
        <v>33</v>
      </c>
      <c r="E78" s="47">
        <v>0</v>
      </c>
      <c r="F78" s="48">
        <v>0</v>
      </c>
      <c r="G78" s="48">
        <v>0</v>
      </c>
      <c r="H78" s="48">
        <v>1</v>
      </c>
      <c r="I78" s="49">
        <v>0</v>
      </c>
      <c r="J78" s="50">
        <f t="shared" si="10"/>
        <v>0</v>
      </c>
      <c r="K78" s="50">
        <f t="shared" si="11"/>
        <v>0</v>
      </c>
      <c r="L78" s="4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2:25" x14ac:dyDescent="0.35">
      <c r="B79" s="55">
        <v>8</v>
      </c>
      <c r="C79" s="56" t="s">
        <v>22</v>
      </c>
      <c r="D79" s="40" t="s">
        <v>32</v>
      </c>
      <c r="E79" s="41">
        <v>3</v>
      </c>
      <c r="F79" s="42">
        <v>3</v>
      </c>
      <c r="G79" s="42">
        <v>0</v>
      </c>
      <c r="H79" s="42">
        <v>3</v>
      </c>
      <c r="I79" s="43">
        <v>0</v>
      </c>
      <c r="J79" s="38">
        <f t="shared" ref="J79:J88" si="12">IFERROR(F79/(F79+G79),0)</f>
        <v>1</v>
      </c>
      <c r="K79" s="38">
        <f t="shared" ref="K79:K88" si="13">IFERROR(F79/(F79+I79),0)</f>
        <v>1</v>
      </c>
      <c r="L79" s="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2:25" x14ac:dyDescent="0.35">
      <c r="B80" s="55">
        <v>8</v>
      </c>
      <c r="C80" s="52" t="s">
        <v>23</v>
      </c>
      <c r="D80" s="27" t="s">
        <v>32</v>
      </c>
      <c r="E80" s="10">
        <v>2</v>
      </c>
      <c r="F80" s="16">
        <v>2</v>
      </c>
      <c r="G80" s="16">
        <v>0</v>
      </c>
      <c r="H80" s="16">
        <v>0</v>
      </c>
      <c r="I80" s="17">
        <v>0</v>
      </c>
      <c r="J80" s="38">
        <f t="shared" si="12"/>
        <v>1</v>
      </c>
      <c r="K80" s="38">
        <f t="shared" si="13"/>
        <v>1</v>
      </c>
      <c r="L80" s="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2:25" x14ac:dyDescent="0.35">
      <c r="B81" s="55">
        <v>8</v>
      </c>
      <c r="C81" s="52" t="s">
        <v>24</v>
      </c>
      <c r="D81" s="27" t="s">
        <v>32</v>
      </c>
      <c r="E81" s="10">
        <v>2</v>
      </c>
      <c r="F81" s="16">
        <v>2</v>
      </c>
      <c r="G81" s="16">
        <v>0</v>
      </c>
      <c r="H81" s="16">
        <v>0</v>
      </c>
      <c r="I81" s="17">
        <v>0</v>
      </c>
      <c r="J81" s="38">
        <f t="shared" si="12"/>
        <v>1</v>
      </c>
      <c r="K81" s="38">
        <f t="shared" si="13"/>
        <v>1</v>
      </c>
      <c r="L81" s="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2:25" x14ac:dyDescent="0.35">
      <c r="B82" s="55">
        <v>8</v>
      </c>
      <c r="C82" s="52" t="s">
        <v>25</v>
      </c>
      <c r="D82" s="27" t="s">
        <v>32</v>
      </c>
      <c r="E82" s="10">
        <v>2</v>
      </c>
      <c r="F82" s="16">
        <v>2</v>
      </c>
      <c r="G82" s="16">
        <v>0</v>
      </c>
      <c r="H82" s="16">
        <v>0</v>
      </c>
      <c r="I82" s="17">
        <v>0</v>
      </c>
      <c r="J82" s="38">
        <f t="shared" si="12"/>
        <v>1</v>
      </c>
      <c r="K82" s="38">
        <f t="shared" si="13"/>
        <v>1</v>
      </c>
      <c r="L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2:25" x14ac:dyDescent="0.35">
      <c r="B83" s="55">
        <v>8</v>
      </c>
      <c r="C83" s="52" t="s">
        <v>26</v>
      </c>
      <c r="D83" s="27" t="s">
        <v>32</v>
      </c>
      <c r="E83" s="10">
        <v>2</v>
      </c>
      <c r="F83" s="16">
        <v>2</v>
      </c>
      <c r="G83" s="16">
        <v>0</v>
      </c>
      <c r="H83" s="16">
        <v>0</v>
      </c>
      <c r="I83" s="17">
        <v>0</v>
      </c>
      <c r="J83" s="38">
        <f t="shared" si="12"/>
        <v>1</v>
      </c>
      <c r="K83" s="38">
        <f t="shared" si="13"/>
        <v>1</v>
      </c>
      <c r="L83" s="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2:25" x14ac:dyDescent="0.35">
      <c r="B84" s="55">
        <v>8</v>
      </c>
      <c r="C84" s="52" t="s">
        <v>27</v>
      </c>
      <c r="D84" s="27" t="s">
        <v>33</v>
      </c>
      <c r="E84" s="10">
        <v>0</v>
      </c>
      <c r="F84" s="16">
        <v>0</v>
      </c>
      <c r="G84" s="16">
        <v>1</v>
      </c>
      <c r="H84" s="16">
        <v>0</v>
      </c>
      <c r="I84" s="17">
        <v>0</v>
      </c>
      <c r="J84" s="38">
        <f t="shared" si="12"/>
        <v>0</v>
      </c>
      <c r="K84" s="38">
        <f t="shared" si="13"/>
        <v>0</v>
      </c>
      <c r="L84" s="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2:25" x14ac:dyDescent="0.35">
      <c r="B85" s="55">
        <v>8</v>
      </c>
      <c r="C85" s="52" t="s">
        <v>28</v>
      </c>
      <c r="D85" s="27" t="s">
        <v>33</v>
      </c>
      <c r="E85" s="10">
        <v>0</v>
      </c>
      <c r="F85" s="16">
        <v>0</v>
      </c>
      <c r="G85" s="16">
        <v>0</v>
      </c>
      <c r="H85" s="16">
        <v>1</v>
      </c>
      <c r="I85" s="17">
        <v>0</v>
      </c>
      <c r="J85" s="38">
        <f t="shared" si="12"/>
        <v>0</v>
      </c>
      <c r="K85" s="38">
        <f t="shared" si="13"/>
        <v>0</v>
      </c>
      <c r="L85" s="8" t="s">
        <v>70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2:25" x14ac:dyDescent="0.35">
      <c r="B86" s="55">
        <v>8</v>
      </c>
      <c r="C86" s="52" t="s">
        <v>29</v>
      </c>
      <c r="D86" s="27" t="s">
        <v>33</v>
      </c>
      <c r="E86" s="10">
        <v>0</v>
      </c>
      <c r="F86" s="16">
        <v>0</v>
      </c>
      <c r="G86" s="16">
        <v>10</v>
      </c>
      <c r="H86" s="16">
        <v>0</v>
      </c>
      <c r="I86" s="17">
        <v>0</v>
      </c>
      <c r="J86" s="38">
        <f t="shared" si="12"/>
        <v>0</v>
      </c>
      <c r="K86" s="38">
        <f t="shared" si="13"/>
        <v>0</v>
      </c>
      <c r="L86" s="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2:25" x14ac:dyDescent="0.35">
      <c r="B87" s="55">
        <v>8</v>
      </c>
      <c r="C87" s="52" t="s">
        <v>30</v>
      </c>
      <c r="D87" s="27" t="s">
        <v>33</v>
      </c>
      <c r="E87" s="10">
        <v>0</v>
      </c>
      <c r="F87" s="16">
        <v>0</v>
      </c>
      <c r="G87" s="16">
        <v>0</v>
      </c>
      <c r="H87" s="16">
        <v>1</v>
      </c>
      <c r="I87" s="17">
        <v>0</v>
      </c>
      <c r="J87" s="38">
        <f t="shared" si="12"/>
        <v>0</v>
      </c>
      <c r="K87" s="38">
        <f t="shared" si="13"/>
        <v>0</v>
      </c>
      <c r="L87" s="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2:25" x14ac:dyDescent="0.35">
      <c r="B88" s="53">
        <v>8</v>
      </c>
      <c r="C88" s="54" t="s">
        <v>31</v>
      </c>
      <c r="D88" s="46" t="s">
        <v>33</v>
      </c>
      <c r="E88" s="47">
        <v>0</v>
      </c>
      <c r="F88" s="48">
        <v>0</v>
      </c>
      <c r="G88" s="48">
        <v>0</v>
      </c>
      <c r="H88" s="48">
        <v>1</v>
      </c>
      <c r="I88" s="49">
        <v>0</v>
      </c>
      <c r="J88" s="50">
        <f t="shared" si="12"/>
        <v>0</v>
      </c>
      <c r="K88" s="50">
        <f t="shared" si="13"/>
        <v>0</v>
      </c>
      <c r="L88" s="4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2:25" x14ac:dyDescent="0.35">
      <c r="B89" s="18"/>
      <c r="C89" s="8"/>
      <c r="D89" s="27"/>
      <c r="E89" s="10"/>
      <c r="F89" s="16"/>
      <c r="G89" s="16"/>
      <c r="H89" s="16"/>
      <c r="I89" s="17"/>
      <c r="J89" s="38">
        <f t="shared" si="4"/>
        <v>0</v>
      </c>
      <c r="K89" s="38">
        <f t="shared" si="5"/>
        <v>0</v>
      </c>
      <c r="L89" s="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2:25" x14ac:dyDescent="0.35">
      <c r="B90" s="18"/>
      <c r="C90" s="8"/>
      <c r="D90" s="27"/>
      <c r="E90" s="10"/>
      <c r="F90" s="16"/>
      <c r="G90" s="16"/>
      <c r="H90" s="16"/>
      <c r="I90" s="17"/>
      <c r="J90" s="38">
        <f t="shared" si="4"/>
        <v>0</v>
      </c>
      <c r="K90" s="38">
        <f t="shared" si="5"/>
        <v>0</v>
      </c>
      <c r="L90" s="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2:25" x14ac:dyDescent="0.35">
      <c r="B91" s="18"/>
      <c r="C91" s="8"/>
      <c r="D91" s="27"/>
      <c r="E91" s="10"/>
      <c r="F91" s="16"/>
      <c r="G91" s="16"/>
      <c r="H91" s="16"/>
      <c r="I91" s="17"/>
      <c r="J91" s="38">
        <f t="shared" si="4"/>
        <v>0</v>
      </c>
      <c r="K91" s="38">
        <f t="shared" si="5"/>
        <v>0</v>
      </c>
      <c r="L91" s="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2:25" x14ac:dyDescent="0.35">
      <c r="B92" s="18"/>
      <c r="C92" s="8"/>
      <c r="D92" s="27"/>
      <c r="E92" s="10"/>
      <c r="F92" s="16"/>
      <c r="G92" s="16"/>
      <c r="H92" s="16"/>
      <c r="I92" s="17"/>
      <c r="J92" s="38">
        <f t="shared" si="4"/>
        <v>0</v>
      </c>
      <c r="K92" s="38">
        <f t="shared" si="5"/>
        <v>0</v>
      </c>
      <c r="L92" s="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2:25" x14ac:dyDescent="0.35">
      <c r="B93" s="18"/>
      <c r="C93" s="8"/>
      <c r="D93" s="27"/>
      <c r="E93" s="10"/>
      <c r="F93" s="16"/>
      <c r="G93" s="16"/>
      <c r="H93" s="16"/>
      <c r="I93" s="17"/>
      <c r="J93" s="38">
        <f t="shared" si="4"/>
        <v>0</v>
      </c>
      <c r="K93" s="38">
        <f t="shared" si="5"/>
        <v>0</v>
      </c>
      <c r="L93" s="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2:25" x14ac:dyDescent="0.35">
      <c r="B94" s="18"/>
      <c r="C94" s="8"/>
      <c r="D94" s="27"/>
      <c r="E94" s="10"/>
      <c r="F94" s="16"/>
      <c r="G94" s="16"/>
      <c r="H94" s="16"/>
      <c r="I94" s="17"/>
      <c r="J94" s="38">
        <f t="shared" si="4"/>
        <v>0</v>
      </c>
      <c r="K94" s="38">
        <f t="shared" si="5"/>
        <v>0</v>
      </c>
      <c r="L94" s="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2:25" x14ac:dyDescent="0.35">
      <c r="B95" s="18"/>
      <c r="C95" s="8"/>
      <c r="D95" s="27"/>
      <c r="E95" s="10"/>
      <c r="F95" s="16"/>
      <c r="G95" s="16"/>
      <c r="H95" s="16"/>
      <c r="I95" s="17"/>
      <c r="J95" s="38">
        <f t="shared" si="4"/>
        <v>0</v>
      </c>
      <c r="K95" s="38">
        <f t="shared" si="5"/>
        <v>0</v>
      </c>
      <c r="L95" s="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2:25" x14ac:dyDescent="0.35">
      <c r="B96" s="18"/>
      <c r="C96" s="8"/>
      <c r="D96" s="27"/>
      <c r="E96" s="10"/>
      <c r="F96" s="16"/>
      <c r="G96" s="16"/>
      <c r="H96" s="16"/>
      <c r="I96" s="17"/>
      <c r="J96" s="38">
        <f t="shared" si="4"/>
        <v>0</v>
      </c>
      <c r="K96" s="38">
        <f t="shared" si="5"/>
        <v>0</v>
      </c>
      <c r="L96" s="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2:25" x14ac:dyDescent="0.35">
      <c r="B97" s="18"/>
      <c r="C97" s="8"/>
      <c r="D97" s="27"/>
      <c r="E97" s="10"/>
      <c r="F97" s="16"/>
      <c r="G97" s="16"/>
      <c r="H97" s="16"/>
      <c r="I97" s="17"/>
      <c r="J97" s="38">
        <f t="shared" si="4"/>
        <v>0</v>
      </c>
      <c r="K97" s="38">
        <f t="shared" si="5"/>
        <v>0</v>
      </c>
      <c r="L97" s="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2:25" x14ac:dyDescent="0.35">
      <c r="B98" s="18"/>
      <c r="C98" s="8"/>
      <c r="D98" s="27"/>
      <c r="E98" s="10"/>
      <c r="F98" s="16"/>
      <c r="G98" s="16"/>
      <c r="H98" s="16"/>
      <c r="I98" s="17"/>
      <c r="J98" s="38">
        <f t="shared" si="4"/>
        <v>0</v>
      </c>
      <c r="K98" s="38">
        <f t="shared" si="5"/>
        <v>0</v>
      </c>
      <c r="L98" s="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2:25" x14ac:dyDescent="0.35">
      <c r="B99" s="18"/>
      <c r="C99" s="8"/>
      <c r="D99" s="27"/>
      <c r="E99" s="10"/>
      <c r="F99" s="16"/>
      <c r="G99" s="16"/>
      <c r="H99" s="16"/>
      <c r="I99" s="17"/>
      <c r="J99" s="38">
        <f t="shared" si="4"/>
        <v>0</v>
      </c>
      <c r="K99" s="38">
        <f t="shared" si="5"/>
        <v>0</v>
      </c>
      <c r="L99" s="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2:25" x14ac:dyDescent="0.35">
      <c r="B100" s="18"/>
      <c r="C100" s="8"/>
      <c r="D100" s="27"/>
      <c r="E100" s="10"/>
      <c r="F100" s="16"/>
      <c r="G100" s="16"/>
      <c r="H100" s="16"/>
      <c r="I100" s="17"/>
      <c r="J100" s="38">
        <f t="shared" ref="J100:J111" si="14">IFERROR(F100/(F100+G100),0)</f>
        <v>0</v>
      </c>
      <c r="K100" s="38">
        <f t="shared" ref="K100:K111" si="15">IFERROR(F100/(F100+I100),0)</f>
        <v>0</v>
      </c>
      <c r="L100" s="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2:25" x14ac:dyDescent="0.35">
      <c r="B101" s="18"/>
      <c r="C101" s="8"/>
      <c r="D101" s="27"/>
      <c r="E101" s="10"/>
      <c r="F101" s="16"/>
      <c r="G101" s="16"/>
      <c r="H101" s="16"/>
      <c r="I101" s="17"/>
      <c r="J101" s="38">
        <f t="shared" si="14"/>
        <v>0</v>
      </c>
      <c r="K101" s="38">
        <f t="shared" si="15"/>
        <v>0</v>
      </c>
      <c r="L101" s="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2:25" x14ac:dyDescent="0.35">
      <c r="B102" s="18"/>
      <c r="C102" s="8"/>
      <c r="D102" s="27"/>
      <c r="E102" s="10"/>
      <c r="F102" s="16"/>
      <c r="G102" s="16"/>
      <c r="H102" s="16"/>
      <c r="I102" s="17"/>
      <c r="J102" s="38">
        <f t="shared" si="14"/>
        <v>0</v>
      </c>
      <c r="K102" s="38">
        <f t="shared" si="15"/>
        <v>0</v>
      </c>
      <c r="L102" s="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2:25" x14ac:dyDescent="0.35">
      <c r="B103" s="18"/>
      <c r="C103" s="8"/>
      <c r="D103" s="27"/>
      <c r="E103" s="10"/>
      <c r="F103" s="16"/>
      <c r="G103" s="16"/>
      <c r="H103" s="16"/>
      <c r="I103" s="17"/>
      <c r="J103" s="38">
        <f t="shared" si="14"/>
        <v>0</v>
      </c>
      <c r="K103" s="38">
        <f t="shared" si="15"/>
        <v>0</v>
      </c>
      <c r="L103" s="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2:25" x14ac:dyDescent="0.35">
      <c r="B104" s="18"/>
      <c r="C104" s="8"/>
      <c r="D104" s="27"/>
      <c r="E104" s="10"/>
      <c r="F104" s="16"/>
      <c r="G104" s="16"/>
      <c r="H104" s="16"/>
      <c r="I104" s="17"/>
      <c r="J104" s="38">
        <f t="shared" si="14"/>
        <v>0</v>
      </c>
      <c r="K104" s="38">
        <f t="shared" si="15"/>
        <v>0</v>
      </c>
      <c r="L104" s="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2:25" x14ac:dyDescent="0.35">
      <c r="B105" s="18"/>
      <c r="C105" s="8"/>
      <c r="D105" s="27"/>
      <c r="E105" s="10"/>
      <c r="F105" s="16"/>
      <c r="G105" s="16"/>
      <c r="H105" s="16"/>
      <c r="I105" s="17"/>
      <c r="J105" s="38">
        <f t="shared" si="14"/>
        <v>0</v>
      </c>
      <c r="K105" s="38">
        <f t="shared" si="15"/>
        <v>0</v>
      </c>
      <c r="L105" s="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2:25" x14ac:dyDescent="0.35">
      <c r="B106" s="18"/>
      <c r="C106" s="8"/>
      <c r="D106" s="27"/>
      <c r="E106" s="10"/>
      <c r="F106" s="16"/>
      <c r="G106" s="16"/>
      <c r="H106" s="16"/>
      <c r="I106" s="17"/>
      <c r="J106" s="38">
        <f t="shared" si="14"/>
        <v>0</v>
      </c>
      <c r="K106" s="38">
        <f t="shared" si="15"/>
        <v>0</v>
      </c>
      <c r="L106" s="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2:25" x14ac:dyDescent="0.35">
      <c r="B107" s="18"/>
      <c r="C107" s="8"/>
      <c r="D107" s="27"/>
      <c r="E107" s="10"/>
      <c r="F107" s="16"/>
      <c r="G107" s="16"/>
      <c r="H107" s="16"/>
      <c r="I107" s="17"/>
      <c r="J107" s="38">
        <f t="shared" si="14"/>
        <v>0</v>
      </c>
      <c r="K107" s="38">
        <f t="shared" si="15"/>
        <v>0</v>
      </c>
      <c r="L107" s="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2:25" x14ac:dyDescent="0.35">
      <c r="B108" s="18"/>
      <c r="C108" s="8"/>
      <c r="D108" s="27"/>
      <c r="E108" s="10"/>
      <c r="F108" s="16"/>
      <c r="G108" s="16"/>
      <c r="H108" s="16"/>
      <c r="I108" s="17"/>
      <c r="J108" s="38">
        <f t="shared" si="14"/>
        <v>0</v>
      </c>
      <c r="K108" s="38">
        <f t="shared" si="15"/>
        <v>0</v>
      </c>
      <c r="L108" s="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2:25" x14ac:dyDescent="0.35">
      <c r="B109" s="18"/>
      <c r="C109" s="8"/>
      <c r="D109" s="27"/>
      <c r="E109" s="10"/>
      <c r="F109" s="16"/>
      <c r="G109" s="16"/>
      <c r="H109" s="16"/>
      <c r="I109" s="17"/>
      <c r="J109" s="38">
        <f t="shared" si="14"/>
        <v>0</v>
      </c>
      <c r="K109" s="38">
        <f t="shared" si="15"/>
        <v>0</v>
      </c>
      <c r="L109" s="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2:25" x14ac:dyDescent="0.35">
      <c r="B110" s="18"/>
      <c r="C110" s="8"/>
      <c r="D110" s="27"/>
      <c r="E110" s="10"/>
      <c r="F110" s="16"/>
      <c r="G110" s="16"/>
      <c r="H110" s="16"/>
      <c r="I110" s="17"/>
      <c r="J110" s="38">
        <f t="shared" si="14"/>
        <v>0</v>
      </c>
      <c r="K110" s="38">
        <f t="shared" si="15"/>
        <v>0</v>
      </c>
      <c r="L110" s="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2:25" x14ac:dyDescent="0.35">
      <c r="B111" s="18"/>
      <c r="C111" s="8"/>
      <c r="D111" s="27"/>
      <c r="E111" s="10"/>
      <c r="F111" s="16"/>
      <c r="G111" s="16"/>
      <c r="H111" s="16"/>
      <c r="I111" s="17"/>
      <c r="J111" s="38">
        <f t="shared" si="14"/>
        <v>0</v>
      </c>
      <c r="K111" s="38">
        <f t="shared" si="15"/>
        <v>0</v>
      </c>
      <c r="L111" s="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2:25" x14ac:dyDescent="0.35">
      <c r="B112" s="18"/>
      <c r="C112" s="8"/>
      <c r="D112" s="27"/>
      <c r="E112" s="10"/>
      <c r="F112" s="16"/>
      <c r="G112" s="16"/>
      <c r="H112" s="16"/>
      <c r="I112" s="17"/>
      <c r="J112" s="38">
        <f t="shared" si="2"/>
        <v>0</v>
      </c>
      <c r="K112" s="38">
        <f t="shared" si="3"/>
        <v>0</v>
      </c>
      <c r="L112" s="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2:25" x14ac:dyDescent="0.35">
      <c r="B113" s="18"/>
      <c r="C113" s="8"/>
      <c r="D113" s="27"/>
      <c r="E113" s="10"/>
      <c r="F113" s="16"/>
      <c r="G113" s="16"/>
      <c r="H113" s="16"/>
      <c r="I113" s="17"/>
      <c r="J113" s="38">
        <f t="shared" si="2"/>
        <v>0</v>
      </c>
      <c r="K113" s="38">
        <f t="shared" si="3"/>
        <v>0</v>
      </c>
      <c r="L113" s="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2:25" x14ac:dyDescent="0.3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2:25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2:25" x14ac:dyDescent="0.3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2:25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2:25" x14ac:dyDescent="0.3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2:25" x14ac:dyDescent="0.3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2:25" x14ac:dyDescent="0.3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2:25" x14ac:dyDescent="0.3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2:25" x14ac:dyDescent="0.3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2:25" x14ac:dyDescent="0.3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2:25" x14ac:dyDescent="0.3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2:25" x14ac:dyDescent="0.3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2:25" x14ac:dyDescent="0.3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2:25" x14ac:dyDescent="0.3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2:25" x14ac:dyDescent="0.3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2:25" x14ac:dyDescent="0.3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2:25" x14ac:dyDescent="0.3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2:25" x14ac:dyDescent="0.3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2:25" x14ac:dyDescent="0.3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2:25" x14ac:dyDescent="0.3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2:25" x14ac:dyDescent="0.3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2:25" x14ac:dyDescent="0.3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2:25" x14ac:dyDescent="0.3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2:25" x14ac:dyDescent="0.3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2:25" x14ac:dyDescent="0.3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2:25" x14ac:dyDescent="0.3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2:25" x14ac:dyDescent="0.3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2:25" x14ac:dyDescent="0.3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2:25" x14ac:dyDescent="0.3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2:25" x14ac:dyDescent="0.3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2:25" x14ac:dyDescent="0.3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2:20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2:20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2:20" x14ac:dyDescent="0.3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Model_Comparison</vt:lpstr>
      <vt:lpstr>Test_Logs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Jeremy</dc:creator>
  <cp:lastModifiedBy>Jeremy Davies</cp:lastModifiedBy>
  <dcterms:created xsi:type="dcterms:W3CDTF">2018-09-29T03:20:41Z</dcterms:created>
  <dcterms:modified xsi:type="dcterms:W3CDTF">2021-05-10T18:53:51Z</dcterms:modified>
</cp:coreProperties>
</file>