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ias\Documents\GitHub\jeremiasadrian\Tesis MIB\TESIS - Desarrollo\Pruebas\Sensor de fuerza\"/>
    </mc:Choice>
  </mc:AlternateContent>
  <bookViews>
    <workbookView xWindow="0" yWindow="0" windowWidth="20490" windowHeight="77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2" l="1"/>
  <c r="D15" i="2"/>
  <c r="D14" i="2"/>
  <c r="D13" i="2"/>
  <c r="D12" i="2"/>
  <c r="D11" i="2"/>
  <c r="D10" i="2"/>
  <c r="D9" i="2"/>
  <c r="D8" i="2"/>
  <c r="D7" i="2"/>
  <c r="D6" i="2"/>
  <c r="D5" i="2"/>
  <c r="D4" i="2"/>
  <c r="D3" i="2"/>
  <c r="F38" i="1"/>
  <c r="F39" i="1"/>
  <c r="F40" i="1"/>
  <c r="F41" i="1"/>
  <c r="F42" i="1"/>
  <c r="F43" i="1"/>
  <c r="F44" i="1"/>
  <c r="F45" i="1"/>
  <c r="F46" i="1"/>
  <c r="F37" i="1"/>
  <c r="E38" i="1"/>
  <c r="E39" i="1"/>
  <c r="E40" i="1"/>
  <c r="E41" i="1"/>
  <c r="E42" i="1"/>
  <c r="E43" i="1"/>
  <c r="E44" i="1"/>
  <c r="E45" i="1"/>
  <c r="E46" i="1"/>
  <c r="E37" i="1"/>
  <c r="D46" i="1"/>
  <c r="D39" i="1"/>
  <c r="D40" i="1"/>
  <c r="D41" i="1"/>
  <c r="D42" i="1"/>
  <c r="D43" i="1"/>
  <c r="D44" i="1"/>
  <c r="D45" i="1"/>
  <c r="D37" i="1"/>
  <c r="D38" i="1"/>
  <c r="B20" i="1"/>
  <c r="C34" i="1" l="1"/>
  <c r="C33" i="1"/>
  <c r="C32" i="1"/>
  <c r="C31" i="1"/>
  <c r="C30" i="1"/>
  <c r="C29" i="1"/>
  <c r="C28" i="1"/>
  <c r="C27" i="1"/>
  <c r="C26" i="1"/>
  <c r="B18" i="1"/>
  <c r="B19" i="1"/>
  <c r="B17" i="1"/>
  <c r="C2" i="1" l="1"/>
  <c r="C4" i="1"/>
  <c r="C5" i="1"/>
  <c r="C6" i="1"/>
  <c r="C7" i="1"/>
  <c r="C8" i="1"/>
  <c r="C9" i="1"/>
  <c r="C10" i="1"/>
  <c r="C11" i="1"/>
  <c r="C12" i="1"/>
  <c r="C13" i="1"/>
  <c r="C14" i="1"/>
  <c r="C15" i="1"/>
  <c r="C3" i="1"/>
</calcChain>
</file>

<file path=xl/sharedStrings.xml><?xml version="1.0" encoding="utf-8"?>
<sst xmlns="http://schemas.openxmlformats.org/spreadsheetml/2006/main" count="52" uniqueCount="37">
  <si>
    <t>n</t>
  </si>
  <si>
    <t>Rn</t>
  </si>
  <si>
    <t>Pn (gr)</t>
  </si>
  <si>
    <t>PnT (gr)</t>
  </si>
  <si>
    <t>Peso de la plataforma (gr):</t>
  </si>
  <si>
    <t>Rcn</t>
  </si>
  <si>
    <t>-</t>
  </si>
  <si>
    <t>Ra</t>
  </si>
  <si>
    <t>Rb</t>
  </si>
  <si>
    <t>Rj</t>
  </si>
  <si>
    <t>p</t>
  </si>
  <si>
    <t>RL</t>
  </si>
  <si>
    <t>Linealización activa con divisor resistivo.</t>
  </si>
  <si>
    <t>Linealización pasiva con R paralelo.</t>
  </si>
  <si>
    <t>V1n (1,014M pull-u)</t>
  </si>
  <si>
    <t>V1n (1,014M pull-d)</t>
  </si>
  <si>
    <t>V2n (476k pull-u)</t>
  </si>
  <si>
    <t>V2n (476k pull-d)</t>
  </si>
  <si>
    <t>V3n (99,3k pull-u)</t>
  </si>
  <si>
    <t>V3n (99,3k pull-d)</t>
  </si>
  <si>
    <t>Rx</t>
  </si>
  <si>
    <t>Vo(10k)</t>
  </si>
  <si>
    <t>Vo(20k)</t>
  </si>
  <si>
    <t>Vo(33k)</t>
  </si>
  <si>
    <t>Peso (gr)</t>
  </si>
  <si>
    <t>Vo (100k)</t>
  </si>
  <si>
    <t>Vo (476k)</t>
  </si>
  <si>
    <t>Vo (1M)</t>
  </si>
  <si>
    <t>Rn (kΩ)</t>
  </si>
  <si>
    <t xml:space="preserve">Rn </t>
  </si>
  <si>
    <t xml:space="preserve">Peso </t>
  </si>
  <si>
    <t>Vo 
(p/ RM=1M)</t>
  </si>
  <si>
    <t>Vo 
(p/ RM=476k)</t>
  </si>
  <si>
    <t>Vo 
(p/ RM=100k)</t>
  </si>
  <si>
    <t>Vo
(p/ RM=33k)</t>
  </si>
  <si>
    <t>Vo
(p/ RM=20k)</t>
  </si>
  <si>
    <t>Vo 
(p/RM=10k)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</si>
</sst>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71" formatCode="0.00\ &quot;V&quot;"/>
    <numFmt numFmtId="172" formatCode="0\ &quot;kΩ&quot;"/>
    <numFmt numFmtId="173" formatCode="0\ &quot;gr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2" fontId="0" fillId="0" borderId="0" xfId="0" applyNumberFormat="1" applyBorder="1"/>
    <xf numFmtId="0" fontId="0" fillId="0" borderId="4" xfId="0" applyBorder="1"/>
    <xf numFmtId="0" fontId="0" fillId="0" borderId="9" xfId="0" applyBorder="1"/>
    <xf numFmtId="0" fontId="0" fillId="0" borderId="1" xfId="0" applyFill="1" applyBorder="1"/>
    <xf numFmtId="0" fontId="1" fillId="0" borderId="9" xfId="0" applyFont="1" applyBorder="1"/>
    <xf numFmtId="164" fontId="1" fillId="0" borderId="5" xfId="0" applyNumberFormat="1" applyFont="1" applyBorder="1"/>
    <xf numFmtId="0" fontId="1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2" fontId="0" fillId="0" borderId="1" xfId="0" applyNumberForma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Fill="1" applyBorder="1"/>
    <xf numFmtId="172" fontId="5" fillId="0" borderId="1" xfId="0" applyNumberFormat="1" applyFont="1" applyBorder="1"/>
    <xf numFmtId="173" fontId="5" fillId="0" borderId="1" xfId="0" applyNumberFormat="1" applyFont="1" applyBorder="1"/>
    <xf numFmtId="173" fontId="5" fillId="0" borderId="1" xfId="0" applyNumberFormat="1" applyFont="1" applyFill="1" applyBorder="1"/>
    <xf numFmtId="171" fontId="5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Hoja1!$D$1</c:f>
              <c:strCache>
                <c:ptCount val="1"/>
                <c:pt idx="0">
                  <c:v>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Hoja1!$B$4:$B$11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70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</c:numCache>
            </c:numRef>
          </c:xVal>
          <c:yVal>
            <c:numRef>
              <c:f>Hoja1!$D$4:$D$11</c:f>
              <c:numCache>
                <c:formatCode>General</c:formatCode>
                <c:ptCount val="8"/>
                <c:pt idx="0">
                  <c:v>160000</c:v>
                </c:pt>
                <c:pt idx="1">
                  <c:v>88000</c:v>
                </c:pt>
                <c:pt idx="2">
                  <c:v>60500</c:v>
                </c:pt>
                <c:pt idx="3">
                  <c:v>21300</c:v>
                </c:pt>
                <c:pt idx="4">
                  <c:v>15900</c:v>
                </c:pt>
                <c:pt idx="5">
                  <c:v>13500</c:v>
                </c:pt>
                <c:pt idx="6">
                  <c:v>10000</c:v>
                </c:pt>
                <c:pt idx="7">
                  <c:v>7300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59880"/>
        <c:axId val="35655960"/>
      </c:scatterChart>
      <c:valAx>
        <c:axId val="35659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5655960"/>
        <c:crosses val="autoZero"/>
        <c:crossBetween val="midCat"/>
      </c:valAx>
      <c:valAx>
        <c:axId val="3565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5659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Linealización con RL=1000 Ohm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Hoja1!$B$4:$B$9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70</c:v>
                </c:pt>
                <c:pt idx="5">
                  <c:v>100</c:v>
                </c:pt>
              </c:numCache>
            </c:numRef>
          </c:xVal>
          <c:yVal>
            <c:numRef>
              <c:f>Hoja1!$E$4:$E$9</c:f>
              <c:numCache>
                <c:formatCode>General</c:formatCode>
                <c:ptCount val="6"/>
                <c:pt idx="0">
                  <c:v>989</c:v>
                </c:pt>
                <c:pt idx="1">
                  <c:v>983</c:v>
                </c:pt>
                <c:pt idx="2">
                  <c:v>977</c:v>
                </c:pt>
                <c:pt idx="3">
                  <c:v>954</c:v>
                </c:pt>
                <c:pt idx="4">
                  <c:v>944</c:v>
                </c:pt>
                <c:pt idx="5">
                  <c:v>923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62232"/>
        <c:axId val="35662624"/>
      </c:scatterChart>
      <c:valAx>
        <c:axId val="35662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5662624"/>
        <c:crosses val="autoZero"/>
        <c:crossBetween val="midCat"/>
      </c:valAx>
      <c:valAx>
        <c:axId val="3566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5662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Hoja1!$I$24</c:f>
              <c:strCache>
                <c:ptCount val="1"/>
                <c:pt idx="0">
                  <c:v>V3n (99,3k pull-d)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Hoja1!$C$25:$C$34</c:f>
              <c:numCache>
                <c:formatCode>General</c:formatCode>
                <c:ptCount val="10"/>
                <c:pt idx="0">
                  <c:v>0</c:v>
                </c:pt>
                <c:pt idx="1">
                  <c:v>7.54</c:v>
                </c:pt>
                <c:pt idx="2">
                  <c:v>9.5399999999999991</c:v>
                </c:pt>
                <c:pt idx="3">
                  <c:v>12.54</c:v>
                </c:pt>
                <c:pt idx="4">
                  <c:v>17.54</c:v>
                </c:pt>
                <c:pt idx="5">
                  <c:v>27.54</c:v>
                </c:pt>
                <c:pt idx="6">
                  <c:v>57.54</c:v>
                </c:pt>
                <c:pt idx="7">
                  <c:v>107.54</c:v>
                </c:pt>
                <c:pt idx="8">
                  <c:v>157.54</c:v>
                </c:pt>
                <c:pt idx="9">
                  <c:v>207.54</c:v>
                </c:pt>
              </c:numCache>
            </c:numRef>
          </c:xVal>
          <c:yVal>
            <c:numRef>
              <c:f>Hoja1!$I$25:$I$34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2.6</c:v>
                </c:pt>
                <c:pt idx="3">
                  <c:v>3</c:v>
                </c:pt>
                <c:pt idx="4">
                  <c:v>3.29</c:v>
                </c:pt>
                <c:pt idx="5">
                  <c:v>3.68</c:v>
                </c:pt>
                <c:pt idx="6">
                  <c:v>4</c:v>
                </c:pt>
                <c:pt idx="7">
                  <c:v>4.3</c:v>
                </c:pt>
                <c:pt idx="8">
                  <c:v>4.5</c:v>
                </c:pt>
                <c:pt idx="9">
                  <c:v>4.57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436112"/>
        <c:axId val="118438464"/>
      </c:scatterChart>
      <c:valAx>
        <c:axId val="11843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8438464"/>
        <c:crosses val="autoZero"/>
        <c:crossBetween val="midCat"/>
      </c:valAx>
      <c:valAx>
        <c:axId val="11843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8436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Hoja1!$D$36</c:f>
              <c:strCache>
                <c:ptCount val="1"/>
                <c:pt idx="0">
                  <c:v>Vo(10k)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Hoja1!$B$37:$B$46</c:f>
              <c:numCache>
                <c:formatCode>General</c:formatCode>
                <c:ptCount val="10"/>
                <c:pt idx="0">
                  <c:v>7.54</c:v>
                </c:pt>
                <c:pt idx="1">
                  <c:v>9.5399999999999991</c:v>
                </c:pt>
                <c:pt idx="2">
                  <c:v>12.54</c:v>
                </c:pt>
                <c:pt idx="3">
                  <c:v>17.54</c:v>
                </c:pt>
                <c:pt idx="4">
                  <c:v>27.54</c:v>
                </c:pt>
                <c:pt idx="5">
                  <c:v>57.54</c:v>
                </c:pt>
                <c:pt idx="6">
                  <c:v>77.540000000000006</c:v>
                </c:pt>
                <c:pt idx="7">
                  <c:v>107.54</c:v>
                </c:pt>
                <c:pt idx="8">
                  <c:v>157.54</c:v>
                </c:pt>
                <c:pt idx="9">
                  <c:v>207.54</c:v>
                </c:pt>
              </c:numCache>
            </c:numRef>
          </c:xVal>
          <c:yVal>
            <c:numRef>
              <c:f>Hoja1!$D$37:$D$46</c:f>
              <c:numCache>
                <c:formatCode>0.00</c:formatCode>
                <c:ptCount val="10"/>
                <c:pt idx="0">
                  <c:v>6.0168471720818293E-3</c:v>
                </c:pt>
                <c:pt idx="1">
                  <c:v>4.5045045045045043E-2</c:v>
                </c:pt>
                <c:pt idx="2">
                  <c:v>0.29411764705882354</c:v>
                </c:pt>
                <c:pt idx="3">
                  <c:v>0.51020408163265307</c:v>
                </c:pt>
                <c:pt idx="4">
                  <c:v>0.70921985815602839</c:v>
                </c:pt>
                <c:pt idx="5">
                  <c:v>1.5974440894568691</c:v>
                </c:pt>
                <c:pt idx="6">
                  <c:v>1.9305019305019304</c:v>
                </c:pt>
                <c:pt idx="7">
                  <c:v>2.1276595744680851</c:v>
                </c:pt>
                <c:pt idx="8">
                  <c:v>2.5</c:v>
                </c:pt>
                <c:pt idx="9">
                  <c:v>2.8901734104046244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Hoja1!$E$36</c:f>
              <c:strCache>
                <c:ptCount val="1"/>
                <c:pt idx="0">
                  <c:v>Vo(20k)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Hoja1!$B$37:$B$46</c:f>
              <c:numCache>
                <c:formatCode>General</c:formatCode>
                <c:ptCount val="10"/>
                <c:pt idx="0">
                  <c:v>7.54</c:v>
                </c:pt>
                <c:pt idx="1">
                  <c:v>9.5399999999999991</c:v>
                </c:pt>
                <c:pt idx="2">
                  <c:v>12.54</c:v>
                </c:pt>
                <c:pt idx="3">
                  <c:v>17.54</c:v>
                </c:pt>
                <c:pt idx="4">
                  <c:v>27.54</c:v>
                </c:pt>
                <c:pt idx="5">
                  <c:v>57.54</c:v>
                </c:pt>
                <c:pt idx="6">
                  <c:v>77.540000000000006</c:v>
                </c:pt>
                <c:pt idx="7">
                  <c:v>107.54</c:v>
                </c:pt>
                <c:pt idx="8">
                  <c:v>157.54</c:v>
                </c:pt>
                <c:pt idx="9">
                  <c:v>207.54</c:v>
                </c:pt>
              </c:numCache>
            </c:numRef>
          </c:xVal>
          <c:yVal>
            <c:numRef>
              <c:f>Hoja1!$E$37:$E$46</c:f>
              <c:numCache>
                <c:formatCode>0.00</c:formatCode>
                <c:ptCount val="10"/>
                <c:pt idx="0">
                  <c:v>1.201923076923077E-2</c:v>
                </c:pt>
                <c:pt idx="1">
                  <c:v>8.9285714285714288E-2</c:v>
                </c:pt>
                <c:pt idx="2">
                  <c:v>0.55555555555555558</c:v>
                </c:pt>
                <c:pt idx="3">
                  <c:v>0.92592592592592593</c:v>
                </c:pt>
                <c:pt idx="4">
                  <c:v>1.2422360248447204</c:v>
                </c:pt>
                <c:pt idx="5">
                  <c:v>2.4213075060532687</c:v>
                </c:pt>
                <c:pt idx="6">
                  <c:v>2.785515320334262</c:v>
                </c:pt>
                <c:pt idx="7">
                  <c:v>2.9850746268656718</c:v>
                </c:pt>
                <c:pt idx="8">
                  <c:v>3.3333333333333335</c:v>
                </c:pt>
                <c:pt idx="9">
                  <c:v>3.6630036630036629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Hoja1!$F$36</c:f>
              <c:strCache>
                <c:ptCount val="1"/>
                <c:pt idx="0">
                  <c:v>Vo(33k)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Hoja1!$B$37:$B$46</c:f>
              <c:numCache>
                <c:formatCode>General</c:formatCode>
                <c:ptCount val="10"/>
                <c:pt idx="0">
                  <c:v>7.54</c:v>
                </c:pt>
                <c:pt idx="1">
                  <c:v>9.5399999999999991</c:v>
                </c:pt>
                <c:pt idx="2">
                  <c:v>12.54</c:v>
                </c:pt>
                <c:pt idx="3">
                  <c:v>17.54</c:v>
                </c:pt>
                <c:pt idx="4">
                  <c:v>27.54</c:v>
                </c:pt>
                <c:pt idx="5">
                  <c:v>57.54</c:v>
                </c:pt>
                <c:pt idx="6">
                  <c:v>77.540000000000006</c:v>
                </c:pt>
                <c:pt idx="7">
                  <c:v>107.54</c:v>
                </c:pt>
                <c:pt idx="8">
                  <c:v>157.54</c:v>
                </c:pt>
                <c:pt idx="9">
                  <c:v>207.54</c:v>
                </c:pt>
              </c:numCache>
            </c:numRef>
          </c:xVal>
          <c:yVal>
            <c:numRef>
              <c:f>Hoja1!$F$37:$F$46</c:f>
              <c:numCache>
                <c:formatCode>0.00</c:formatCode>
                <c:ptCount val="10"/>
                <c:pt idx="0">
                  <c:v>1.9800792031681266E-2</c:v>
                </c:pt>
                <c:pt idx="1">
                  <c:v>0.14563106796116504</c:v>
                </c:pt>
                <c:pt idx="2">
                  <c:v>0.85492227979274615</c:v>
                </c:pt>
                <c:pt idx="3">
                  <c:v>1.3636363636363635</c:v>
                </c:pt>
                <c:pt idx="4">
                  <c:v>1.7647058823529411</c:v>
                </c:pt>
                <c:pt idx="5">
                  <c:v>3.0386740331491713</c:v>
                </c:pt>
                <c:pt idx="6">
                  <c:v>3.3742331288343559</c:v>
                </c:pt>
                <c:pt idx="7">
                  <c:v>3.5483870967741935</c:v>
                </c:pt>
                <c:pt idx="8">
                  <c:v>3.8372093023255816</c:v>
                </c:pt>
                <c:pt idx="9">
                  <c:v>4.0942928039702231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Hoja1!$G$36</c:f>
              <c:strCache>
                <c:ptCount val="1"/>
                <c:pt idx="0">
                  <c:v>Vo (100k)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Hoja1!$B$37:$B$46</c:f>
              <c:numCache>
                <c:formatCode>General</c:formatCode>
                <c:ptCount val="10"/>
                <c:pt idx="0">
                  <c:v>7.54</c:v>
                </c:pt>
                <c:pt idx="1">
                  <c:v>9.5399999999999991</c:v>
                </c:pt>
                <c:pt idx="2">
                  <c:v>12.54</c:v>
                </c:pt>
                <c:pt idx="3">
                  <c:v>17.54</c:v>
                </c:pt>
                <c:pt idx="4">
                  <c:v>27.54</c:v>
                </c:pt>
                <c:pt idx="5">
                  <c:v>57.54</c:v>
                </c:pt>
                <c:pt idx="6">
                  <c:v>77.540000000000006</c:v>
                </c:pt>
                <c:pt idx="7">
                  <c:v>107.54</c:v>
                </c:pt>
                <c:pt idx="8">
                  <c:v>157.54</c:v>
                </c:pt>
                <c:pt idx="9">
                  <c:v>207.54</c:v>
                </c:pt>
              </c:numCache>
            </c:numRef>
          </c:xVal>
          <c:yVal>
            <c:numRef>
              <c:f>Hoja1!$G$37:$G$46</c:f>
              <c:numCache>
                <c:formatCode>0.00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2.6</c:v>
                </c:pt>
                <c:pt idx="3">
                  <c:v>3</c:v>
                </c:pt>
                <c:pt idx="4">
                  <c:v>3.29</c:v>
                </c:pt>
                <c:pt idx="5">
                  <c:v>3.68</c:v>
                </c:pt>
                <c:pt idx="6">
                  <c:v>4</c:v>
                </c:pt>
                <c:pt idx="7">
                  <c:v>4.3</c:v>
                </c:pt>
                <c:pt idx="8">
                  <c:v>4.5</c:v>
                </c:pt>
                <c:pt idx="9">
                  <c:v>4.57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Hoja1!$H$36</c:f>
              <c:strCache>
                <c:ptCount val="1"/>
                <c:pt idx="0">
                  <c:v>Vo (476k)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Hoja1!$B$37:$B$46</c:f>
              <c:numCache>
                <c:formatCode>General</c:formatCode>
                <c:ptCount val="10"/>
                <c:pt idx="0">
                  <c:v>7.54</c:v>
                </c:pt>
                <c:pt idx="1">
                  <c:v>9.5399999999999991</c:v>
                </c:pt>
                <c:pt idx="2">
                  <c:v>12.54</c:v>
                </c:pt>
                <c:pt idx="3">
                  <c:v>17.54</c:v>
                </c:pt>
                <c:pt idx="4">
                  <c:v>27.54</c:v>
                </c:pt>
                <c:pt idx="5">
                  <c:v>57.54</c:v>
                </c:pt>
                <c:pt idx="6">
                  <c:v>77.540000000000006</c:v>
                </c:pt>
                <c:pt idx="7">
                  <c:v>107.54</c:v>
                </c:pt>
                <c:pt idx="8">
                  <c:v>157.54</c:v>
                </c:pt>
                <c:pt idx="9">
                  <c:v>207.54</c:v>
                </c:pt>
              </c:numCache>
            </c:numRef>
          </c:xVal>
          <c:yVal>
            <c:numRef>
              <c:f>Hoja1!$H$37:$H$46</c:f>
              <c:numCache>
                <c:formatCode>0.00</c:formatCode>
                <c:ptCount val="10"/>
                <c:pt idx="0">
                  <c:v>0</c:v>
                </c:pt>
                <c:pt idx="1">
                  <c:v>2.7</c:v>
                </c:pt>
                <c:pt idx="2">
                  <c:v>3.5</c:v>
                </c:pt>
                <c:pt idx="3">
                  <c:v>3.95</c:v>
                </c:pt>
                <c:pt idx="4">
                  <c:v>4.3600000000000003</c:v>
                </c:pt>
                <c:pt idx="5">
                  <c:v>4.59</c:v>
                </c:pt>
                <c:pt idx="6">
                  <c:v>4.7300000000000004</c:v>
                </c:pt>
                <c:pt idx="7">
                  <c:v>4.8650000000000002</c:v>
                </c:pt>
                <c:pt idx="8">
                  <c:v>4.9000000000000004</c:v>
                </c:pt>
                <c:pt idx="9">
                  <c:v>4.92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Hoja1!$I$36</c:f>
              <c:strCache>
                <c:ptCount val="1"/>
                <c:pt idx="0">
                  <c:v>Vo (1M)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Hoja1!$B$37:$B$46</c:f>
              <c:numCache>
                <c:formatCode>General</c:formatCode>
                <c:ptCount val="10"/>
                <c:pt idx="0">
                  <c:v>7.54</c:v>
                </c:pt>
                <c:pt idx="1">
                  <c:v>9.5399999999999991</c:v>
                </c:pt>
                <c:pt idx="2">
                  <c:v>12.54</c:v>
                </c:pt>
                <c:pt idx="3">
                  <c:v>17.54</c:v>
                </c:pt>
                <c:pt idx="4">
                  <c:v>27.54</c:v>
                </c:pt>
                <c:pt idx="5">
                  <c:v>57.54</c:v>
                </c:pt>
                <c:pt idx="6">
                  <c:v>77.540000000000006</c:v>
                </c:pt>
                <c:pt idx="7">
                  <c:v>107.54</c:v>
                </c:pt>
                <c:pt idx="8">
                  <c:v>157.54</c:v>
                </c:pt>
                <c:pt idx="9">
                  <c:v>207.54</c:v>
                </c:pt>
              </c:numCache>
            </c:numRef>
          </c:xVal>
          <c:yVal>
            <c:numRef>
              <c:f>Hoja1!$I$37:$I$46</c:f>
              <c:numCache>
                <c:formatCode>0.00</c:formatCode>
                <c:ptCount val="10"/>
                <c:pt idx="0">
                  <c:v>0</c:v>
                </c:pt>
                <c:pt idx="1">
                  <c:v>3.9</c:v>
                </c:pt>
                <c:pt idx="2">
                  <c:v>4.34</c:v>
                </c:pt>
                <c:pt idx="3">
                  <c:v>4.59</c:v>
                </c:pt>
                <c:pt idx="4">
                  <c:v>4.71</c:v>
                </c:pt>
                <c:pt idx="5">
                  <c:v>4.76</c:v>
                </c:pt>
                <c:pt idx="6">
                  <c:v>4.8600000000000003</c:v>
                </c:pt>
                <c:pt idx="7">
                  <c:v>4.92</c:v>
                </c:pt>
                <c:pt idx="8">
                  <c:v>4.9470000000000001</c:v>
                </c:pt>
                <c:pt idx="9">
                  <c:v>4.96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477256"/>
        <c:axId val="446476080"/>
      </c:scatterChart>
      <c:valAx>
        <c:axId val="446477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46476080"/>
        <c:crosses val="autoZero"/>
        <c:crossBetween val="midCat"/>
      </c:valAx>
      <c:valAx>
        <c:axId val="44647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46477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Respuesta (en escala logarítmica) del valor de resistencia del FSR 400 (Rn), expresado en k</a:t>
            </a:r>
            <a:r>
              <a:rPr lang="el-GR"/>
              <a:t>Ω</a:t>
            </a:r>
            <a:r>
              <a:rPr lang="es-AR"/>
              <a:t>, entre 7,54 gr y 607,54 gr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Hoja2!$E$2</c:f>
              <c:strCache>
                <c:ptCount val="1"/>
                <c:pt idx="0">
                  <c:v>Rn (kΩ)</c:v>
                </c:pt>
              </c:strCache>
            </c:strRef>
          </c:tx>
          <c:spPr>
            <a:ln w="22225" cap="rnd">
              <a:solidFill>
                <a:schemeClr val="accent1">
                  <a:tint val="77000"/>
                </a:schemeClr>
              </a:solidFill>
            </a:ln>
            <a:effectLst>
              <a:glow rad="139700">
                <a:schemeClr val="accent1">
                  <a:tint val="77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tint val="77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tint val="77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Hoja2!$D$3:$D$16</c:f>
              <c:numCache>
                <c:formatCode>General</c:formatCode>
                <c:ptCount val="14"/>
                <c:pt idx="0">
                  <c:v>7.54</c:v>
                </c:pt>
                <c:pt idx="1">
                  <c:v>9.5399999999999991</c:v>
                </c:pt>
                <c:pt idx="2">
                  <c:v>12.54</c:v>
                </c:pt>
                <c:pt idx="3">
                  <c:v>17.54</c:v>
                </c:pt>
                <c:pt idx="4">
                  <c:v>27.54</c:v>
                </c:pt>
                <c:pt idx="5">
                  <c:v>57.54</c:v>
                </c:pt>
                <c:pt idx="6">
                  <c:v>77.540000000000006</c:v>
                </c:pt>
                <c:pt idx="7">
                  <c:v>107.54</c:v>
                </c:pt>
                <c:pt idx="8">
                  <c:v>157.54</c:v>
                </c:pt>
                <c:pt idx="9">
                  <c:v>207.54</c:v>
                </c:pt>
                <c:pt idx="10">
                  <c:v>307.54000000000002</c:v>
                </c:pt>
                <c:pt idx="11">
                  <c:v>407.54</c:v>
                </c:pt>
                <c:pt idx="12">
                  <c:v>507.54</c:v>
                </c:pt>
                <c:pt idx="13">
                  <c:v>607.54</c:v>
                </c:pt>
              </c:numCache>
            </c:numRef>
          </c:xVal>
          <c:yVal>
            <c:numRef>
              <c:f>Hoja2!$E$3:$E$16</c:f>
              <c:numCache>
                <c:formatCode>General</c:formatCode>
                <c:ptCount val="14"/>
                <c:pt idx="0">
                  <c:v>8300</c:v>
                </c:pt>
                <c:pt idx="1">
                  <c:v>1100</c:v>
                </c:pt>
                <c:pt idx="2">
                  <c:v>160</c:v>
                </c:pt>
                <c:pt idx="3">
                  <c:v>88</c:v>
                </c:pt>
                <c:pt idx="4">
                  <c:v>60.5</c:v>
                </c:pt>
                <c:pt idx="5">
                  <c:v>21.3</c:v>
                </c:pt>
                <c:pt idx="6">
                  <c:v>15.9</c:v>
                </c:pt>
                <c:pt idx="7">
                  <c:v>13.5</c:v>
                </c:pt>
                <c:pt idx="8">
                  <c:v>10</c:v>
                </c:pt>
                <c:pt idx="9">
                  <c:v>7.3</c:v>
                </c:pt>
                <c:pt idx="10">
                  <c:v>6.2</c:v>
                </c:pt>
                <c:pt idx="11">
                  <c:v>5.35</c:v>
                </c:pt>
                <c:pt idx="12">
                  <c:v>4.6500000000000004</c:v>
                </c:pt>
                <c:pt idx="13">
                  <c:v>4.25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Hoja2!$E$2</c:f>
              <c:strCache>
                <c:ptCount val="1"/>
                <c:pt idx="0">
                  <c:v>Rn (kΩ)</c:v>
                </c:pt>
              </c:strCache>
            </c:strRef>
          </c:tx>
          <c:spPr>
            <a:ln w="22225" cap="rnd">
              <a:solidFill>
                <a:schemeClr val="accent1">
                  <a:shade val="76000"/>
                </a:schemeClr>
              </a:solidFill>
            </a:ln>
            <a:effectLst>
              <a:glow rad="139700">
                <a:schemeClr val="accent1">
                  <a:shade val="76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shade val="76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hade val="76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Hoja2!$D$3:$D$16</c:f>
              <c:numCache>
                <c:formatCode>General</c:formatCode>
                <c:ptCount val="14"/>
                <c:pt idx="0">
                  <c:v>7.54</c:v>
                </c:pt>
                <c:pt idx="1">
                  <c:v>9.5399999999999991</c:v>
                </c:pt>
                <c:pt idx="2">
                  <c:v>12.54</c:v>
                </c:pt>
                <c:pt idx="3">
                  <c:v>17.54</c:v>
                </c:pt>
                <c:pt idx="4">
                  <c:v>27.54</c:v>
                </c:pt>
                <c:pt idx="5">
                  <c:v>57.54</c:v>
                </c:pt>
                <c:pt idx="6">
                  <c:v>77.540000000000006</c:v>
                </c:pt>
                <c:pt idx="7">
                  <c:v>107.54</c:v>
                </c:pt>
                <c:pt idx="8">
                  <c:v>157.54</c:v>
                </c:pt>
                <c:pt idx="9">
                  <c:v>207.54</c:v>
                </c:pt>
                <c:pt idx="10">
                  <c:v>307.54000000000002</c:v>
                </c:pt>
                <c:pt idx="11">
                  <c:v>407.54</c:v>
                </c:pt>
                <c:pt idx="12">
                  <c:v>507.54</c:v>
                </c:pt>
                <c:pt idx="13">
                  <c:v>607.54</c:v>
                </c:pt>
              </c:numCache>
            </c:numRef>
          </c:xVal>
          <c:yVal>
            <c:numRef>
              <c:f>Hoja2!$E$3:$E$16</c:f>
              <c:numCache>
                <c:formatCode>General</c:formatCode>
                <c:ptCount val="14"/>
                <c:pt idx="0">
                  <c:v>8300</c:v>
                </c:pt>
                <c:pt idx="1">
                  <c:v>1100</c:v>
                </c:pt>
                <c:pt idx="2">
                  <c:v>160</c:v>
                </c:pt>
                <c:pt idx="3">
                  <c:v>88</c:v>
                </c:pt>
                <c:pt idx="4">
                  <c:v>60.5</c:v>
                </c:pt>
                <c:pt idx="5">
                  <c:v>21.3</c:v>
                </c:pt>
                <c:pt idx="6">
                  <c:v>15.9</c:v>
                </c:pt>
                <c:pt idx="7">
                  <c:v>13.5</c:v>
                </c:pt>
                <c:pt idx="8">
                  <c:v>10</c:v>
                </c:pt>
                <c:pt idx="9">
                  <c:v>7.3</c:v>
                </c:pt>
                <c:pt idx="10">
                  <c:v>6.2</c:v>
                </c:pt>
                <c:pt idx="11">
                  <c:v>5.35</c:v>
                </c:pt>
                <c:pt idx="12">
                  <c:v>4.6500000000000004</c:v>
                </c:pt>
                <c:pt idx="13">
                  <c:v>4.25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128752"/>
        <c:axId val="437129144"/>
      </c:scatterChart>
      <c:valAx>
        <c:axId val="437128752"/>
        <c:scaling>
          <c:logBase val="10"/>
          <c:orientation val="minMax"/>
          <c:max val="1000"/>
          <c:min val="6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Peso total sobre el sensor (pesa+plataforma) en gramos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37129144"/>
        <c:crosses val="autoZero"/>
        <c:crossBetween val="midCat"/>
      </c:valAx>
      <c:valAx>
        <c:axId val="437129144"/>
        <c:scaling>
          <c:logBase val="10"/>
          <c:orientation val="minMax"/>
          <c:max val="10000"/>
          <c:min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Rn (</a:t>
                </a:r>
                <a:r>
                  <a:rPr lang="en-US"/>
                  <a:t>k</a:t>
                </a:r>
                <a:r>
                  <a:rPr lang="el-GR"/>
                  <a:t>Ω</a:t>
                </a:r>
                <a:r>
                  <a:rPr lang="es-AR"/>
                  <a:t>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37128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Respuesta (en escala lineal) del valor de resistencia del FSR 400 (Rn), expresado en k</a:t>
            </a:r>
            <a:r>
              <a:rPr lang="el-GR"/>
              <a:t>Ω</a:t>
            </a:r>
            <a:r>
              <a:rPr lang="es-AR"/>
              <a:t>, entre 7,54 gr y 607,54 gr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Hoja2!$E$2</c:f>
              <c:strCache>
                <c:ptCount val="1"/>
                <c:pt idx="0">
                  <c:v>Rn (kΩ)</c:v>
                </c:pt>
              </c:strCache>
            </c:strRef>
          </c:tx>
          <c:spPr>
            <a:ln w="22225" cap="rnd">
              <a:solidFill>
                <a:schemeClr val="accent1">
                  <a:tint val="77000"/>
                </a:schemeClr>
              </a:solidFill>
            </a:ln>
            <a:effectLst>
              <a:glow rad="139700">
                <a:schemeClr val="accent1">
                  <a:tint val="77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tint val="77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tint val="77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Hoja2!$D$3:$D$16</c:f>
              <c:numCache>
                <c:formatCode>General</c:formatCode>
                <c:ptCount val="14"/>
                <c:pt idx="0">
                  <c:v>7.54</c:v>
                </c:pt>
                <c:pt idx="1">
                  <c:v>9.5399999999999991</c:v>
                </c:pt>
                <c:pt idx="2">
                  <c:v>12.54</c:v>
                </c:pt>
                <c:pt idx="3">
                  <c:v>17.54</c:v>
                </c:pt>
                <c:pt idx="4">
                  <c:v>27.54</c:v>
                </c:pt>
                <c:pt idx="5">
                  <c:v>57.54</c:v>
                </c:pt>
                <c:pt idx="6">
                  <c:v>77.540000000000006</c:v>
                </c:pt>
                <c:pt idx="7">
                  <c:v>107.54</c:v>
                </c:pt>
                <c:pt idx="8">
                  <c:v>157.54</c:v>
                </c:pt>
                <c:pt idx="9">
                  <c:v>207.54</c:v>
                </c:pt>
                <c:pt idx="10">
                  <c:v>307.54000000000002</c:v>
                </c:pt>
                <c:pt idx="11">
                  <c:v>407.54</c:v>
                </c:pt>
                <c:pt idx="12">
                  <c:v>507.54</c:v>
                </c:pt>
                <c:pt idx="13">
                  <c:v>607.54</c:v>
                </c:pt>
              </c:numCache>
            </c:numRef>
          </c:xVal>
          <c:yVal>
            <c:numRef>
              <c:f>Hoja2!$E$3:$E$16</c:f>
              <c:numCache>
                <c:formatCode>General</c:formatCode>
                <c:ptCount val="14"/>
                <c:pt idx="0">
                  <c:v>8300</c:v>
                </c:pt>
                <c:pt idx="1">
                  <c:v>1100</c:v>
                </c:pt>
                <c:pt idx="2">
                  <c:v>160</c:v>
                </c:pt>
                <c:pt idx="3">
                  <c:v>88</c:v>
                </c:pt>
                <c:pt idx="4">
                  <c:v>60.5</c:v>
                </c:pt>
                <c:pt idx="5">
                  <c:v>21.3</c:v>
                </c:pt>
                <c:pt idx="6">
                  <c:v>15.9</c:v>
                </c:pt>
                <c:pt idx="7">
                  <c:v>13.5</c:v>
                </c:pt>
                <c:pt idx="8">
                  <c:v>10</c:v>
                </c:pt>
                <c:pt idx="9">
                  <c:v>7.3</c:v>
                </c:pt>
                <c:pt idx="10">
                  <c:v>6.2</c:v>
                </c:pt>
                <c:pt idx="11">
                  <c:v>5.35</c:v>
                </c:pt>
                <c:pt idx="12">
                  <c:v>4.6500000000000004</c:v>
                </c:pt>
                <c:pt idx="13">
                  <c:v>4.25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Hoja2!$E$2</c:f>
              <c:strCache>
                <c:ptCount val="1"/>
                <c:pt idx="0">
                  <c:v>Rn (kΩ)</c:v>
                </c:pt>
              </c:strCache>
            </c:strRef>
          </c:tx>
          <c:spPr>
            <a:ln w="22225" cap="rnd">
              <a:solidFill>
                <a:schemeClr val="accent1">
                  <a:shade val="76000"/>
                </a:schemeClr>
              </a:solidFill>
            </a:ln>
            <a:effectLst>
              <a:glow rad="139700">
                <a:schemeClr val="accent1">
                  <a:shade val="76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shade val="76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hade val="76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Hoja2!$D$3:$D$16</c:f>
              <c:numCache>
                <c:formatCode>General</c:formatCode>
                <c:ptCount val="14"/>
                <c:pt idx="0">
                  <c:v>7.54</c:v>
                </c:pt>
                <c:pt idx="1">
                  <c:v>9.5399999999999991</c:v>
                </c:pt>
                <c:pt idx="2">
                  <c:v>12.54</c:v>
                </c:pt>
                <c:pt idx="3">
                  <c:v>17.54</c:v>
                </c:pt>
                <c:pt idx="4">
                  <c:v>27.54</c:v>
                </c:pt>
                <c:pt idx="5">
                  <c:v>57.54</c:v>
                </c:pt>
                <c:pt idx="6">
                  <c:v>77.540000000000006</c:v>
                </c:pt>
                <c:pt idx="7">
                  <c:v>107.54</c:v>
                </c:pt>
                <c:pt idx="8">
                  <c:v>157.54</c:v>
                </c:pt>
                <c:pt idx="9">
                  <c:v>207.54</c:v>
                </c:pt>
                <c:pt idx="10">
                  <c:v>307.54000000000002</c:v>
                </c:pt>
                <c:pt idx="11">
                  <c:v>407.54</c:v>
                </c:pt>
                <c:pt idx="12">
                  <c:v>507.54</c:v>
                </c:pt>
                <c:pt idx="13">
                  <c:v>607.54</c:v>
                </c:pt>
              </c:numCache>
            </c:numRef>
          </c:xVal>
          <c:yVal>
            <c:numRef>
              <c:f>Hoja2!$E$3:$E$16</c:f>
              <c:numCache>
                <c:formatCode>General</c:formatCode>
                <c:ptCount val="14"/>
                <c:pt idx="0">
                  <c:v>8300</c:v>
                </c:pt>
                <c:pt idx="1">
                  <c:v>1100</c:v>
                </c:pt>
                <c:pt idx="2">
                  <c:v>160</c:v>
                </c:pt>
                <c:pt idx="3">
                  <c:v>88</c:v>
                </c:pt>
                <c:pt idx="4">
                  <c:v>60.5</c:v>
                </c:pt>
                <c:pt idx="5">
                  <c:v>21.3</c:v>
                </c:pt>
                <c:pt idx="6">
                  <c:v>15.9</c:v>
                </c:pt>
                <c:pt idx="7">
                  <c:v>13.5</c:v>
                </c:pt>
                <c:pt idx="8">
                  <c:v>10</c:v>
                </c:pt>
                <c:pt idx="9">
                  <c:v>7.3</c:v>
                </c:pt>
                <c:pt idx="10">
                  <c:v>6.2</c:v>
                </c:pt>
                <c:pt idx="11">
                  <c:v>5.35</c:v>
                </c:pt>
                <c:pt idx="12">
                  <c:v>4.6500000000000004</c:v>
                </c:pt>
                <c:pt idx="13">
                  <c:v>4.25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13896"/>
        <c:axId val="169314288"/>
      </c:scatterChart>
      <c:valAx>
        <c:axId val="169313896"/>
        <c:scaling>
          <c:orientation val="minMax"/>
          <c:max val="700"/>
          <c:min val="6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Peso total sobre el sensor (pesa+plataforma) en gramos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9314288"/>
        <c:crosses val="autoZero"/>
        <c:crossBetween val="midCat"/>
      </c:valAx>
      <c:valAx>
        <c:axId val="169314288"/>
        <c:scaling>
          <c:orientation val="minMax"/>
          <c:max val="10000"/>
          <c:min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Rn (</a:t>
                </a:r>
                <a:r>
                  <a:rPr lang="en-US"/>
                  <a:t>k</a:t>
                </a:r>
                <a:r>
                  <a:rPr lang="el-GR"/>
                  <a:t>Ω</a:t>
                </a:r>
                <a:r>
                  <a:rPr lang="es-AR"/>
                  <a:t>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931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>
                <a:latin typeface="Times New Roman" panose="02020603050405020304" pitchFamily="18" charset="0"/>
                <a:cs typeface="Times New Roman" panose="02020603050405020304" pitchFamily="18" charset="0"/>
              </a:rPr>
              <a:t>Respuesta del Divisor Resistivo para distintos valores de RM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Hoja2!$P$2</c:f>
              <c:strCache>
                <c:ptCount val="1"/>
                <c:pt idx="0">
                  <c:v>Vo 
(p/RM=10k)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Hoja2!$N$3:$N$12</c:f>
              <c:numCache>
                <c:formatCode>0\ "gr"</c:formatCode>
                <c:ptCount val="10"/>
                <c:pt idx="0">
                  <c:v>7.54</c:v>
                </c:pt>
                <c:pt idx="1">
                  <c:v>9.5399999999999991</c:v>
                </c:pt>
                <c:pt idx="2">
                  <c:v>12.54</c:v>
                </c:pt>
                <c:pt idx="3">
                  <c:v>17.54</c:v>
                </c:pt>
                <c:pt idx="4">
                  <c:v>27.54</c:v>
                </c:pt>
                <c:pt idx="5">
                  <c:v>57.54</c:v>
                </c:pt>
                <c:pt idx="6">
                  <c:v>77.540000000000006</c:v>
                </c:pt>
                <c:pt idx="7">
                  <c:v>107.54</c:v>
                </c:pt>
                <c:pt idx="8">
                  <c:v>157.54</c:v>
                </c:pt>
                <c:pt idx="9">
                  <c:v>207.54</c:v>
                </c:pt>
              </c:numCache>
            </c:numRef>
          </c:xVal>
          <c:yVal>
            <c:numRef>
              <c:f>Hoja2!$P$3:$P$12</c:f>
              <c:numCache>
                <c:formatCode>0.00\ "V"</c:formatCode>
                <c:ptCount val="10"/>
                <c:pt idx="0">
                  <c:v>6.0168471720818293E-3</c:v>
                </c:pt>
                <c:pt idx="1">
                  <c:v>4.5045045045045043E-2</c:v>
                </c:pt>
                <c:pt idx="2">
                  <c:v>0.29411764705882354</c:v>
                </c:pt>
                <c:pt idx="3">
                  <c:v>0.51020408163265307</c:v>
                </c:pt>
                <c:pt idx="4">
                  <c:v>0.70921985815602839</c:v>
                </c:pt>
                <c:pt idx="5">
                  <c:v>1.5974440894568691</c:v>
                </c:pt>
                <c:pt idx="6">
                  <c:v>1.9305019305019304</c:v>
                </c:pt>
                <c:pt idx="7">
                  <c:v>2.1276595744680851</c:v>
                </c:pt>
                <c:pt idx="8">
                  <c:v>2.5</c:v>
                </c:pt>
                <c:pt idx="9">
                  <c:v>2.8901734104046244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Hoja2!$Q$2</c:f>
              <c:strCache>
                <c:ptCount val="1"/>
                <c:pt idx="0">
                  <c:v>Vo
(p/ RM=20k)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Hoja2!$N$3:$N$12</c:f>
              <c:numCache>
                <c:formatCode>0\ "gr"</c:formatCode>
                <c:ptCount val="10"/>
                <c:pt idx="0">
                  <c:v>7.54</c:v>
                </c:pt>
                <c:pt idx="1">
                  <c:v>9.5399999999999991</c:v>
                </c:pt>
                <c:pt idx="2">
                  <c:v>12.54</c:v>
                </c:pt>
                <c:pt idx="3">
                  <c:v>17.54</c:v>
                </c:pt>
                <c:pt idx="4">
                  <c:v>27.54</c:v>
                </c:pt>
                <c:pt idx="5">
                  <c:v>57.54</c:v>
                </c:pt>
                <c:pt idx="6">
                  <c:v>77.540000000000006</c:v>
                </c:pt>
                <c:pt idx="7">
                  <c:v>107.54</c:v>
                </c:pt>
                <c:pt idx="8">
                  <c:v>157.54</c:v>
                </c:pt>
                <c:pt idx="9">
                  <c:v>207.54</c:v>
                </c:pt>
              </c:numCache>
            </c:numRef>
          </c:xVal>
          <c:yVal>
            <c:numRef>
              <c:f>Hoja2!$Q$3:$Q$12</c:f>
              <c:numCache>
                <c:formatCode>0.00\ "V"</c:formatCode>
                <c:ptCount val="10"/>
                <c:pt idx="0">
                  <c:v>1.201923076923077E-2</c:v>
                </c:pt>
                <c:pt idx="1">
                  <c:v>8.9285714285714288E-2</c:v>
                </c:pt>
                <c:pt idx="2">
                  <c:v>0.55555555555555558</c:v>
                </c:pt>
                <c:pt idx="3">
                  <c:v>0.92592592592592593</c:v>
                </c:pt>
                <c:pt idx="4">
                  <c:v>1.2422360248447204</c:v>
                </c:pt>
                <c:pt idx="5">
                  <c:v>2.4213075060532687</c:v>
                </c:pt>
                <c:pt idx="6">
                  <c:v>2.785515320334262</c:v>
                </c:pt>
                <c:pt idx="7">
                  <c:v>2.9850746268656718</c:v>
                </c:pt>
                <c:pt idx="8">
                  <c:v>3.3333333333333335</c:v>
                </c:pt>
                <c:pt idx="9">
                  <c:v>3.6630036630036629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Hoja2!$R$2</c:f>
              <c:strCache>
                <c:ptCount val="1"/>
                <c:pt idx="0">
                  <c:v>Vo
(p/ RM=33k)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Hoja2!$N$3:$N$12</c:f>
              <c:numCache>
                <c:formatCode>0\ "gr"</c:formatCode>
                <c:ptCount val="10"/>
                <c:pt idx="0">
                  <c:v>7.54</c:v>
                </c:pt>
                <c:pt idx="1">
                  <c:v>9.5399999999999991</c:v>
                </c:pt>
                <c:pt idx="2">
                  <c:v>12.54</c:v>
                </c:pt>
                <c:pt idx="3">
                  <c:v>17.54</c:v>
                </c:pt>
                <c:pt idx="4">
                  <c:v>27.54</c:v>
                </c:pt>
                <c:pt idx="5">
                  <c:v>57.54</c:v>
                </c:pt>
                <c:pt idx="6">
                  <c:v>77.540000000000006</c:v>
                </c:pt>
                <c:pt idx="7">
                  <c:v>107.54</c:v>
                </c:pt>
                <c:pt idx="8">
                  <c:v>157.54</c:v>
                </c:pt>
                <c:pt idx="9">
                  <c:v>207.54</c:v>
                </c:pt>
              </c:numCache>
            </c:numRef>
          </c:xVal>
          <c:yVal>
            <c:numRef>
              <c:f>Hoja2!$R$3:$R$12</c:f>
              <c:numCache>
                <c:formatCode>0.00\ "V"</c:formatCode>
                <c:ptCount val="10"/>
                <c:pt idx="0">
                  <c:v>1.9800792031681266E-2</c:v>
                </c:pt>
                <c:pt idx="1">
                  <c:v>0.14563106796116504</c:v>
                </c:pt>
                <c:pt idx="2">
                  <c:v>0.85492227979274615</c:v>
                </c:pt>
                <c:pt idx="3">
                  <c:v>1.3636363636363635</c:v>
                </c:pt>
                <c:pt idx="4">
                  <c:v>1.7647058823529411</c:v>
                </c:pt>
                <c:pt idx="5">
                  <c:v>3.0386740331491713</c:v>
                </c:pt>
                <c:pt idx="6">
                  <c:v>3.3742331288343559</c:v>
                </c:pt>
                <c:pt idx="7">
                  <c:v>3.5483870967741935</c:v>
                </c:pt>
                <c:pt idx="8">
                  <c:v>3.8372093023255816</c:v>
                </c:pt>
                <c:pt idx="9">
                  <c:v>4.0942928039702231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Hoja2!$S$2</c:f>
              <c:strCache>
                <c:ptCount val="1"/>
                <c:pt idx="0">
                  <c:v>Vo 
(p/ RM=100k)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Hoja2!$N$3:$N$12</c:f>
              <c:numCache>
                <c:formatCode>0\ "gr"</c:formatCode>
                <c:ptCount val="10"/>
                <c:pt idx="0">
                  <c:v>7.54</c:v>
                </c:pt>
                <c:pt idx="1">
                  <c:v>9.5399999999999991</c:v>
                </c:pt>
                <c:pt idx="2">
                  <c:v>12.54</c:v>
                </c:pt>
                <c:pt idx="3">
                  <c:v>17.54</c:v>
                </c:pt>
                <c:pt idx="4">
                  <c:v>27.54</c:v>
                </c:pt>
                <c:pt idx="5">
                  <c:v>57.54</c:v>
                </c:pt>
                <c:pt idx="6">
                  <c:v>77.540000000000006</c:v>
                </c:pt>
                <c:pt idx="7">
                  <c:v>107.54</c:v>
                </c:pt>
                <c:pt idx="8">
                  <c:v>157.54</c:v>
                </c:pt>
                <c:pt idx="9">
                  <c:v>207.54</c:v>
                </c:pt>
              </c:numCache>
            </c:numRef>
          </c:xVal>
          <c:yVal>
            <c:numRef>
              <c:f>Hoja2!$S$3:$S$12</c:f>
              <c:numCache>
                <c:formatCode>0.00\ "V"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2.6</c:v>
                </c:pt>
                <c:pt idx="3">
                  <c:v>3</c:v>
                </c:pt>
                <c:pt idx="4">
                  <c:v>3.29</c:v>
                </c:pt>
                <c:pt idx="5">
                  <c:v>3.68</c:v>
                </c:pt>
                <c:pt idx="6">
                  <c:v>4</c:v>
                </c:pt>
                <c:pt idx="7">
                  <c:v>4.3</c:v>
                </c:pt>
                <c:pt idx="8">
                  <c:v>4.5</c:v>
                </c:pt>
                <c:pt idx="9">
                  <c:v>4.57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Hoja2!$T$2</c:f>
              <c:strCache>
                <c:ptCount val="1"/>
                <c:pt idx="0">
                  <c:v>Vo 
(p/ RM=476k)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Hoja2!$N$3:$N$12</c:f>
              <c:numCache>
                <c:formatCode>0\ "gr"</c:formatCode>
                <c:ptCount val="10"/>
                <c:pt idx="0">
                  <c:v>7.54</c:v>
                </c:pt>
                <c:pt idx="1">
                  <c:v>9.5399999999999991</c:v>
                </c:pt>
                <c:pt idx="2">
                  <c:v>12.54</c:v>
                </c:pt>
                <c:pt idx="3">
                  <c:v>17.54</c:v>
                </c:pt>
                <c:pt idx="4">
                  <c:v>27.54</c:v>
                </c:pt>
                <c:pt idx="5">
                  <c:v>57.54</c:v>
                </c:pt>
                <c:pt idx="6">
                  <c:v>77.540000000000006</c:v>
                </c:pt>
                <c:pt idx="7">
                  <c:v>107.54</c:v>
                </c:pt>
                <c:pt idx="8">
                  <c:v>157.54</c:v>
                </c:pt>
                <c:pt idx="9">
                  <c:v>207.54</c:v>
                </c:pt>
              </c:numCache>
            </c:numRef>
          </c:xVal>
          <c:yVal>
            <c:numRef>
              <c:f>Hoja2!$T$3:$T$12</c:f>
              <c:numCache>
                <c:formatCode>0.00\ "V"</c:formatCode>
                <c:ptCount val="10"/>
                <c:pt idx="0">
                  <c:v>0</c:v>
                </c:pt>
                <c:pt idx="1">
                  <c:v>2.7</c:v>
                </c:pt>
                <c:pt idx="2">
                  <c:v>3.5</c:v>
                </c:pt>
                <c:pt idx="3">
                  <c:v>3.95</c:v>
                </c:pt>
                <c:pt idx="4">
                  <c:v>4.3600000000000003</c:v>
                </c:pt>
                <c:pt idx="5">
                  <c:v>4.59</c:v>
                </c:pt>
                <c:pt idx="6">
                  <c:v>4.7300000000000004</c:v>
                </c:pt>
                <c:pt idx="7">
                  <c:v>4.8650000000000002</c:v>
                </c:pt>
                <c:pt idx="8">
                  <c:v>4.9000000000000004</c:v>
                </c:pt>
                <c:pt idx="9">
                  <c:v>4.92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Hoja2!$U$2</c:f>
              <c:strCache>
                <c:ptCount val="1"/>
                <c:pt idx="0">
                  <c:v>Vo 
(p/ RM=1M)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Hoja2!$N$3:$N$12</c:f>
              <c:numCache>
                <c:formatCode>0\ "gr"</c:formatCode>
                <c:ptCount val="10"/>
                <c:pt idx="0">
                  <c:v>7.54</c:v>
                </c:pt>
                <c:pt idx="1">
                  <c:v>9.5399999999999991</c:v>
                </c:pt>
                <c:pt idx="2">
                  <c:v>12.54</c:v>
                </c:pt>
                <c:pt idx="3">
                  <c:v>17.54</c:v>
                </c:pt>
                <c:pt idx="4">
                  <c:v>27.54</c:v>
                </c:pt>
                <c:pt idx="5">
                  <c:v>57.54</c:v>
                </c:pt>
                <c:pt idx="6">
                  <c:v>77.540000000000006</c:v>
                </c:pt>
                <c:pt idx="7">
                  <c:v>107.54</c:v>
                </c:pt>
                <c:pt idx="8">
                  <c:v>157.54</c:v>
                </c:pt>
                <c:pt idx="9">
                  <c:v>207.54</c:v>
                </c:pt>
              </c:numCache>
            </c:numRef>
          </c:xVal>
          <c:yVal>
            <c:numRef>
              <c:f>Hoja2!$U$3:$U$12</c:f>
              <c:numCache>
                <c:formatCode>0.00\ "V"</c:formatCode>
                <c:ptCount val="10"/>
                <c:pt idx="0">
                  <c:v>0</c:v>
                </c:pt>
                <c:pt idx="1">
                  <c:v>3.9</c:v>
                </c:pt>
                <c:pt idx="2">
                  <c:v>4.34</c:v>
                </c:pt>
                <c:pt idx="3">
                  <c:v>4.59</c:v>
                </c:pt>
                <c:pt idx="4">
                  <c:v>4.71</c:v>
                </c:pt>
                <c:pt idx="5">
                  <c:v>4.76</c:v>
                </c:pt>
                <c:pt idx="6">
                  <c:v>4.8600000000000003</c:v>
                </c:pt>
                <c:pt idx="7">
                  <c:v>4.92</c:v>
                </c:pt>
                <c:pt idx="8">
                  <c:v>4.9470000000000001</c:v>
                </c:pt>
                <c:pt idx="9">
                  <c:v>4.96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471376"/>
        <c:axId val="446470592"/>
      </c:scatterChart>
      <c:valAx>
        <c:axId val="446471376"/>
        <c:scaling>
          <c:orientation val="minMax"/>
          <c:max val="21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Pesos aplicados sobre el sensor (incluída la plataforma)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\ &quot;gr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46470592"/>
        <c:crosses val="autoZero"/>
        <c:crossBetween val="midCat"/>
      </c:valAx>
      <c:valAx>
        <c:axId val="446470592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Vout</a:t>
                </a:r>
                <a:r>
                  <a:rPr lang="es-AR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(Tensión de salida del divisor)</a:t>
                </a:r>
                <a:endParaRPr lang="es-AR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2.2222222222222223E-2"/>
              <c:y val="0.244189632545931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\ &quot;V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46471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3</xdr:row>
      <xdr:rowOff>42862</xdr:rowOff>
    </xdr:from>
    <xdr:to>
      <xdr:col>10</xdr:col>
      <xdr:colOff>657225</xdr:colOff>
      <xdr:row>17</xdr:row>
      <xdr:rowOff>119062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681037</xdr:colOff>
      <xdr:row>3</xdr:row>
      <xdr:rowOff>52387</xdr:rowOff>
    </xdr:from>
    <xdr:to>
      <xdr:col>16</xdr:col>
      <xdr:colOff>681037</xdr:colOff>
      <xdr:row>17</xdr:row>
      <xdr:rowOff>128587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257175</xdr:colOff>
      <xdr:row>20</xdr:row>
      <xdr:rowOff>42862</xdr:rowOff>
    </xdr:from>
    <xdr:to>
      <xdr:col>15</xdr:col>
      <xdr:colOff>257175</xdr:colOff>
      <xdr:row>34</xdr:row>
      <xdr:rowOff>42862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218514</xdr:colOff>
      <xdr:row>34</xdr:row>
      <xdr:rowOff>180413</xdr:rowOff>
    </xdr:from>
    <xdr:to>
      <xdr:col>15</xdr:col>
      <xdr:colOff>218514</xdr:colOff>
      <xdr:row>49</xdr:row>
      <xdr:rowOff>66113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0</xdr:row>
      <xdr:rowOff>114300</xdr:rowOff>
    </xdr:from>
    <xdr:to>
      <xdr:col>11</xdr:col>
      <xdr:colOff>342900</xdr:colOff>
      <xdr:row>16</xdr:row>
      <xdr:rowOff>80962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17</xdr:row>
      <xdr:rowOff>0</xdr:rowOff>
    </xdr:from>
    <xdr:to>
      <xdr:col>11</xdr:col>
      <xdr:colOff>342900</xdr:colOff>
      <xdr:row>32</xdr:row>
      <xdr:rowOff>157162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261937</xdr:colOff>
      <xdr:row>12</xdr:row>
      <xdr:rowOff>128586</xdr:rowOff>
    </xdr:from>
    <xdr:to>
      <xdr:col>20</xdr:col>
      <xdr:colOff>290512</xdr:colOff>
      <xdr:row>27</xdr:row>
      <xdr:rowOff>171449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25" zoomScale="85" zoomScaleNormal="85" workbookViewId="0">
      <selection activeCell="A36" sqref="A36:I46"/>
    </sheetView>
  </sheetViews>
  <sheetFormatPr baseColWidth="10" defaultRowHeight="15" x14ac:dyDescent="0.25"/>
  <cols>
    <col min="1" max="1" width="3.85546875" customWidth="1"/>
    <col min="4" max="5" width="18.5703125" bestFit="1" customWidth="1"/>
    <col min="6" max="9" width="16.140625" bestFit="1" customWidth="1"/>
  </cols>
  <sheetData>
    <row r="1" spans="1:7" ht="15.75" thickBot="1" x14ac:dyDescent="0.3">
      <c r="A1" s="2" t="s">
        <v>0</v>
      </c>
      <c r="B1" s="2" t="s">
        <v>2</v>
      </c>
      <c r="C1" s="2" t="s">
        <v>3</v>
      </c>
      <c r="D1" s="2" t="s">
        <v>1</v>
      </c>
      <c r="E1" s="2" t="s">
        <v>5</v>
      </c>
    </row>
    <row r="2" spans="1:7" x14ac:dyDescent="0.25">
      <c r="A2" s="1">
        <v>1</v>
      </c>
      <c r="B2" s="1">
        <v>0</v>
      </c>
      <c r="C2" s="4">
        <f>B2+7.54</f>
        <v>7.54</v>
      </c>
      <c r="D2" s="1">
        <v>8300000</v>
      </c>
      <c r="E2" s="1" t="s">
        <v>6</v>
      </c>
      <c r="F2" s="23" t="s">
        <v>4</v>
      </c>
      <c r="G2" s="24"/>
    </row>
    <row r="3" spans="1:7" ht="15.75" thickBot="1" x14ac:dyDescent="0.3">
      <c r="A3" s="1">
        <v>2</v>
      </c>
      <c r="B3" s="1">
        <v>2</v>
      </c>
      <c r="C3" s="4">
        <f>B3+7.54</f>
        <v>9.5399999999999991</v>
      </c>
      <c r="D3" s="1">
        <v>1100000</v>
      </c>
      <c r="E3" s="1" t="s">
        <v>6</v>
      </c>
      <c r="F3" s="25">
        <v>7.54</v>
      </c>
      <c r="G3" s="26"/>
    </row>
    <row r="4" spans="1:7" x14ac:dyDescent="0.25">
      <c r="A4" s="1">
        <v>3</v>
      </c>
      <c r="B4" s="5">
        <v>5</v>
      </c>
      <c r="C4" s="6">
        <f t="shared" ref="C4:C15" si="0">B4+7.54</f>
        <v>12.54</v>
      </c>
      <c r="D4" s="5">
        <v>160000</v>
      </c>
      <c r="E4" s="5">
        <v>989</v>
      </c>
    </row>
    <row r="5" spans="1:7" x14ac:dyDescent="0.25">
      <c r="A5" s="1">
        <v>4</v>
      </c>
      <c r="B5" s="5">
        <v>10</v>
      </c>
      <c r="C5" s="6">
        <f t="shared" si="0"/>
        <v>17.54</v>
      </c>
      <c r="D5" s="5">
        <v>88000</v>
      </c>
      <c r="E5" s="5">
        <v>983</v>
      </c>
    </row>
    <row r="6" spans="1:7" x14ac:dyDescent="0.25">
      <c r="A6" s="1">
        <v>5</v>
      </c>
      <c r="B6" s="5">
        <v>20</v>
      </c>
      <c r="C6" s="6">
        <f t="shared" si="0"/>
        <v>27.54</v>
      </c>
      <c r="D6" s="5">
        <v>60500</v>
      </c>
      <c r="E6" s="5">
        <v>977</v>
      </c>
    </row>
    <row r="7" spans="1:7" x14ac:dyDescent="0.25">
      <c r="A7" s="1">
        <v>6</v>
      </c>
      <c r="B7" s="5">
        <v>50</v>
      </c>
      <c r="C7" s="6">
        <f t="shared" si="0"/>
        <v>57.54</v>
      </c>
      <c r="D7" s="5">
        <v>21300</v>
      </c>
      <c r="E7" s="5">
        <v>954</v>
      </c>
    </row>
    <row r="8" spans="1:7" x14ac:dyDescent="0.25">
      <c r="A8" s="1">
        <v>7</v>
      </c>
      <c r="B8" s="5">
        <v>70</v>
      </c>
      <c r="C8" s="6">
        <f t="shared" si="0"/>
        <v>77.540000000000006</v>
      </c>
      <c r="D8" s="5">
        <v>15900</v>
      </c>
      <c r="E8" s="5">
        <v>944</v>
      </c>
    </row>
    <row r="9" spans="1:7" x14ac:dyDescent="0.25">
      <c r="A9" s="1">
        <v>8</v>
      </c>
      <c r="B9" s="5">
        <v>100</v>
      </c>
      <c r="C9" s="6">
        <f t="shared" si="0"/>
        <v>107.54</v>
      </c>
      <c r="D9" s="5">
        <v>13500</v>
      </c>
      <c r="E9" s="5">
        <v>923</v>
      </c>
    </row>
    <row r="10" spans="1:7" x14ac:dyDescent="0.25">
      <c r="A10" s="1">
        <v>9</v>
      </c>
      <c r="B10" s="3">
        <v>150</v>
      </c>
      <c r="C10" s="16">
        <f t="shared" si="0"/>
        <v>157.54</v>
      </c>
      <c r="D10" s="3">
        <v>10000</v>
      </c>
      <c r="E10" s="3" t="s">
        <v>6</v>
      </c>
    </row>
    <row r="11" spans="1:7" x14ac:dyDescent="0.25">
      <c r="A11" s="1">
        <v>10</v>
      </c>
      <c r="B11" s="3">
        <v>200</v>
      </c>
      <c r="C11" s="16">
        <f t="shared" si="0"/>
        <v>207.54</v>
      </c>
      <c r="D11" s="3">
        <v>7300</v>
      </c>
      <c r="E11" s="3" t="s">
        <v>6</v>
      </c>
    </row>
    <row r="12" spans="1:7" x14ac:dyDescent="0.25">
      <c r="A12" s="1">
        <v>11</v>
      </c>
      <c r="B12" s="3">
        <v>300</v>
      </c>
      <c r="C12" s="4">
        <f t="shared" si="0"/>
        <v>307.54000000000002</v>
      </c>
      <c r="D12" s="1">
        <v>6200</v>
      </c>
      <c r="E12" s="1" t="s">
        <v>6</v>
      </c>
    </row>
    <row r="13" spans="1:7" x14ac:dyDescent="0.25">
      <c r="A13" s="1">
        <v>12</v>
      </c>
      <c r="B13" s="3">
        <v>400</v>
      </c>
      <c r="C13" s="4">
        <f t="shared" si="0"/>
        <v>407.54</v>
      </c>
      <c r="D13" s="1">
        <v>5350</v>
      </c>
      <c r="E13" s="1" t="s">
        <v>6</v>
      </c>
    </row>
    <row r="14" spans="1:7" x14ac:dyDescent="0.25">
      <c r="A14" s="1">
        <v>13</v>
      </c>
      <c r="B14" s="3">
        <v>500</v>
      </c>
      <c r="C14" s="4">
        <f t="shared" si="0"/>
        <v>507.54</v>
      </c>
      <c r="D14" s="1">
        <v>4650</v>
      </c>
      <c r="E14" s="1" t="s">
        <v>6</v>
      </c>
    </row>
    <row r="15" spans="1:7" ht="15.75" thickBot="1" x14ac:dyDescent="0.3">
      <c r="A15" s="20">
        <v>14</v>
      </c>
      <c r="B15" s="21">
        <v>600</v>
      </c>
      <c r="C15" s="22">
        <f t="shared" si="0"/>
        <v>607.54</v>
      </c>
      <c r="D15" s="20">
        <v>4250</v>
      </c>
      <c r="E15" s="1" t="s">
        <v>6</v>
      </c>
    </row>
    <row r="16" spans="1:7" ht="16.5" thickBot="1" x14ac:dyDescent="0.3">
      <c r="A16" s="30" t="s">
        <v>13</v>
      </c>
      <c r="B16" s="31"/>
      <c r="C16" s="31"/>
      <c r="D16" s="32"/>
    </row>
    <row r="17" spans="1:9" x14ac:dyDescent="0.25">
      <c r="A17" s="7" t="s">
        <v>7</v>
      </c>
      <c r="B17" s="8">
        <f>D4</f>
        <v>160000</v>
      </c>
      <c r="C17" s="8"/>
      <c r="D17" s="9"/>
    </row>
    <row r="18" spans="1:9" x14ac:dyDescent="0.25">
      <c r="A18" s="10" t="s">
        <v>8</v>
      </c>
      <c r="B18" s="11">
        <f>D9</f>
        <v>13500</v>
      </c>
      <c r="C18" s="11"/>
      <c r="D18" s="12"/>
    </row>
    <row r="19" spans="1:9" x14ac:dyDescent="0.25">
      <c r="A19" s="10" t="s">
        <v>9</v>
      </c>
      <c r="B19" s="11">
        <f>D6</f>
        <v>60500</v>
      </c>
      <c r="C19" s="11"/>
      <c r="D19" s="12"/>
    </row>
    <row r="20" spans="1:9" x14ac:dyDescent="0.25">
      <c r="A20" s="10" t="s">
        <v>10</v>
      </c>
      <c r="B20" s="13">
        <f>(B9-B6)/(B9-B4)</f>
        <v>0.84210526315789469</v>
      </c>
      <c r="C20" s="11"/>
      <c r="D20" s="12"/>
    </row>
    <row r="21" spans="1:9" ht="15.75" thickBot="1" x14ac:dyDescent="0.3">
      <c r="A21" s="14"/>
      <c r="B21" s="15"/>
      <c r="C21" s="17" t="s">
        <v>11</v>
      </c>
      <c r="D21" s="18">
        <v>984</v>
      </c>
    </row>
    <row r="22" spans="1:9" ht="15.75" thickBot="1" x14ac:dyDescent="0.3"/>
    <row r="23" spans="1:9" ht="19.5" thickBot="1" x14ac:dyDescent="0.35">
      <c r="A23" s="27" t="s">
        <v>12</v>
      </c>
      <c r="B23" s="28"/>
      <c r="C23" s="28"/>
      <c r="D23" s="28"/>
      <c r="E23" s="28"/>
      <c r="F23" s="28"/>
      <c r="G23" s="28"/>
      <c r="H23" s="28"/>
      <c r="I23" s="29"/>
    </row>
    <row r="24" spans="1:9" x14ac:dyDescent="0.25">
      <c r="A24" s="19" t="s">
        <v>0</v>
      </c>
      <c r="B24" s="19" t="s">
        <v>2</v>
      </c>
      <c r="C24" s="19" t="s">
        <v>3</v>
      </c>
      <c r="D24" s="19" t="s">
        <v>14</v>
      </c>
      <c r="E24" s="19" t="s">
        <v>15</v>
      </c>
      <c r="F24" s="19" t="s">
        <v>16</v>
      </c>
      <c r="G24" s="19" t="s">
        <v>17</v>
      </c>
      <c r="H24" s="19" t="s">
        <v>18</v>
      </c>
      <c r="I24" s="19" t="s">
        <v>19</v>
      </c>
    </row>
    <row r="25" spans="1:9" x14ac:dyDescent="0.25">
      <c r="A25" s="1">
        <v>1</v>
      </c>
      <c r="B25" s="1">
        <v>0</v>
      </c>
      <c r="C25" s="4">
        <v>0</v>
      </c>
      <c r="D25" s="1">
        <v>4.5830000000000002</v>
      </c>
      <c r="E25" s="1">
        <v>0</v>
      </c>
      <c r="F25" s="1">
        <v>4.7960000000000003</v>
      </c>
      <c r="G25" s="1">
        <v>0</v>
      </c>
      <c r="H25" s="1">
        <v>4.9560000000000004</v>
      </c>
      <c r="I25" s="1">
        <v>0</v>
      </c>
    </row>
    <row r="26" spans="1:9" x14ac:dyDescent="0.25">
      <c r="A26" s="1">
        <v>2</v>
      </c>
      <c r="B26" s="1">
        <v>0</v>
      </c>
      <c r="C26" s="4">
        <f>B26+7.54</f>
        <v>7.54</v>
      </c>
      <c r="D26" s="1">
        <v>1.6</v>
      </c>
      <c r="E26" s="1">
        <v>3.9</v>
      </c>
      <c r="F26" s="1">
        <v>1.83</v>
      </c>
      <c r="G26" s="1">
        <v>2.7</v>
      </c>
      <c r="H26" s="1">
        <v>3.55</v>
      </c>
      <c r="I26" s="1">
        <v>2</v>
      </c>
    </row>
    <row r="27" spans="1:9" x14ac:dyDescent="0.25">
      <c r="A27" s="1">
        <v>3</v>
      </c>
      <c r="B27" s="1">
        <v>2</v>
      </c>
      <c r="C27" s="4">
        <f>B27+7.54</f>
        <v>9.5399999999999991</v>
      </c>
      <c r="D27" s="1">
        <v>1.25</v>
      </c>
      <c r="E27" s="1">
        <v>4.34</v>
      </c>
      <c r="F27" s="1">
        <v>1.2</v>
      </c>
      <c r="G27" s="1">
        <v>3.5</v>
      </c>
      <c r="H27" s="1">
        <v>2.95</v>
      </c>
      <c r="I27" s="1">
        <v>2.6</v>
      </c>
    </row>
    <row r="28" spans="1:9" x14ac:dyDescent="0.25">
      <c r="A28" s="1">
        <v>4</v>
      </c>
      <c r="B28" s="3">
        <v>5</v>
      </c>
      <c r="C28" s="16">
        <f t="shared" ref="C28:C34" si="1">B28+7.54</f>
        <v>12.54</v>
      </c>
      <c r="D28" s="3">
        <v>0.8</v>
      </c>
      <c r="E28" s="3">
        <v>4.59</v>
      </c>
      <c r="F28" s="3">
        <v>0.8</v>
      </c>
      <c r="G28" s="3">
        <v>3.95</v>
      </c>
      <c r="H28" s="3">
        <v>2.36</v>
      </c>
      <c r="I28" s="3">
        <v>3</v>
      </c>
    </row>
    <row r="29" spans="1:9" x14ac:dyDescent="0.25">
      <c r="A29" s="1">
        <v>5</v>
      </c>
      <c r="B29" s="3">
        <v>10</v>
      </c>
      <c r="C29" s="16">
        <f t="shared" si="1"/>
        <v>17.54</v>
      </c>
      <c r="D29" s="3">
        <v>0.52</v>
      </c>
      <c r="E29" s="3">
        <v>4.71</v>
      </c>
      <c r="F29" s="3">
        <v>0.56000000000000005</v>
      </c>
      <c r="G29" s="3">
        <v>4.3600000000000003</v>
      </c>
      <c r="H29" s="3">
        <v>2.1800000000000002</v>
      </c>
      <c r="I29" s="3">
        <v>3.29</v>
      </c>
    </row>
    <row r="30" spans="1:9" x14ac:dyDescent="0.25">
      <c r="A30" s="1">
        <v>6</v>
      </c>
      <c r="B30" s="3">
        <v>20</v>
      </c>
      <c r="C30" s="16">
        <f t="shared" si="1"/>
        <v>27.54</v>
      </c>
      <c r="D30" s="3">
        <v>0.315</v>
      </c>
      <c r="E30" s="3">
        <v>4.76</v>
      </c>
      <c r="F30" s="3">
        <v>0.39</v>
      </c>
      <c r="G30" s="3">
        <v>4.59</v>
      </c>
      <c r="H30" s="3">
        <v>1.42</v>
      </c>
      <c r="I30" s="3">
        <v>3.68</v>
      </c>
    </row>
    <row r="31" spans="1:9" x14ac:dyDescent="0.25">
      <c r="A31" s="1">
        <v>7</v>
      </c>
      <c r="B31" s="3">
        <v>50</v>
      </c>
      <c r="C31" s="16">
        <f t="shared" si="1"/>
        <v>57.54</v>
      </c>
      <c r="D31" s="3">
        <v>0.13400000000000001</v>
      </c>
      <c r="E31" s="3">
        <v>4.8600000000000003</v>
      </c>
      <c r="F31" s="3">
        <v>0.26</v>
      </c>
      <c r="G31" s="3">
        <v>4.7300000000000004</v>
      </c>
      <c r="H31" s="3">
        <v>0.95</v>
      </c>
      <c r="I31" s="3">
        <v>4</v>
      </c>
    </row>
    <row r="32" spans="1:9" x14ac:dyDescent="0.25">
      <c r="A32" s="1">
        <v>8</v>
      </c>
      <c r="B32" s="3">
        <v>100</v>
      </c>
      <c r="C32" s="16">
        <f t="shared" si="1"/>
        <v>107.54</v>
      </c>
      <c r="D32" s="3">
        <v>8.7999999999999995E-2</v>
      </c>
      <c r="E32" s="3">
        <v>4.92</v>
      </c>
      <c r="F32" s="3">
        <v>0.17299999999999999</v>
      </c>
      <c r="G32" s="3">
        <v>4.8650000000000002</v>
      </c>
      <c r="H32" s="3">
        <v>0.67</v>
      </c>
      <c r="I32" s="3">
        <v>4.3</v>
      </c>
    </row>
    <row r="33" spans="1:9" x14ac:dyDescent="0.25">
      <c r="A33" s="1">
        <v>9</v>
      </c>
      <c r="B33" s="3">
        <v>150</v>
      </c>
      <c r="C33" s="16">
        <f t="shared" si="1"/>
        <v>157.54</v>
      </c>
      <c r="D33" s="3">
        <v>5.8999999999999997E-2</v>
      </c>
      <c r="E33" s="3">
        <v>4.9470000000000001</v>
      </c>
      <c r="F33" s="3">
        <v>0.13200000000000001</v>
      </c>
      <c r="G33" s="3">
        <v>4.9000000000000004</v>
      </c>
      <c r="H33" s="3">
        <v>0.48499999999999999</v>
      </c>
      <c r="I33" s="3">
        <v>4.5</v>
      </c>
    </row>
    <row r="34" spans="1:9" x14ac:dyDescent="0.25">
      <c r="A34" s="1">
        <v>10</v>
      </c>
      <c r="B34" s="3">
        <v>200</v>
      </c>
      <c r="C34" s="16">
        <f t="shared" si="1"/>
        <v>207.54</v>
      </c>
      <c r="D34" s="3">
        <v>4.8000000000000001E-2</v>
      </c>
      <c r="E34" s="3">
        <v>4.96</v>
      </c>
      <c r="F34" s="3">
        <v>0.10299999999999999</v>
      </c>
      <c r="G34" s="3">
        <v>4.92</v>
      </c>
      <c r="H34" s="3">
        <v>0.41</v>
      </c>
      <c r="I34" s="3">
        <v>4.57</v>
      </c>
    </row>
    <row r="36" spans="1:9" x14ac:dyDescent="0.25">
      <c r="A36" s="19" t="s">
        <v>0</v>
      </c>
      <c r="B36" s="2" t="s">
        <v>24</v>
      </c>
      <c r="C36" s="2" t="s">
        <v>20</v>
      </c>
      <c r="D36" s="2" t="s">
        <v>21</v>
      </c>
      <c r="E36" s="2" t="s">
        <v>22</v>
      </c>
      <c r="F36" s="2" t="s">
        <v>23</v>
      </c>
      <c r="G36" s="2" t="s">
        <v>25</v>
      </c>
      <c r="H36" s="2" t="s">
        <v>26</v>
      </c>
      <c r="I36" s="2" t="s">
        <v>27</v>
      </c>
    </row>
    <row r="37" spans="1:9" x14ac:dyDescent="0.25">
      <c r="A37" s="2">
        <v>1</v>
      </c>
      <c r="B37" s="4">
        <v>7.54</v>
      </c>
      <c r="C37" s="1">
        <v>8300000</v>
      </c>
      <c r="D37" s="33">
        <f>(5*$D$48)/(C37+$D$48)</f>
        <v>6.0168471720818293E-3</v>
      </c>
      <c r="E37" s="33">
        <f>(5*$E$48)/(C37+$E$48)</f>
        <v>1.201923076923077E-2</v>
      </c>
      <c r="F37" s="33">
        <f>(5*$F$48)/(C37+$F$48)</f>
        <v>1.9800792031681266E-2</v>
      </c>
      <c r="G37" s="33">
        <v>0</v>
      </c>
      <c r="H37" s="33">
        <v>0</v>
      </c>
      <c r="I37" s="33">
        <v>0</v>
      </c>
    </row>
    <row r="38" spans="1:9" x14ac:dyDescent="0.25">
      <c r="A38" s="2">
        <v>2</v>
      </c>
      <c r="B38" s="4">
        <v>9.5399999999999991</v>
      </c>
      <c r="C38" s="1">
        <v>1100000</v>
      </c>
      <c r="D38" s="33">
        <f>(5*$D$48)/(C38+$D$48)</f>
        <v>4.5045045045045043E-2</v>
      </c>
      <c r="E38" s="33">
        <f t="shared" ref="E38:E46" si="2">(5*$E$48)/(C38+$E$48)</f>
        <v>8.9285714285714288E-2</v>
      </c>
      <c r="F38" s="33">
        <f t="shared" ref="F38:F46" si="3">(5*$F$48)/(C38+$F$48)</f>
        <v>0.14563106796116504</v>
      </c>
      <c r="G38" s="33">
        <v>2</v>
      </c>
      <c r="H38" s="33">
        <v>2.7</v>
      </c>
      <c r="I38" s="33">
        <v>3.9</v>
      </c>
    </row>
    <row r="39" spans="1:9" x14ac:dyDescent="0.25">
      <c r="A39" s="2">
        <v>3</v>
      </c>
      <c r="B39" s="16">
        <v>12.54</v>
      </c>
      <c r="C39" s="3">
        <v>160000</v>
      </c>
      <c r="D39" s="33">
        <f>(5*$D$48)/(C39+$D$48)</f>
        <v>0.29411764705882354</v>
      </c>
      <c r="E39" s="33">
        <f t="shared" si="2"/>
        <v>0.55555555555555558</v>
      </c>
      <c r="F39" s="33">
        <f t="shared" si="3"/>
        <v>0.85492227979274615</v>
      </c>
      <c r="G39" s="33">
        <v>2.6</v>
      </c>
      <c r="H39" s="33">
        <v>3.5</v>
      </c>
      <c r="I39" s="33">
        <v>4.34</v>
      </c>
    </row>
    <row r="40" spans="1:9" x14ac:dyDescent="0.25">
      <c r="A40" s="2">
        <v>4</v>
      </c>
      <c r="B40" s="16">
        <v>17.54</v>
      </c>
      <c r="C40" s="3">
        <v>88000</v>
      </c>
      <c r="D40" s="33">
        <f>(5*$D$48)/(C40+$D$48)</f>
        <v>0.51020408163265307</v>
      </c>
      <c r="E40" s="33">
        <f t="shared" si="2"/>
        <v>0.92592592592592593</v>
      </c>
      <c r="F40" s="33">
        <f t="shared" si="3"/>
        <v>1.3636363636363635</v>
      </c>
      <c r="G40" s="33">
        <v>3</v>
      </c>
      <c r="H40" s="33">
        <v>3.95</v>
      </c>
      <c r="I40" s="33">
        <v>4.59</v>
      </c>
    </row>
    <row r="41" spans="1:9" x14ac:dyDescent="0.25">
      <c r="A41" s="2">
        <v>5</v>
      </c>
      <c r="B41" s="16">
        <v>27.54</v>
      </c>
      <c r="C41" s="3">
        <v>60500</v>
      </c>
      <c r="D41" s="33">
        <f>(5*$D$48)/(C41+$D$48)</f>
        <v>0.70921985815602839</v>
      </c>
      <c r="E41" s="33">
        <f t="shared" si="2"/>
        <v>1.2422360248447204</v>
      </c>
      <c r="F41" s="33">
        <f t="shared" si="3"/>
        <v>1.7647058823529411</v>
      </c>
      <c r="G41" s="33">
        <v>3.29</v>
      </c>
      <c r="H41" s="33">
        <v>4.3600000000000003</v>
      </c>
      <c r="I41" s="33">
        <v>4.71</v>
      </c>
    </row>
    <row r="42" spans="1:9" x14ac:dyDescent="0.25">
      <c r="A42" s="2">
        <v>6</v>
      </c>
      <c r="B42" s="16">
        <v>57.54</v>
      </c>
      <c r="C42" s="3">
        <v>21300</v>
      </c>
      <c r="D42" s="33">
        <f>(5*$D$48)/(C42+$D$48)</f>
        <v>1.5974440894568691</v>
      </c>
      <c r="E42" s="33">
        <f t="shared" si="2"/>
        <v>2.4213075060532687</v>
      </c>
      <c r="F42" s="33">
        <f t="shared" si="3"/>
        <v>3.0386740331491713</v>
      </c>
      <c r="G42" s="33">
        <v>3.68</v>
      </c>
      <c r="H42" s="33">
        <v>4.59</v>
      </c>
      <c r="I42" s="33">
        <v>4.76</v>
      </c>
    </row>
    <row r="43" spans="1:9" x14ac:dyDescent="0.25">
      <c r="A43" s="2">
        <v>7</v>
      </c>
      <c r="B43" s="16">
        <v>77.540000000000006</v>
      </c>
      <c r="C43" s="3">
        <v>15900</v>
      </c>
      <c r="D43" s="33">
        <f>(5*$D$48)/(C43+$D$48)</f>
        <v>1.9305019305019304</v>
      </c>
      <c r="E43" s="33">
        <f t="shared" si="2"/>
        <v>2.785515320334262</v>
      </c>
      <c r="F43" s="33">
        <f t="shared" si="3"/>
        <v>3.3742331288343559</v>
      </c>
      <c r="G43" s="33">
        <v>4</v>
      </c>
      <c r="H43" s="33">
        <v>4.7300000000000004</v>
      </c>
      <c r="I43" s="33">
        <v>4.8600000000000003</v>
      </c>
    </row>
    <row r="44" spans="1:9" x14ac:dyDescent="0.25">
      <c r="A44" s="2">
        <v>8</v>
      </c>
      <c r="B44" s="16">
        <v>107.54</v>
      </c>
      <c r="C44" s="3">
        <v>13500</v>
      </c>
      <c r="D44" s="33">
        <f>(5*$D$48)/(C44+$D$48)</f>
        <v>2.1276595744680851</v>
      </c>
      <c r="E44" s="33">
        <f t="shared" si="2"/>
        <v>2.9850746268656718</v>
      </c>
      <c r="F44" s="33">
        <f t="shared" si="3"/>
        <v>3.5483870967741935</v>
      </c>
      <c r="G44" s="33">
        <v>4.3</v>
      </c>
      <c r="H44" s="33">
        <v>4.8650000000000002</v>
      </c>
      <c r="I44" s="33">
        <v>4.92</v>
      </c>
    </row>
    <row r="45" spans="1:9" x14ac:dyDescent="0.25">
      <c r="A45" s="2">
        <v>9</v>
      </c>
      <c r="B45" s="16">
        <v>157.54</v>
      </c>
      <c r="C45" s="3">
        <v>10000</v>
      </c>
      <c r="D45" s="33">
        <f>(5*$D$48)/(C45+$D$48)</f>
        <v>2.5</v>
      </c>
      <c r="E45" s="33">
        <f t="shared" si="2"/>
        <v>3.3333333333333335</v>
      </c>
      <c r="F45" s="33">
        <f t="shared" si="3"/>
        <v>3.8372093023255816</v>
      </c>
      <c r="G45" s="33">
        <v>4.5</v>
      </c>
      <c r="H45" s="33">
        <v>4.9000000000000004</v>
      </c>
      <c r="I45" s="33">
        <v>4.9470000000000001</v>
      </c>
    </row>
    <row r="46" spans="1:9" x14ac:dyDescent="0.25">
      <c r="A46" s="2">
        <v>10</v>
      </c>
      <c r="B46" s="16">
        <v>207.54</v>
      </c>
      <c r="C46" s="3">
        <v>7300</v>
      </c>
      <c r="D46" s="33">
        <f>(5*$D$48)/(C46+$D$48)</f>
        <v>2.8901734104046244</v>
      </c>
      <c r="E46" s="33">
        <f t="shared" si="2"/>
        <v>3.6630036630036629</v>
      </c>
      <c r="F46" s="33">
        <f t="shared" si="3"/>
        <v>4.0942928039702231</v>
      </c>
      <c r="G46" s="33">
        <v>4.57</v>
      </c>
      <c r="H46" s="33">
        <v>4.92</v>
      </c>
      <c r="I46" s="33">
        <v>4.96</v>
      </c>
    </row>
    <row r="48" spans="1:9" x14ac:dyDescent="0.25">
      <c r="D48">
        <v>10000</v>
      </c>
      <c r="E48">
        <v>20000</v>
      </c>
      <c r="F48">
        <v>33000</v>
      </c>
    </row>
  </sheetData>
  <mergeCells count="4">
    <mergeCell ref="F2:G2"/>
    <mergeCell ref="F3:G3"/>
    <mergeCell ref="A23:I23"/>
    <mergeCell ref="A16:D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6"/>
  <sheetViews>
    <sheetView tabSelected="1" topLeftCell="K13" workbookViewId="0">
      <selection activeCell="M2" sqref="M2:U12"/>
    </sheetView>
  </sheetViews>
  <sheetFormatPr baseColWidth="10" defaultRowHeight="15" x14ac:dyDescent="0.25"/>
  <cols>
    <col min="2" max="2" width="3.28515625" bestFit="1" customWidth="1"/>
    <col min="3" max="3" width="7.42578125" bestFit="1" customWidth="1"/>
    <col min="4" max="5" width="8.85546875" bestFit="1" customWidth="1"/>
    <col min="13" max="13" width="3.28515625" bestFit="1" customWidth="1"/>
    <col min="14" max="14" width="6.28515625" bestFit="1" customWidth="1"/>
    <col min="15" max="15" width="8.28515625" bestFit="1" customWidth="1"/>
    <col min="16" max="16" width="12.7109375" customWidth="1"/>
    <col min="17" max="18" width="13.28515625" bestFit="1" customWidth="1"/>
    <col min="19" max="20" width="14.42578125" bestFit="1" customWidth="1"/>
    <col min="21" max="21" width="13" bestFit="1" customWidth="1"/>
  </cols>
  <sheetData>
    <row r="2" spans="2:21" ht="28.5" x14ac:dyDescent="0.25">
      <c r="B2" s="34" t="s">
        <v>0</v>
      </c>
      <c r="C2" s="34" t="s">
        <v>2</v>
      </c>
      <c r="D2" s="34" t="s">
        <v>3</v>
      </c>
      <c r="E2" s="34" t="s">
        <v>28</v>
      </c>
      <c r="M2" s="41" t="s">
        <v>0</v>
      </c>
      <c r="N2" s="41" t="s">
        <v>30</v>
      </c>
      <c r="O2" s="41" t="s">
        <v>29</v>
      </c>
      <c r="P2" s="42" t="s">
        <v>36</v>
      </c>
      <c r="Q2" s="42" t="s">
        <v>35</v>
      </c>
      <c r="R2" s="42" t="s">
        <v>34</v>
      </c>
      <c r="S2" s="42" t="s">
        <v>33</v>
      </c>
      <c r="T2" s="42" t="s">
        <v>32</v>
      </c>
      <c r="U2" s="42" t="s">
        <v>31</v>
      </c>
    </row>
    <row r="3" spans="2:21" x14ac:dyDescent="0.25">
      <c r="B3" s="34">
        <v>1</v>
      </c>
      <c r="C3" s="35">
        <v>0</v>
      </c>
      <c r="D3" s="35">
        <f>C3+7.54</f>
        <v>7.54</v>
      </c>
      <c r="E3" s="35">
        <v>8300</v>
      </c>
      <c r="M3" s="34">
        <v>1</v>
      </c>
      <c r="N3" s="38">
        <v>7.54</v>
      </c>
      <c r="O3" s="37">
        <v>8300</v>
      </c>
      <c r="P3" s="40">
        <v>6.0168471720818293E-3</v>
      </c>
      <c r="Q3" s="40">
        <v>1.201923076923077E-2</v>
      </c>
      <c r="R3" s="40">
        <v>1.9800792031681266E-2</v>
      </c>
      <c r="S3" s="40">
        <v>0</v>
      </c>
      <c r="T3" s="40">
        <v>0</v>
      </c>
      <c r="U3" s="40">
        <v>0</v>
      </c>
    </row>
    <row r="4" spans="2:21" x14ac:dyDescent="0.25">
      <c r="B4" s="34">
        <v>2</v>
      </c>
      <c r="C4" s="35">
        <v>2</v>
      </c>
      <c r="D4" s="35">
        <f>C4+7.54</f>
        <v>9.5399999999999991</v>
      </c>
      <c r="E4" s="35">
        <v>1100</v>
      </c>
      <c r="M4" s="34">
        <v>2</v>
      </c>
      <c r="N4" s="38">
        <v>9.5399999999999991</v>
      </c>
      <c r="O4" s="37">
        <v>1100</v>
      </c>
      <c r="P4" s="40">
        <v>4.5045045045045043E-2</v>
      </c>
      <c r="Q4" s="40">
        <v>8.9285714285714288E-2</v>
      </c>
      <c r="R4" s="40">
        <v>0.14563106796116504</v>
      </c>
      <c r="S4" s="40">
        <v>2</v>
      </c>
      <c r="T4" s="40">
        <v>2.7</v>
      </c>
      <c r="U4" s="40">
        <v>3.9</v>
      </c>
    </row>
    <row r="5" spans="2:21" x14ac:dyDescent="0.25">
      <c r="B5" s="34">
        <v>3</v>
      </c>
      <c r="C5" s="35">
        <v>5</v>
      </c>
      <c r="D5" s="36">
        <f t="shared" ref="D5:D16" si="0">C5+7.54</f>
        <v>12.54</v>
      </c>
      <c r="E5" s="35">
        <v>160</v>
      </c>
      <c r="M5" s="34">
        <v>3</v>
      </c>
      <c r="N5" s="39">
        <v>12.54</v>
      </c>
      <c r="O5" s="37">
        <v>160</v>
      </c>
      <c r="P5" s="40">
        <v>0.29411764705882354</v>
      </c>
      <c r="Q5" s="40">
        <v>0.55555555555555558</v>
      </c>
      <c r="R5" s="40">
        <v>0.85492227979274615</v>
      </c>
      <c r="S5" s="40">
        <v>2.6</v>
      </c>
      <c r="T5" s="40">
        <v>3.5</v>
      </c>
      <c r="U5" s="40">
        <v>4.34</v>
      </c>
    </row>
    <row r="6" spans="2:21" x14ac:dyDescent="0.25">
      <c r="B6" s="34">
        <v>4</v>
      </c>
      <c r="C6" s="35">
        <v>10</v>
      </c>
      <c r="D6" s="36">
        <f t="shared" si="0"/>
        <v>17.54</v>
      </c>
      <c r="E6" s="35">
        <v>88</v>
      </c>
      <c r="M6" s="34">
        <v>4</v>
      </c>
      <c r="N6" s="39">
        <v>17.54</v>
      </c>
      <c r="O6" s="37">
        <v>88</v>
      </c>
      <c r="P6" s="40">
        <v>0.51020408163265307</v>
      </c>
      <c r="Q6" s="40">
        <v>0.92592592592592593</v>
      </c>
      <c r="R6" s="40">
        <v>1.3636363636363635</v>
      </c>
      <c r="S6" s="40">
        <v>3</v>
      </c>
      <c r="T6" s="40">
        <v>3.95</v>
      </c>
      <c r="U6" s="40">
        <v>4.59</v>
      </c>
    </row>
    <row r="7" spans="2:21" x14ac:dyDescent="0.25">
      <c r="B7" s="34">
        <v>5</v>
      </c>
      <c r="C7" s="35">
        <v>20</v>
      </c>
      <c r="D7" s="36">
        <f t="shared" si="0"/>
        <v>27.54</v>
      </c>
      <c r="E7" s="35">
        <v>60.5</v>
      </c>
      <c r="M7" s="34">
        <v>5</v>
      </c>
      <c r="N7" s="39">
        <v>27.54</v>
      </c>
      <c r="O7" s="37">
        <v>60.5</v>
      </c>
      <c r="P7" s="40">
        <v>0.70921985815602839</v>
      </c>
      <c r="Q7" s="40">
        <v>1.2422360248447204</v>
      </c>
      <c r="R7" s="40">
        <v>1.7647058823529411</v>
      </c>
      <c r="S7" s="40">
        <v>3.29</v>
      </c>
      <c r="T7" s="40">
        <v>4.3600000000000003</v>
      </c>
      <c r="U7" s="40">
        <v>4.71</v>
      </c>
    </row>
    <row r="8" spans="2:21" x14ac:dyDescent="0.25">
      <c r="B8" s="34">
        <v>6</v>
      </c>
      <c r="C8" s="35">
        <v>50</v>
      </c>
      <c r="D8" s="36">
        <f t="shared" si="0"/>
        <v>57.54</v>
      </c>
      <c r="E8" s="35">
        <v>21.3</v>
      </c>
      <c r="M8" s="34">
        <v>6</v>
      </c>
      <c r="N8" s="39">
        <v>57.54</v>
      </c>
      <c r="O8" s="37">
        <v>21.3</v>
      </c>
      <c r="P8" s="40">
        <v>1.5974440894568691</v>
      </c>
      <c r="Q8" s="40">
        <v>2.4213075060532687</v>
      </c>
      <c r="R8" s="40">
        <v>3.0386740331491713</v>
      </c>
      <c r="S8" s="40">
        <v>3.68</v>
      </c>
      <c r="T8" s="40">
        <v>4.59</v>
      </c>
      <c r="U8" s="40">
        <v>4.76</v>
      </c>
    </row>
    <row r="9" spans="2:21" x14ac:dyDescent="0.25">
      <c r="B9" s="34">
        <v>7</v>
      </c>
      <c r="C9" s="35">
        <v>70</v>
      </c>
      <c r="D9" s="36">
        <f t="shared" si="0"/>
        <v>77.540000000000006</v>
      </c>
      <c r="E9" s="35">
        <v>15.9</v>
      </c>
      <c r="M9" s="34">
        <v>7</v>
      </c>
      <c r="N9" s="39">
        <v>77.540000000000006</v>
      </c>
      <c r="O9" s="37">
        <v>15.9</v>
      </c>
      <c r="P9" s="40">
        <v>1.9305019305019304</v>
      </c>
      <c r="Q9" s="40">
        <v>2.785515320334262</v>
      </c>
      <c r="R9" s="40">
        <v>3.3742331288343559</v>
      </c>
      <c r="S9" s="40">
        <v>4</v>
      </c>
      <c r="T9" s="40">
        <v>4.7300000000000004</v>
      </c>
      <c r="U9" s="40">
        <v>4.8600000000000003</v>
      </c>
    </row>
    <row r="10" spans="2:21" x14ac:dyDescent="0.25">
      <c r="B10" s="34">
        <v>8</v>
      </c>
      <c r="C10" s="35">
        <v>100</v>
      </c>
      <c r="D10" s="36">
        <f t="shared" si="0"/>
        <v>107.54</v>
      </c>
      <c r="E10" s="35">
        <v>13.5</v>
      </c>
      <c r="M10" s="34">
        <v>8</v>
      </c>
      <c r="N10" s="39">
        <v>107.54</v>
      </c>
      <c r="O10" s="37">
        <v>13.5</v>
      </c>
      <c r="P10" s="40">
        <v>2.1276595744680851</v>
      </c>
      <c r="Q10" s="40">
        <v>2.9850746268656718</v>
      </c>
      <c r="R10" s="40">
        <v>3.5483870967741935</v>
      </c>
      <c r="S10" s="40">
        <v>4.3</v>
      </c>
      <c r="T10" s="40">
        <v>4.8650000000000002</v>
      </c>
      <c r="U10" s="40">
        <v>4.92</v>
      </c>
    </row>
    <row r="11" spans="2:21" x14ac:dyDescent="0.25">
      <c r="B11" s="34">
        <v>9</v>
      </c>
      <c r="C11" s="35">
        <v>150</v>
      </c>
      <c r="D11" s="36">
        <f t="shared" si="0"/>
        <v>157.54</v>
      </c>
      <c r="E11" s="35">
        <v>10</v>
      </c>
      <c r="M11" s="34">
        <v>9</v>
      </c>
      <c r="N11" s="39">
        <v>157.54</v>
      </c>
      <c r="O11" s="37">
        <v>10</v>
      </c>
      <c r="P11" s="40">
        <v>2.5</v>
      </c>
      <c r="Q11" s="40">
        <v>3.3333333333333335</v>
      </c>
      <c r="R11" s="40">
        <v>3.8372093023255816</v>
      </c>
      <c r="S11" s="40">
        <v>4.5</v>
      </c>
      <c r="T11" s="40">
        <v>4.9000000000000004</v>
      </c>
      <c r="U11" s="40">
        <v>4.9470000000000001</v>
      </c>
    </row>
    <row r="12" spans="2:21" x14ac:dyDescent="0.25">
      <c r="B12" s="34">
        <v>10</v>
      </c>
      <c r="C12" s="35">
        <v>200</v>
      </c>
      <c r="D12" s="36">
        <f t="shared" si="0"/>
        <v>207.54</v>
      </c>
      <c r="E12" s="35">
        <v>7.3</v>
      </c>
      <c r="M12" s="34">
        <v>10</v>
      </c>
      <c r="N12" s="39">
        <v>207.54</v>
      </c>
      <c r="O12" s="37">
        <v>7.3</v>
      </c>
      <c r="P12" s="40">
        <v>2.8901734104046244</v>
      </c>
      <c r="Q12" s="40">
        <v>3.6630036630036629</v>
      </c>
      <c r="R12" s="40">
        <v>4.0942928039702231</v>
      </c>
      <c r="S12" s="40">
        <v>4.57</v>
      </c>
      <c r="T12" s="40">
        <v>4.92</v>
      </c>
      <c r="U12" s="40">
        <v>4.96</v>
      </c>
    </row>
    <row r="13" spans="2:21" x14ac:dyDescent="0.25">
      <c r="B13" s="34">
        <v>11</v>
      </c>
      <c r="C13" s="35">
        <v>300</v>
      </c>
      <c r="D13" s="35">
        <f t="shared" si="0"/>
        <v>307.54000000000002</v>
      </c>
      <c r="E13" s="35">
        <v>6.2</v>
      </c>
    </row>
    <row r="14" spans="2:21" x14ac:dyDescent="0.25">
      <c r="B14" s="34">
        <v>12</v>
      </c>
      <c r="C14" s="35">
        <v>400</v>
      </c>
      <c r="D14" s="35">
        <f t="shared" si="0"/>
        <v>407.54</v>
      </c>
      <c r="E14" s="35">
        <v>5.35</v>
      </c>
    </row>
    <row r="15" spans="2:21" x14ac:dyDescent="0.25">
      <c r="B15" s="34">
        <v>13</v>
      </c>
      <c r="C15" s="35">
        <v>500</v>
      </c>
      <c r="D15" s="35">
        <f t="shared" si="0"/>
        <v>507.54</v>
      </c>
      <c r="E15" s="35">
        <v>4.6500000000000004</v>
      </c>
    </row>
    <row r="16" spans="2:21" x14ac:dyDescent="0.25">
      <c r="B16" s="34">
        <v>14</v>
      </c>
      <c r="C16" s="35">
        <v>600</v>
      </c>
      <c r="D16" s="35">
        <f t="shared" si="0"/>
        <v>607.54</v>
      </c>
      <c r="E16" s="35">
        <v>4.25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2022-08-07T15:56:06Z</dcterms:created>
  <dcterms:modified xsi:type="dcterms:W3CDTF">2024-06-30T10:40:51Z</dcterms:modified>
</cp:coreProperties>
</file>