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remias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30" i="1" s="1"/>
  <c r="B12" i="1"/>
  <c r="B16" i="1" s="1"/>
  <c r="B18" i="1" l="1"/>
  <c r="B10" i="1"/>
  <c r="B26" i="1" s="1"/>
  <c r="B29" i="1" s="1"/>
  <c r="B19" i="1" l="1"/>
  <c r="B21" i="1"/>
  <c r="B24" i="1" l="1"/>
  <c r="B23" i="1"/>
</calcChain>
</file>

<file path=xl/sharedStrings.xml><?xml version="1.0" encoding="utf-8"?>
<sst xmlns="http://schemas.openxmlformats.org/spreadsheetml/2006/main" count="45" uniqueCount="39">
  <si>
    <t>Ingresar Frecuencia:</t>
  </si>
  <si>
    <t xml:space="preserve">Ingresar Densidad de Corriente: </t>
  </si>
  <si>
    <t>Voltios</t>
  </si>
  <si>
    <t>Amperes</t>
  </si>
  <si>
    <t>Hz</t>
  </si>
  <si>
    <t>Ingresar Inducción</t>
  </si>
  <si>
    <t>KGauss</t>
  </si>
  <si>
    <t>Amperes/mm2</t>
  </si>
  <si>
    <t>Potencia</t>
  </si>
  <si>
    <t>Watt</t>
  </si>
  <si>
    <t xml:space="preserve">Pérdidas en el Transformador: </t>
  </si>
  <si>
    <t>Potencia total</t>
  </si>
  <si>
    <t>Sección del Núcleo:</t>
  </si>
  <si>
    <t>cm2</t>
  </si>
  <si>
    <t>Lado del Núcleo:</t>
  </si>
  <si>
    <t>cm</t>
  </si>
  <si>
    <t xml:space="preserve">de la Potencia </t>
  </si>
  <si>
    <t>Número de Espiras Primario:</t>
  </si>
  <si>
    <t>ingresar Tensión del Secundario:</t>
  </si>
  <si>
    <t>Ingresar Corriente del Secundario:</t>
  </si>
  <si>
    <t>Ingresar Tensión del Primario:</t>
  </si>
  <si>
    <t>Corriente del Primario:</t>
  </si>
  <si>
    <t>Espiras</t>
  </si>
  <si>
    <t>Número de Espiras del Secundario:</t>
  </si>
  <si>
    <t xml:space="preserve">Sección del Primario: </t>
  </si>
  <si>
    <t>Sección del Secundaria:</t>
  </si>
  <si>
    <t>mm2</t>
  </si>
  <si>
    <t>Diámetro Alambre Secundario:</t>
  </si>
  <si>
    <t>Diámetro Alambre Primario:</t>
  </si>
  <si>
    <t>mm</t>
  </si>
  <si>
    <t xml:space="preserve">Atención: </t>
  </si>
  <si>
    <t>La Sección del Núcleo es la Sección de la Columna central del Carrete donde se bobina.</t>
  </si>
  <si>
    <t>Por supuesto que si la Sección es Cuadrada le corresponde Lado x Lado.</t>
  </si>
  <si>
    <t>Si el Núcleo es de Hierro la Inducción es de 8KGauss.</t>
  </si>
  <si>
    <t>Si el Núcleo es de Hierro Silíceo La Inducción es de 10KGauss.</t>
  </si>
  <si>
    <t>Si el Núcleo es de Hierro Silíceo Orientado La Inducción es de 12KGauss.</t>
  </si>
  <si>
    <t>Cálculo de Transformadores según el Vademecum de Radio y Electricidad de Emilio Packmann</t>
  </si>
  <si>
    <t>Si el Núcleo es de ferrite, la Inducción se considera en 2,5KGauss.</t>
  </si>
  <si>
    <t>Número de Espiras por Voltio: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</si>
</sst>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5" sqref="B5"/>
    </sheetView>
  </sheetViews>
  <sheetFormatPr baseColWidth="10" defaultRowHeight="15" x14ac:dyDescent="0.25"/>
  <cols>
    <col min="1" max="1" width="33" customWidth="1"/>
    <col min="2" max="2" width="22" customWidth="1"/>
    <col min="3" max="3" width="14.140625" customWidth="1"/>
  </cols>
  <sheetData>
    <row r="1" spans="1:10" ht="23.25" x14ac:dyDescent="0.35">
      <c r="A1" s="15" t="s">
        <v>36</v>
      </c>
      <c r="B1" s="15"/>
      <c r="C1" s="15"/>
      <c r="D1" s="15"/>
      <c r="E1" s="15"/>
      <c r="F1" s="15"/>
      <c r="G1" s="15"/>
      <c r="H1" s="15"/>
      <c r="I1" s="15"/>
    </row>
    <row r="3" spans="1:10" ht="15.75" thickBot="1" x14ac:dyDescent="0.3"/>
    <row r="4" spans="1:10" x14ac:dyDescent="0.25">
      <c r="A4" s="4" t="s">
        <v>18</v>
      </c>
      <c r="B4" s="5">
        <v>282</v>
      </c>
      <c r="C4" s="4" t="s">
        <v>2</v>
      </c>
      <c r="E4" s="7" t="s">
        <v>30</v>
      </c>
      <c r="F4" s="8"/>
      <c r="G4" s="8"/>
      <c r="H4" s="8"/>
      <c r="I4" s="8"/>
      <c r="J4" s="9"/>
    </row>
    <row r="5" spans="1:10" x14ac:dyDescent="0.25">
      <c r="A5" s="4" t="s">
        <v>19</v>
      </c>
      <c r="B5" s="5">
        <v>0.01</v>
      </c>
      <c r="C5" s="4" t="s">
        <v>3</v>
      </c>
      <c r="E5" s="10" t="s">
        <v>37</v>
      </c>
      <c r="F5" s="6"/>
      <c r="G5" s="6"/>
      <c r="H5" s="6"/>
      <c r="I5" s="6"/>
      <c r="J5" s="11"/>
    </row>
    <row r="6" spans="1:10" x14ac:dyDescent="0.25">
      <c r="A6" s="4" t="s">
        <v>0</v>
      </c>
      <c r="B6" s="5">
        <v>50000</v>
      </c>
      <c r="C6" s="4" t="s">
        <v>4</v>
      </c>
      <c r="E6" s="10" t="s">
        <v>33</v>
      </c>
      <c r="F6" s="6"/>
      <c r="G6" s="6"/>
      <c r="H6" s="6"/>
      <c r="I6" s="6"/>
      <c r="J6" s="11"/>
    </row>
    <row r="7" spans="1:10" x14ac:dyDescent="0.25">
      <c r="A7" s="4" t="s">
        <v>5</v>
      </c>
      <c r="B7" s="5">
        <v>2.5</v>
      </c>
      <c r="C7" s="4" t="s">
        <v>6</v>
      </c>
      <c r="E7" s="10" t="s">
        <v>34</v>
      </c>
      <c r="F7" s="6"/>
      <c r="G7" s="6"/>
      <c r="H7" s="6"/>
      <c r="I7" s="6"/>
      <c r="J7" s="11"/>
    </row>
    <row r="8" spans="1:10" ht="15.75" thickBot="1" x14ac:dyDescent="0.3">
      <c r="A8" s="4" t="s">
        <v>1</v>
      </c>
      <c r="B8" s="5">
        <v>3</v>
      </c>
      <c r="C8" s="4" t="s">
        <v>7</v>
      </c>
      <c r="E8" s="12" t="s">
        <v>35</v>
      </c>
      <c r="F8" s="13"/>
      <c r="G8" s="13"/>
      <c r="H8" s="13"/>
      <c r="I8" s="13"/>
      <c r="J8" s="14"/>
    </row>
    <row r="9" spans="1:10" x14ac:dyDescent="0.25">
      <c r="A9" s="4" t="s">
        <v>20</v>
      </c>
      <c r="B9" s="5">
        <v>10.6</v>
      </c>
      <c r="C9" s="4" t="s">
        <v>2</v>
      </c>
    </row>
    <row r="10" spans="1:10" x14ac:dyDescent="0.25">
      <c r="A10" s="2" t="s">
        <v>21</v>
      </c>
      <c r="B10" s="3">
        <f>B16/B9</f>
        <v>0.29264150943396228</v>
      </c>
      <c r="C10" s="2" t="s">
        <v>3</v>
      </c>
    </row>
    <row r="12" spans="1:10" x14ac:dyDescent="0.25">
      <c r="A12" s="2" t="s">
        <v>8</v>
      </c>
      <c r="B12" s="2">
        <f>B4*B5</f>
        <v>2.82</v>
      </c>
      <c r="C12" s="2" t="s">
        <v>9</v>
      </c>
    </row>
    <row r="14" spans="1:10" x14ac:dyDescent="0.25">
      <c r="A14" s="2" t="s">
        <v>10</v>
      </c>
      <c r="B14" s="2">
        <v>0.1</v>
      </c>
      <c r="C14" s="2" t="s">
        <v>16</v>
      </c>
    </row>
    <row r="16" spans="1:10" x14ac:dyDescent="0.25">
      <c r="A16" s="2" t="s">
        <v>11</v>
      </c>
      <c r="B16" s="3">
        <f>B12+(0.1*B12)</f>
        <v>3.1019999999999999</v>
      </c>
      <c r="C16" s="2" t="s">
        <v>9</v>
      </c>
    </row>
    <row r="18" spans="1:5" x14ac:dyDescent="0.25">
      <c r="A18" s="2" t="s">
        <v>12</v>
      </c>
      <c r="B18" s="3">
        <f>36*(SQRT(B16/(B6*B7*B8)))</f>
        <v>0.10353990535054587</v>
      </c>
      <c r="C18" s="2" t="s">
        <v>13</v>
      </c>
      <c r="E18" t="s">
        <v>31</v>
      </c>
    </row>
    <row r="19" spans="1:5" x14ac:dyDescent="0.25">
      <c r="A19" s="2" t="s">
        <v>14</v>
      </c>
      <c r="B19" s="3">
        <f>SQRT(B18)</f>
        <v>0.32177617275141096</v>
      </c>
      <c r="C19" s="2" t="s">
        <v>15</v>
      </c>
      <c r="E19" t="s">
        <v>32</v>
      </c>
    </row>
    <row r="21" spans="1:5" x14ac:dyDescent="0.25">
      <c r="A21" s="1" t="s">
        <v>38</v>
      </c>
      <c r="B21" s="1">
        <f>22500/(B6*B7*B18)</f>
        <v>1.7384601559233608</v>
      </c>
      <c r="C21" s="1"/>
    </row>
    <row r="23" spans="1:5" x14ac:dyDescent="0.25">
      <c r="A23" s="2" t="s">
        <v>17</v>
      </c>
      <c r="B23" s="2">
        <f>B9*B21</f>
        <v>18.427677652787622</v>
      </c>
      <c r="C23" s="2" t="s">
        <v>22</v>
      </c>
    </row>
    <row r="24" spans="1:5" x14ac:dyDescent="0.25">
      <c r="A24" s="2" t="s">
        <v>23</v>
      </c>
      <c r="B24" s="2">
        <f>1.01*B4*B21</f>
        <v>495.14822161009158</v>
      </c>
      <c r="C24" s="2" t="s">
        <v>22</v>
      </c>
    </row>
    <row r="26" spans="1:5" x14ac:dyDescent="0.25">
      <c r="A26" s="2" t="s">
        <v>24</v>
      </c>
      <c r="B26" s="2">
        <f>B10*B8</f>
        <v>0.87792452830188683</v>
      </c>
      <c r="C26" s="2" t="s">
        <v>26</v>
      </c>
    </row>
    <row r="27" spans="1:5" x14ac:dyDescent="0.25">
      <c r="A27" s="2" t="s">
        <v>25</v>
      </c>
      <c r="B27" s="2">
        <f>B5*B8</f>
        <v>0.03</v>
      </c>
      <c r="C27" s="2" t="s">
        <v>26</v>
      </c>
    </row>
    <row r="29" spans="1:5" x14ac:dyDescent="0.25">
      <c r="A29" s="2" t="s">
        <v>28</v>
      </c>
      <c r="B29" s="3">
        <f>2*(SQRT(B26/3.1415))</f>
        <v>1.0572800928412027</v>
      </c>
      <c r="C29" s="2" t="s">
        <v>29</v>
      </c>
    </row>
    <row r="30" spans="1:5" x14ac:dyDescent="0.25">
      <c r="A30" s="2" t="s">
        <v>27</v>
      </c>
      <c r="B30" s="3">
        <f>2*(SQRT(B27/3.1415))</f>
        <v>0.19544388685207467</v>
      </c>
      <c r="C30" s="2" t="s">
        <v>29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Usuario de Windows</cp:lastModifiedBy>
  <dcterms:created xsi:type="dcterms:W3CDTF">2022-12-14T14:16:17Z</dcterms:created>
  <dcterms:modified xsi:type="dcterms:W3CDTF">2023-03-18T14:51:25Z</dcterms:modified>
</cp:coreProperties>
</file>