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0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G83" i="4"/>
  <c r="D83"/>
  <c r="G81"/>
  <c r="D81"/>
  <c r="G80"/>
  <c r="D80"/>
  <c r="G79"/>
  <c r="D79"/>
  <c r="G78"/>
  <c r="D78"/>
  <c r="G77"/>
  <c r="D77"/>
  <c r="G76"/>
  <c r="D76"/>
  <c r="G75"/>
  <c r="D75"/>
  <c r="G74"/>
  <c r="D74"/>
  <c r="G73"/>
  <c r="D73"/>
  <c r="G72"/>
  <c r="D72"/>
  <c r="G71"/>
  <c r="D71"/>
  <c r="G70"/>
  <c r="D70"/>
  <c r="G69"/>
  <c r="D69"/>
  <c r="G68"/>
  <c r="D68"/>
  <c r="G67"/>
  <c r="D67"/>
  <c r="G66"/>
  <c r="D66"/>
  <c r="G65"/>
  <c r="D65"/>
  <c r="G64"/>
  <c r="D64"/>
  <c r="G63"/>
  <c r="D63"/>
  <c r="E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25"/>
  <c r="H24"/>
  <c r="E23"/>
  <c r="D23"/>
  <c r="C23"/>
  <c r="B23"/>
  <c r="H23" s="1"/>
  <c r="H22"/>
  <c r="H21"/>
  <c r="H20"/>
  <c r="H19"/>
  <c r="H18"/>
  <c r="H17"/>
  <c r="H16"/>
  <c r="H15"/>
  <c r="H14"/>
  <c r="H13"/>
  <c r="H12"/>
  <c r="H11"/>
  <c r="H10"/>
  <c r="H9"/>
  <c r="H8"/>
  <c r="H7"/>
  <c r="E7"/>
  <c r="H6"/>
  <c r="H5"/>
  <c r="H4"/>
</calcChain>
</file>

<file path=xl/sharedStrings.xml><?xml version="1.0" encoding="utf-8"?>
<sst xmlns="http://schemas.openxmlformats.org/spreadsheetml/2006/main" count="36" uniqueCount="24">
  <si>
    <t>NUMBERS OF PUC ELECTRICITY CONSUMERS</t>
  </si>
  <si>
    <t>Note: Consumers = Bills</t>
  </si>
  <si>
    <t>Number of consumers</t>
  </si>
  <si>
    <t>Year</t>
  </si>
  <si>
    <t>Domestic</t>
  </si>
  <si>
    <t>Commercial/ Industrial</t>
  </si>
  <si>
    <t>Government</t>
  </si>
  <si>
    <t>Street lighting</t>
  </si>
  <si>
    <t>Export Oriented Industries</t>
  </si>
  <si>
    <t>PUC</t>
  </si>
  <si>
    <t>Total</t>
  </si>
  <si>
    <t/>
  </si>
  <si>
    <t>TOTAL</t>
  </si>
  <si>
    <t>AAGR</t>
  </si>
  <si>
    <t>PUC ELECTRICITY SALES BY SECTOR - in GWh</t>
  </si>
  <si>
    <t>Consumption</t>
  </si>
  <si>
    <t>Commercial&amp;Industrial</t>
  </si>
  <si>
    <t>AVERAGE CONSUMPTION</t>
  </si>
  <si>
    <t>Residential sector</t>
  </si>
  <si>
    <t>Commercial &amp; Industrial</t>
  </si>
  <si>
    <t>No. Consumers</t>
  </si>
  <si>
    <t>Average Cons.</t>
  </si>
  <si>
    <t>GWh</t>
  </si>
  <si>
    <t>kWh/yr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</si>
</sst>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_(* #,##0_);_(* \(#,##0\);_(* &quot;-&quot;??_);_(@_)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b/>
      <sz val="8"/>
      <name val="Times New Roman"/>
      <family val="1"/>
    </font>
    <font>
      <b/>
      <sz val="10"/>
      <name val="Arial"/>
      <family val="2"/>
    </font>
    <font>
      <sz val="10"/>
      <color theme="4"/>
      <name val="Times New Roman"/>
      <family val="1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8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7" fillId="2" borderId="0" xfId="1" applyFont="1" applyFill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5" xfId="1" applyNumberFormat="1" applyFont="1" applyBorder="1" applyAlignment="1">
      <alignment horizontal="center"/>
    </xf>
    <xf numFmtId="164" fontId="0" fillId="0" borderId="0" xfId="2" applyNumberFormat="1" applyFont="1"/>
    <xf numFmtId="165" fontId="0" fillId="0" borderId="0" xfId="3" applyFont="1"/>
    <xf numFmtId="3" fontId="9" fillId="0" borderId="0" xfId="1" applyNumberFormat="1" applyFont="1" applyBorder="1" applyAlignment="1">
      <alignment horizontal="center"/>
    </xf>
    <xf numFmtId="166" fontId="0" fillId="0" borderId="0" xfId="4" applyNumberFormat="1" applyFont="1"/>
    <xf numFmtId="0" fontId="10" fillId="0" borderId="0" xfId="1" applyFont="1" applyBorder="1" applyAlignment="1">
      <alignment horizontal="center"/>
    </xf>
    <xf numFmtId="3" fontId="8" fillId="3" borderId="0" xfId="1" applyNumberFormat="1" applyFont="1" applyFill="1" applyBorder="1" applyAlignment="1">
      <alignment horizontal="center"/>
    </xf>
    <xf numFmtId="0" fontId="1" fillId="0" borderId="0" xfId="1" applyFont="1" applyBorder="1"/>
    <xf numFmtId="167" fontId="0" fillId="4" borderId="0" xfId="3" applyNumberFormat="1" applyFont="1" applyFill="1" applyBorder="1"/>
    <xf numFmtId="3" fontId="8" fillId="0" borderId="0" xfId="1" applyNumberFormat="1" applyFont="1" applyFill="1" applyBorder="1" applyAlignment="1">
      <alignment horizontal="center"/>
    </xf>
    <xf numFmtId="3" fontId="1" fillId="0" borderId="0" xfId="1" applyNumberFormat="1"/>
    <xf numFmtId="0" fontId="1" fillId="0" borderId="0" xfId="1" applyFont="1"/>
    <xf numFmtId="167" fontId="11" fillId="0" borderId="0" xfId="3" applyNumberFormat="1" applyFont="1" applyBorder="1"/>
    <xf numFmtId="0" fontId="1" fillId="0" borderId="0" xfId="1" applyBorder="1"/>
    <xf numFmtId="0" fontId="1" fillId="0" borderId="0" xfId="1" applyFont="1" applyAlignment="1">
      <alignment horizontal="center"/>
    </xf>
    <xf numFmtId="164" fontId="5" fillId="0" borderId="0" xfId="2" applyNumberFormat="1" applyFont="1" applyAlignment="1">
      <alignment horizontal="center"/>
    </xf>
    <xf numFmtId="0" fontId="5" fillId="0" borderId="0" xfId="1" applyFont="1" applyFill="1"/>
    <xf numFmtId="0" fontId="1" fillId="0" borderId="0" xfId="1" applyFill="1"/>
    <xf numFmtId="3" fontId="12" fillId="0" borderId="0" xfId="1" applyNumberFormat="1" applyFont="1" applyFill="1"/>
    <xf numFmtId="3" fontId="12" fillId="0" borderId="0" xfId="1" applyNumberFormat="1" applyFont="1" applyFill="1" applyAlignment="1"/>
    <xf numFmtId="9" fontId="0" fillId="0" borderId="0" xfId="2" applyFont="1"/>
    <xf numFmtId="10" fontId="0" fillId="0" borderId="0" xfId="2" applyNumberFormat="1" applyFont="1"/>
    <xf numFmtId="0" fontId="13" fillId="0" borderId="1" xfId="1" applyFont="1" applyBorder="1" applyAlignment="1">
      <alignment horizontal="center"/>
    </xf>
    <xf numFmtId="0" fontId="13" fillId="0" borderId="3" xfId="1" applyFont="1" applyBorder="1" applyAlignment="1">
      <alignment horizontal="center"/>
    </xf>
    <xf numFmtId="0" fontId="14" fillId="0" borderId="0" xfId="1" applyFont="1" applyAlignment="1">
      <alignment horizontal="center"/>
    </xf>
    <xf numFmtId="3" fontId="12" fillId="0" borderId="0" xfId="1" applyNumberFormat="1" applyFont="1" applyFill="1" applyAlignment="1">
      <alignment horizontal="right"/>
    </xf>
    <xf numFmtId="165" fontId="15" fillId="0" borderId="0" xfId="3" applyFont="1" applyBorder="1"/>
    <xf numFmtId="0" fontId="15" fillId="0" borderId="0" xfId="1" applyFont="1" applyBorder="1"/>
    <xf numFmtId="165" fontId="15" fillId="0" borderId="5" xfId="1" applyNumberFormat="1" applyFont="1" applyBorder="1"/>
    <xf numFmtId="3" fontId="16" fillId="0" borderId="0" xfId="1" applyNumberFormat="1" applyFont="1" applyFill="1"/>
    <xf numFmtId="3" fontId="16" fillId="0" borderId="0" xfId="1" applyNumberFormat="1" applyFont="1" applyFill="1" applyAlignment="1"/>
    <xf numFmtId="0" fontId="12" fillId="0" borderId="0" xfId="1" applyFont="1" applyFill="1"/>
    <xf numFmtId="167" fontId="15" fillId="0" borderId="0" xfId="3" applyNumberFormat="1" applyFont="1" applyBorder="1"/>
    <xf numFmtId="0" fontId="17" fillId="0" borderId="0" xfId="1" applyFont="1" applyBorder="1" applyAlignment="1">
      <alignment horizontal="center" vertical="top" wrapText="1"/>
    </xf>
    <xf numFmtId="165" fontId="15" fillId="0" borderId="0" xfId="3" applyFont="1" applyFill="1" applyBorder="1"/>
    <xf numFmtId="0" fontId="3" fillId="0" borderId="0" xfId="1" applyFont="1" applyAlignment="1">
      <alignment horizontal="center"/>
    </xf>
    <xf numFmtId="0" fontId="3" fillId="0" borderId="0" xfId="1" quotePrefix="1" applyFont="1"/>
    <xf numFmtId="167" fontId="15" fillId="0" borderId="0" xfId="3" applyNumberFormat="1" applyFont="1" applyFill="1" applyBorder="1"/>
    <xf numFmtId="165" fontId="15" fillId="0" borderId="0" xfId="1" applyNumberFormat="1" applyFont="1" applyFill="1" applyBorder="1"/>
    <xf numFmtId="165" fontId="3" fillId="0" borderId="0" xfId="1" applyNumberFormat="1" applyFont="1"/>
    <xf numFmtId="3" fontId="18" fillId="0" borderId="0" xfId="1" applyNumberFormat="1" applyFont="1" applyFill="1"/>
    <xf numFmtId="0" fontId="18" fillId="0" borderId="0" xfId="1" applyFont="1" applyFill="1"/>
    <xf numFmtId="0" fontId="1" fillId="0" borderId="0" xfId="1" applyFont="1" applyFill="1"/>
    <xf numFmtId="165" fontId="0" fillId="0" borderId="0" xfId="3" applyFont="1" applyBorder="1"/>
    <xf numFmtId="165" fontId="5" fillId="0" borderId="0" xfId="3" applyFont="1" applyBorder="1"/>
    <xf numFmtId="165" fontId="1" fillId="0" borderId="5" xfId="1" applyNumberFormat="1" applyBorder="1"/>
    <xf numFmtId="0" fontId="5" fillId="0" borderId="6" xfId="1" applyFont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165" fontId="19" fillId="0" borderId="1" xfId="3" applyFont="1" applyBorder="1"/>
    <xf numFmtId="0" fontId="19" fillId="0" borderId="2" xfId="1" applyFont="1" applyBorder="1"/>
    <xf numFmtId="165" fontId="19" fillId="0" borderId="3" xfId="3" applyFont="1" applyBorder="1"/>
    <xf numFmtId="0" fontId="1" fillId="0" borderId="4" xfId="1" applyBorder="1" applyAlignment="1">
      <alignment horizontal="center"/>
    </xf>
    <xf numFmtId="165" fontId="0" fillId="0" borderId="5" xfId="3" applyFont="1" applyBorder="1" applyAlignment="1">
      <alignment horizontal="center"/>
    </xf>
    <xf numFmtId="165" fontId="0" fillId="0" borderId="0" xfId="3" applyFont="1" applyBorder="1" applyAlignment="1">
      <alignment horizontal="center"/>
    </xf>
    <xf numFmtId="0" fontId="1" fillId="0" borderId="5" xfId="1" applyBorder="1" applyAlignment="1">
      <alignment horizontal="center"/>
    </xf>
    <xf numFmtId="165" fontId="0" fillId="0" borderId="4" xfId="3" applyFont="1" applyBorder="1"/>
    <xf numFmtId="167" fontId="0" fillId="0" borderId="5" xfId="3" applyNumberFormat="1" applyFont="1" applyBorder="1"/>
    <xf numFmtId="167" fontId="1" fillId="0" borderId="5" xfId="1" applyNumberFormat="1" applyBorder="1"/>
    <xf numFmtId="167" fontId="0" fillId="0" borderId="0" xfId="3" applyNumberFormat="1" applyFont="1" applyBorder="1"/>
    <xf numFmtId="165" fontId="1" fillId="0" borderId="0" xfId="1" applyNumberFormat="1" applyBorder="1"/>
    <xf numFmtId="0" fontId="1" fillId="0" borderId="0" xfId="1" applyFont="1" applyFill="1" applyBorder="1"/>
    <xf numFmtId="165" fontId="0" fillId="0" borderId="4" xfId="3" applyFont="1" applyFill="1" applyBorder="1"/>
    <xf numFmtId="0" fontId="1" fillId="0" borderId="4" xfId="1" applyFill="1" applyBorder="1"/>
    <xf numFmtId="165" fontId="1" fillId="0" borderId="0" xfId="1" applyNumberFormat="1"/>
    <xf numFmtId="0" fontId="1" fillId="0" borderId="5" xfId="1" applyBorder="1"/>
    <xf numFmtId="0" fontId="1" fillId="0" borderId="4" xfId="1" applyBorder="1"/>
    <xf numFmtId="165" fontId="0" fillId="0" borderId="9" xfId="3" applyFont="1" applyBorder="1"/>
    <xf numFmtId="3" fontId="8" fillId="5" borderId="9" xfId="1" applyNumberFormat="1" applyFont="1" applyFill="1" applyBorder="1" applyAlignment="1">
      <alignment horizontal="center"/>
    </xf>
    <xf numFmtId="165" fontId="0" fillId="0" borderId="0" xfId="3" applyFont="1" applyFill="1"/>
    <xf numFmtId="165" fontId="20" fillId="0" borderId="0" xfId="1" applyNumberFormat="1" applyFont="1" applyFill="1"/>
  </cellXfs>
  <cellStyles count="6">
    <cellStyle name="Comma 2" xfId="3"/>
    <cellStyle name="Comma 2 2" xfId="4"/>
    <cellStyle name="Normal" xfId="0" builtinId="0"/>
    <cellStyle name="Normal 2" xfId="1"/>
    <cellStyle name="Normal 5" xfId="5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Commercial &amp; Industrial Sector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Sheet0!$C$14:$C$25</c:f>
              <c:numCache>
                <c:formatCode>#,##0</c:formatCode>
                <c:ptCount val="12"/>
                <c:pt idx="0">
                  <c:v>3484</c:v>
                </c:pt>
                <c:pt idx="1">
                  <c:v>3926</c:v>
                </c:pt>
                <c:pt idx="2">
                  <c:v>4053</c:v>
                </c:pt>
                <c:pt idx="3">
                  <c:v>4197</c:v>
                </c:pt>
                <c:pt idx="4">
                  <c:v>4409</c:v>
                </c:pt>
                <c:pt idx="5">
                  <c:v>4720</c:v>
                </c:pt>
                <c:pt idx="6">
                  <c:v>4964</c:v>
                </c:pt>
                <c:pt idx="7">
                  <c:v>5264</c:v>
                </c:pt>
                <c:pt idx="8">
                  <c:v>5498</c:v>
                </c:pt>
                <c:pt idx="9" formatCode="_(* #,##0_);_(* \(#,##0\);_(* &quot;-&quot;??_);_(@_)">
                  <c:v>5773</c:v>
                </c:pt>
                <c:pt idx="10">
                  <c:v>6048</c:v>
                </c:pt>
                <c:pt idx="11" formatCode="_-* #,##0_-;\-* #,##0_-;_-* &quot;-&quot;??_-;_-@_-">
                  <c:v>6274</c:v>
                </c:pt>
              </c:numCache>
            </c:numRef>
          </c:val>
        </c:ser>
        <c:axId val="489138432"/>
        <c:axId val="489136512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Sheet0!$C$46:$C$57</c:f>
              <c:numCache>
                <c:formatCode>_(* #,##0_);_(* \(#,##0\);_(* "-"??_);_(@_)</c:formatCode>
                <c:ptCount val="12"/>
                <c:pt idx="0">
                  <c:v>118.387</c:v>
                </c:pt>
                <c:pt idx="1">
                  <c:v>137.194751</c:v>
                </c:pt>
                <c:pt idx="2">
                  <c:v>165.41</c:v>
                </c:pt>
                <c:pt idx="3">
                  <c:v>176.86</c:v>
                </c:pt>
                <c:pt idx="4">
                  <c:v>181.67</c:v>
                </c:pt>
                <c:pt idx="5">
                  <c:v>187.28</c:v>
                </c:pt>
                <c:pt idx="6">
                  <c:v>208.71</c:v>
                </c:pt>
                <c:pt idx="7">
                  <c:v>213.4</c:v>
                </c:pt>
                <c:pt idx="8">
                  <c:v>212.3</c:v>
                </c:pt>
                <c:pt idx="9">
                  <c:v>217.30911884</c:v>
                </c:pt>
                <c:pt idx="10">
                  <c:v>210.14006599999999</c:v>
                </c:pt>
                <c:pt idx="11" formatCode="_-* #,##0.00_-;\-* #,##0.00_-;_-* &quot;-&quot;??_-;_-@_-">
                  <c:v>207.32941750000001</c:v>
                </c:pt>
              </c:numCache>
            </c:numRef>
          </c:val>
        </c:ser>
        <c:marker val="1"/>
        <c:axId val="489128704"/>
        <c:axId val="489130240"/>
      </c:lineChart>
      <c:catAx>
        <c:axId val="489128704"/>
        <c:scaling>
          <c:orientation val="minMax"/>
        </c:scaling>
        <c:axPos val="b"/>
        <c:numFmt formatCode="General" sourceLinked="1"/>
        <c:tickLblPos val="nextTo"/>
        <c:crossAx val="489130240"/>
        <c:crosses val="autoZero"/>
        <c:auto val="1"/>
        <c:lblAlgn val="ctr"/>
        <c:lblOffset val="100"/>
      </c:catAx>
      <c:valAx>
        <c:axId val="489130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  <c:layout/>
        </c:title>
        <c:numFmt formatCode="_(* #,##0_);_(* \(#,##0\);_(* &quot;-&quot;??_);_(@_)" sourceLinked="1"/>
        <c:tickLblPos val="nextTo"/>
        <c:crossAx val="489128704"/>
        <c:crosses val="autoZero"/>
        <c:crossBetween val="between"/>
      </c:valAx>
      <c:valAx>
        <c:axId val="489136512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  <c:layout/>
        </c:title>
        <c:numFmt formatCode="#,##0" sourceLinked="1"/>
        <c:tickLblPos val="nextTo"/>
        <c:crossAx val="489138432"/>
        <c:crosses val="max"/>
        <c:crossBetween val="between"/>
      </c:valAx>
      <c:catAx>
        <c:axId val="489138432"/>
        <c:scaling>
          <c:orientation val="minMax"/>
        </c:scaling>
        <c:delete val="1"/>
        <c:axPos val="b"/>
        <c:numFmt formatCode="General" sourceLinked="1"/>
        <c:tickLblPos val="none"/>
        <c:crossAx val="489136512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Residential Sector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Sheet0!$B$14:$B$25</c:f>
              <c:numCache>
                <c:formatCode>#,##0</c:formatCode>
                <c:ptCount val="12"/>
                <c:pt idx="0">
                  <c:v>25906</c:v>
                </c:pt>
                <c:pt idx="1">
                  <c:v>26694</c:v>
                </c:pt>
                <c:pt idx="2">
                  <c:v>27476</c:v>
                </c:pt>
                <c:pt idx="3">
                  <c:v>28128</c:v>
                </c:pt>
                <c:pt idx="4">
                  <c:v>28727</c:v>
                </c:pt>
                <c:pt idx="5">
                  <c:v>29422</c:v>
                </c:pt>
                <c:pt idx="6">
                  <c:v>30386</c:v>
                </c:pt>
                <c:pt idx="7">
                  <c:v>31419</c:v>
                </c:pt>
                <c:pt idx="8">
                  <c:v>32278</c:v>
                </c:pt>
                <c:pt idx="9" formatCode="_(* #,##0_);_(* \(#,##0\);_(* &quot;-&quot;??_);_(@_)">
                  <c:v>33371</c:v>
                </c:pt>
                <c:pt idx="10">
                  <c:v>34464</c:v>
                </c:pt>
                <c:pt idx="11" formatCode="_-* #,##0_-;\-* #,##0_-;_-* &quot;-&quot;??_-;_-@_-">
                  <c:v>35543</c:v>
                </c:pt>
              </c:numCache>
            </c:numRef>
          </c:val>
        </c:ser>
        <c:axId val="504850304"/>
        <c:axId val="504848384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Sheet0!$B$46:$B$57</c:f>
              <c:numCache>
                <c:formatCode>_-* #,##0.00_-;\-* #,##0.00_-;_-* "-"??_-;_-@_-</c:formatCode>
                <c:ptCount val="12"/>
                <c:pt idx="0">
                  <c:v>81.721000000000004</c:v>
                </c:pt>
                <c:pt idx="1">
                  <c:v>84.044355999999993</c:v>
                </c:pt>
                <c:pt idx="2">
                  <c:v>86.2</c:v>
                </c:pt>
                <c:pt idx="3">
                  <c:v>89.02</c:v>
                </c:pt>
                <c:pt idx="4">
                  <c:v>93.43</c:v>
                </c:pt>
                <c:pt idx="5">
                  <c:v>98.35</c:v>
                </c:pt>
                <c:pt idx="6">
                  <c:v>111.82</c:v>
                </c:pt>
                <c:pt idx="7">
                  <c:v>119.72</c:v>
                </c:pt>
                <c:pt idx="8">
                  <c:v>126.29</c:v>
                </c:pt>
                <c:pt idx="9">
                  <c:v>134.53860244000001</c:v>
                </c:pt>
                <c:pt idx="10">
                  <c:v>140.994698</c:v>
                </c:pt>
                <c:pt idx="11">
                  <c:v>138.74536900000001</c:v>
                </c:pt>
              </c:numCache>
            </c:numRef>
          </c:val>
        </c:ser>
        <c:marker val="1"/>
        <c:axId val="504844672"/>
        <c:axId val="504846208"/>
      </c:lineChart>
      <c:catAx>
        <c:axId val="504844672"/>
        <c:scaling>
          <c:orientation val="minMax"/>
        </c:scaling>
        <c:axPos val="b"/>
        <c:numFmt formatCode="General" sourceLinked="1"/>
        <c:tickLblPos val="nextTo"/>
        <c:crossAx val="504846208"/>
        <c:crosses val="autoZero"/>
        <c:auto val="1"/>
        <c:lblAlgn val="ctr"/>
        <c:lblOffset val="100"/>
      </c:catAx>
      <c:valAx>
        <c:axId val="504846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  <c:layout/>
        </c:title>
        <c:numFmt formatCode="_-* #,##0.00_-;\-* #,##0.00_-;_-* &quot;-&quot;??_-;_-@_-" sourceLinked="1"/>
        <c:tickLblPos val="nextTo"/>
        <c:crossAx val="504844672"/>
        <c:crosses val="autoZero"/>
        <c:crossBetween val="between"/>
      </c:valAx>
      <c:valAx>
        <c:axId val="50484838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  <c:layout/>
        </c:title>
        <c:numFmt formatCode="#,##0" sourceLinked="1"/>
        <c:tickLblPos val="nextTo"/>
        <c:crossAx val="504850304"/>
        <c:crosses val="max"/>
        <c:crossBetween val="between"/>
      </c:valAx>
      <c:catAx>
        <c:axId val="504850304"/>
        <c:scaling>
          <c:orientation val="minMax"/>
        </c:scaling>
        <c:delete val="1"/>
        <c:axPos val="b"/>
        <c:numFmt formatCode="General" sourceLinked="1"/>
        <c:tickLblPos val="none"/>
        <c:crossAx val="504848384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spPr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Government Sector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Sheet0!$D$14:$D$25</c:f>
              <c:numCache>
                <c:formatCode>#,##0</c:formatCode>
                <c:ptCount val="12"/>
                <c:pt idx="0">
                  <c:v>679</c:v>
                </c:pt>
                <c:pt idx="1">
                  <c:v>678</c:v>
                </c:pt>
                <c:pt idx="2">
                  <c:v>614</c:v>
                </c:pt>
                <c:pt idx="3">
                  <c:v>470</c:v>
                </c:pt>
                <c:pt idx="4">
                  <c:v>484</c:v>
                </c:pt>
                <c:pt idx="5">
                  <c:v>511</c:v>
                </c:pt>
                <c:pt idx="6">
                  <c:v>517</c:v>
                </c:pt>
                <c:pt idx="7">
                  <c:v>524</c:v>
                </c:pt>
                <c:pt idx="8">
                  <c:v>532</c:v>
                </c:pt>
                <c:pt idx="9" formatCode="_(* #,##0_);_(* \(#,##0\);_(* &quot;-&quot;??_);_(@_)">
                  <c:v>668</c:v>
                </c:pt>
                <c:pt idx="10">
                  <c:v>804</c:v>
                </c:pt>
                <c:pt idx="11" formatCode="_-* #,##0_-;\-* #,##0_-;_-* &quot;-&quot;??_-;_-@_-">
                  <c:v>833</c:v>
                </c:pt>
              </c:numCache>
            </c:numRef>
          </c:val>
        </c:ser>
        <c:axId val="521811456"/>
        <c:axId val="521809280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Sheet0!$D$46:$D$57</c:f>
              <c:numCache>
                <c:formatCode>_-* #,##0.00_-;\-* #,##0.00_-;_-* "-"??_-;_-@_-</c:formatCode>
                <c:ptCount val="12"/>
                <c:pt idx="0">
                  <c:v>35.494999999999997</c:v>
                </c:pt>
                <c:pt idx="1">
                  <c:v>33.544133000000002</c:v>
                </c:pt>
                <c:pt idx="2">
                  <c:v>37.01</c:v>
                </c:pt>
                <c:pt idx="3">
                  <c:v>39.700000000000003</c:v>
                </c:pt>
                <c:pt idx="4">
                  <c:v>36.24</c:v>
                </c:pt>
                <c:pt idx="5">
                  <c:v>37.4</c:v>
                </c:pt>
                <c:pt idx="6">
                  <c:v>43.99</c:v>
                </c:pt>
                <c:pt idx="7">
                  <c:v>47.2</c:v>
                </c:pt>
                <c:pt idx="8">
                  <c:v>46.349999999999994</c:v>
                </c:pt>
                <c:pt idx="9">
                  <c:v>47.326193000000004</c:v>
                </c:pt>
                <c:pt idx="10">
                  <c:v>49.804751000000003</c:v>
                </c:pt>
                <c:pt idx="11">
                  <c:v>54.470160999999997</c:v>
                </c:pt>
              </c:numCache>
            </c:numRef>
          </c:val>
        </c:ser>
        <c:marker val="1"/>
        <c:axId val="521805824"/>
        <c:axId val="521807360"/>
      </c:lineChart>
      <c:catAx>
        <c:axId val="521805824"/>
        <c:scaling>
          <c:orientation val="minMax"/>
        </c:scaling>
        <c:axPos val="b"/>
        <c:numFmt formatCode="General" sourceLinked="1"/>
        <c:tickLblPos val="nextTo"/>
        <c:crossAx val="521807360"/>
        <c:crosses val="autoZero"/>
        <c:auto val="1"/>
        <c:lblAlgn val="ctr"/>
        <c:lblOffset val="100"/>
      </c:catAx>
      <c:valAx>
        <c:axId val="521807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  <c:layout/>
        </c:title>
        <c:numFmt formatCode="_-* #,##0.00_-;\-* #,##0.00_-;_-* &quot;-&quot;??_-;_-@_-" sourceLinked="1"/>
        <c:tickLblPos val="nextTo"/>
        <c:crossAx val="521805824"/>
        <c:crosses val="autoZero"/>
        <c:crossBetween val="between"/>
      </c:valAx>
      <c:valAx>
        <c:axId val="521809280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  <c:layout/>
        </c:title>
        <c:numFmt formatCode="#,##0" sourceLinked="1"/>
        <c:tickLblPos val="nextTo"/>
        <c:crossAx val="521811456"/>
        <c:crosses val="max"/>
        <c:crossBetween val="between"/>
      </c:valAx>
      <c:catAx>
        <c:axId val="521811456"/>
        <c:scaling>
          <c:orientation val="minMax"/>
        </c:scaling>
        <c:delete val="1"/>
        <c:axPos val="b"/>
        <c:numFmt formatCode="General" sourceLinked="1"/>
        <c:tickLblPos val="none"/>
        <c:crossAx val="521809280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spPr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Street Lights Sector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Sheet0!$B$2</c:f>
              <c:strCache>
                <c:ptCount val="1"/>
                <c:pt idx="0">
                  <c:v>Number of consumers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Sheet0!$E$14:$E$25</c:f>
              <c:numCache>
                <c:formatCode>#,##0</c:formatCode>
                <c:ptCount val="12"/>
                <c:pt idx="0">
                  <c:v>215</c:v>
                </c:pt>
                <c:pt idx="1">
                  <c:v>218</c:v>
                </c:pt>
                <c:pt idx="2">
                  <c:v>221</c:v>
                </c:pt>
                <c:pt idx="3">
                  <c:v>268</c:v>
                </c:pt>
                <c:pt idx="4">
                  <c:v>267</c:v>
                </c:pt>
                <c:pt idx="5">
                  <c:v>267</c:v>
                </c:pt>
                <c:pt idx="6">
                  <c:v>270</c:v>
                </c:pt>
                <c:pt idx="7">
                  <c:v>275</c:v>
                </c:pt>
                <c:pt idx="8">
                  <c:v>275</c:v>
                </c:pt>
                <c:pt idx="9" formatCode="_(* #,##0_);_(* \(#,##0\);_(* &quot;-&quot;??_);_(@_)">
                  <c:v>281</c:v>
                </c:pt>
                <c:pt idx="10">
                  <c:v>287</c:v>
                </c:pt>
                <c:pt idx="11" formatCode="_-* #,##0_-;\-* #,##0_-;_-* &quot;-&quot;??_-;_-@_-">
                  <c:v>290</c:v>
                </c:pt>
              </c:numCache>
            </c:numRef>
          </c:val>
        </c:ser>
        <c:axId val="521860608"/>
        <c:axId val="521854336"/>
      </c:barChart>
      <c:lineChart>
        <c:grouping val="standard"/>
        <c:ser>
          <c:idx val="0"/>
          <c:order val="0"/>
          <c:tx>
            <c:strRef>
              <c:f>Sheet0!$B$34</c:f>
              <c:strCache>
                <c:ptCount val="1"/>
                <c:pt idx="0">
                  <c:v>Consumption</c:v>
                </c:pt>
              </c:strCache>
            </c:strRef>
          </c:tx>
          <c:marker>
            <c:symbol val="none"/>
          </c:marker>
          <c:cat>
            <c:numRef>
              <c:f>Sheet0!$A$14:$A$25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Sheet0!$E$46:$E$57</c:f>
              <c:numCache>
                <c:formatCode>_-* #,##0.00_-;\-* #,##0.00_-;_-* "-"??_-;_-@_-</c:formatCode>
                <c:ptCount val="12"/>
                <c:pt idx="0">
                  <c:v>1.133</c:v>
                </c:pt>
                <c:pt idx="1">
                  <c:v>1.0756749999999999</c:v>
                </c:pt>
                <c:pt idx="2">
                  <c:v>1.1399999999999999</c:v>
                </c:pt>
                <c:pt idx="3">
                  <c:v>1.24</c:v>
                </c:pt>
                <c:pt idx="4">
                  <c:v>1.22</c:v>
                </c:pt>
                <c:pt idx="5">
                  <c:v>1.1200000000000001</c:v>
                </c:pt>
                <c:pt idx="6">
                  <c:v>1.36</c:v>
                </c:pt>
                <c:pt idx="7">
                  <c:v>1.17</c:v>
                </c:pt>
                <c:pt idx="8">
                  <c:v>1.06</c:v>
                </c:pt>
                <c:pt idx="9">
                  <c:v>1.1443190000000001</c:v>
                </c:pt>
                <c:pt idx="10">
                  <c:v>1.0816749999999999</c:v>
                </c:pt>
                <c:pt idx="11">
                  <c:v>1.0194369999999999</c:v>
                </c:pt>
              </c:numCache>
            </c:numRef>
          </c:val>
        </c:ser>
        <c:marker val="1"/>
        <c:axId val="521850880"/>
        <c:axId val="521852416"/>
      </c:lineChart>
      <c:catAx>
        <c:axId val="521850880"/>
        <c:scaling>
          <c:orientation val="minMax"/>
        </c:scaling>
        <c:axPos val="b"/>
        <c:numFmt formatCode="General" sourceLinked="1"/>
        <c:tickLblPos val="nextTo"/>
        <c:crossAx val="521852416"/>
        <c:crosses val="autoZero"/>
        <c:auto val="1"/>
        <c:lblAlgn val="ctr"/>
        <c:lblOffset val="100"/>
      </c:catAx>
      <c:valAx>
        <c:axId val="521852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   GWh</a:t>
                </a:r>
              </a:p>
            </c:rich>
          </c:tx>
          <c:layout/>
        </c:title>
        <c:numFmt formatCode="_-* #,##0.00_-;\-* #,##0.00_-;_-* &quot;-&quot;??_-;_-@_-" sourceLinked="1"/>
        <c:tickLblPos val="nextTo"/>
        <c:crossAx val="521850880"/>
        <c:crosses val="autoZero"/>
        <c:crossBetween val="between"/>
      </c:valAx>
      <c:valAx>
        <c:axId val="521854336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consumers</a:t>
                </a:r>
              </a:p>
            </c:rich>
          </c:tx>
          <c:layout/>
        </c:title>
        <c:numFmt formatCode="#,##0" sourceLinked="1"/>
        <c:tickLblPos val="nextTo"/>
        <c:crossAx val="521860608"/>
        <c:crosses val="max"/>
        <c:crossBetween val="between"/>
      </c:valAx>
      <c:catAx>
        <c:axId val="521860608"/>
        <c:scaling>
          <c:orientation val="minMax"/>
        </c:scaling>
        <c:delete val="1"/>
        <c:axPos val="b"/>
        <c:numFmt formatCode="General" sourceLinked="1"/>
        <c:tickLblPos val="none"/>
        <c:crossAx val="521854336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spPr>
    <a:ln>
      <a:noFill/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23</xdr:row>
      <xdr:rowOff>28575</xdr:rowOff>
    </xdr:from>
    <xdr:to>
      <xdr:col>23</xdr:col>
      <xdr:colOff>323850</xdr:colOff>
      <xdr:row>40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400050</xdr:colOff>
      <xdr:row>41</xdr:row>
      <xdr:rowOff>104776</xdr:rowOff>
    </xdr:from>
    <xdr:to>
      <xdr:col>24</xdr:col>
      <xdr:colOff>57150</xdr:colOff>
      <xdr:row>58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390525</xdr:colOff>
      <xdr:row>59</xdr:row>
      <xdr:rowOff>114300</xdr:rowOff>
    </xdr:from>
    <xdr:to>
      <xdr:col>24</xdr:col>
      <xdr:colOff>47625</xdr:colOff>
      <xdr:row>77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80</xdr:row>
      <xdr:rowOff>0</xdr:rowOff>
    </xdr:from>
    <xdr:to>
      <xdr:col>23</xdr:col>
      <xdr:colOff>266700</xdr:colOff>
      <xdr:row>95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>
      <selection activeCell="L15" sqref="L15"/>
    </sheetView>
  </sheetViews>
  <sheetFormatPr defaultRowHeight="15"/>
  <cols>
    <col min="1" max="1" width="9.140625" style="1"/>
    <col min="2" max="2" width="10.5703125" style="1" bestFit="1" customWidth="1"/>
    <col min="3" max="16384" width="9.140625" style="1"/>
  </cols>
  <sheetData>
    <row r="1" spans="1:17" ht="18.75">
      <c r="C1" s="2" t="s">
        <v>0</v>
      </c>
      <c r="I1" s="3" t="s">
        <v>1</v>
      </c>
    </row>
    <row r="2" spans="1:17">
      <c r="B2" s="1" t="s">
        <v>2</v>
      </c>
    </row>
    <row r="3" spans="1:17">
      <c r="A3" s="4" t="s">
        <v>3</v>
      </c>
      <c r="B3" s="5" t="s">
        <v>4</v>
      </c>
      <c r="C3" s="6" t="s">
        <v>5</v>
      </c>
      <c r="D3" s="5" t="s">
        <v>6</v>
      </c>
      <c r="E3" s="5" t="s">
        <v>7</v>
      </c>
      <c r="F3" s="5" t="s">
        <v>8</v>
      </c>
      <c r="G3" s="7" t="s">
        <v>9</v>
      </c>
      <c r="H3" s="8" t="s">
        <v>10</v>
      </c>
      <c r="M3" s="9"/>
      <c r="N3" s="9"/>
      <c r="O3" s="9"/>
      <c r="P3" s="10"/>
      <c r="Q3" s="9"/>
    </row>
    <row r="4" spans="1:17" ht="15.75">
      <c r="A4" s="11">
        <v>2000</v>
      </c>
      <c r="B4" s="12">
        <v>18587</v>
      </c>
      <c r="C4" s="12">
        <v>1855</v>
      </c>
      <c r="D4" s="12">
        <v>392</v>
      </c>
      <c r="E4" s="12">
        <v>155</v>
      </c>
      <c r="F4" s="12">
        <v>15</v>
      </c>
      <c r="G4" s="12"/>
      <c r="H4" s="13">
        <f>SUM(B4:G4)</f>
        <v>21004</v>
      </c>
      <c r="M4" s="14"/>
      <c r="N4" s="14"/>
      <c r="O4" s="15"/>
      <c r="P4" s="15"/>
      <c r="Q4" s="15"/>
    </row>
    <row r="5" spans="1:17" ht="15.75">
      <c r="A5" s="11">
        <v>2001</v>
      </c>
      <c r="B5" s="12">
        <v>20394</v>
      </c>
      <c r="C5" s="12">
        <v>2169</v>
      </c>
      <c r="D5" s="12">
        <v>429</v>
      </c>
      <c r="E5" s="12">
        <v>200</v>
      </c>
      <c r="F5" s="12">
        <v>18</v>
      </c>
      <c r="G5" s="12"/>
      <c r="H5" s="13">
        <f t="shared" ref="H5:H20" si="0">SUM(B5:G5)</f>
        <v>23210</v>
      </c>
      <c r="M5" s="14"/>
      <c r="N5" s="14"/>
      <c r="O5" s="15"/>
      <c r="P5" s="15"/>
      <c r="Q5" s="15"/>
    </row>
    <row r="6" spans="1:17" ht="15.75">
      <c r="A6" s="11">
        <v>2002</v>
      </c>
      <c r="B6" s="12">
        <v>21438</v>
      </c>
      <c r="C6" s="12">
        <v>2383</v>
      </c>
      <c r="D6" s="16">
        <v>443</v>
      </c>
      <c r="E6" s="12">
        <v>94</v>
      </c>
      <c r="F6" s="12">
        <v>15</v>
      </c>
      <c r="G6" s="12"/>
      <c r="H6" s="13">
        <f t="shared" si="0"/>
        <v>24373</v>
      </c>
      <c r="M6" s="14"/>
      <c r="N6" s="14"/>
      <c r="O6" s="15"/>
      <c r="P6" s="15"/>
      <c r="Q6" s="15"/>
    </row>
    <row r="7" spans="1:17" ht="15.75">
      <c r="A7" s="11">
        <v>2003</v>
      </c>
      <c r="B7" s="12">
        <v>21961</v>
      </c>
      <c r="C7" s="12">
        <v>2497</v>
      </c>
      <c r="D7" s="12">
        <v>456</v>
      </c>
      <c r="E7" s="12">
        <f>129+18</f>
        <v>147</v>
      </c>
      <c r="F7" s="12">
        <v>16</v>
      </c>
      <c r="G7" s="12"/>
      <c r="H7" s="13">
        <f t="shared" si="0"/>
        <v>25077</v>
      </c>
      <c r="M7" s="14"/>
      <c r="N7" s="14"/>
      <c r="O7" s="15"/>
      <c r="P7" s="15"/>
      <c r="Q7" s="15"/>
    </row>
    <row r="8" spans="1:17" ht="15.75">
      <c r="A8" s="11">
        <v>2004</v>
      </c>
      <c r="B8" s="12">
        <v>23443</v>
      </c>
      <c r="C8" s="12">
        <v>2795</v>
      </c>
      <c r="D8" s="12">
        <v>472</v>
      </c>
      <c r="E8" s="12">
        <v>173</v>
      </c>
      <c r="F8" s="12">
        <v>17</v>
      </c>
      <c r="G8" s="12" t="s">
        <v>11</v>
      </c>
      <c r="H8" s="13">
        <f t="shared" si="0"/>
        <v>26900</v>
      </c>
      <c r="M8" s="14"/>
      <c r="N8" s="14"/>
      <c r="O8" s="15"/>
      <c r="P8" s="15"/>
      <c r="Q8" s="15"/>
    </row>
    <row r="9" spans="1:17" ht="15.75">
      <c r="A9" s="11">
        <v>2005</v>
      </c>
      <c r="B9" s="12">
        <v>23846</v>
      </c>
      <c r="C9" s="12">
        <v>2893</v>
      </c>
      <c r="D9" s="12">
        <v>476</v>
      </c>
      <c r="E9" s="12">
        <v>0</v>
      </c>
      <c r="F9" s="12">
        <v>16</v>
      </c>
      <c r="G9" s="12" t="s">
        <v>11</v>
      </c>
      <c r="H9" s="13">
        <f t="shared" si="0"/>
        <v>27231</v>
      </c>
      <c r="M9" s="14"/>
      <c r="N9" s="14"/>
      <c r="O9" s="15"/>
      <c r="P9" s="15"/>
      <c r="Q9" s="15"/>
    </row>
    <row r="10" spans="1:17" ht="15.75">
      <c r="A10" s="11">
        <v>2006</v>
      </c>
      <c r="B10" s="12">
        <v>24321</v>
      </c>
      <c r="C10" s="12">
        <v>3013</v>
      </c>
      <c r="D10" s="12">
        <v>523</v>
      </c>
      <c r="E10" s="12">
        <v>0</v>
      </c>
      <c r="F10" s="12">
        <v>0</v>
      </c>
      <c r="G10" s="12">
        <v>463</v>
      </c>
      <c r="H10" s="13">
        <f t="shared" si="0"/>
        <v>28320</v>
      </c>
      <c r="M10" s="14"/>
      <c r="N10" s="14"/>
      <c r="O10" s="15"/>
      <c r="P10" s="15"/>
      <c r="Q10" s="15"/>
    </row>
    <row r="11" spans="1:17" ht="15.75">
      <c r="A11" s="11">
        <v>2007</v>
      </c>
      <c r="B11" s="12">
        <v>25585</v>
      </c>
      <c r="C11" s="12">
        <v>3274</v>
      </c>
      <c r="D11" s="12">
        <v>501</v>
      </c>
      <c r="E11" s="12">
        <v>0</v>
      </c>
      <c r="F11" s="12">
        <v>17</v>
      </c>
      <c r="G11" s="12">
        <v>472</v>
      </c>
      <c r="H11" s="13">
        <f t="shared" si="0"/>
        <v>29849</v>
      </c>
      <c r="M11" s="14"/>
      <c r="N11" s="14"/>
      <c r="O11" s="15"/>
      <c r="P11" s="15"/>
      <c r="Q11" s="15"/>
    </row>
    <row r="12" spans="1:17" ht="15.75">
      <c r="A12" s="11">
        <v>2008</v>
      </c>
      <c r="B12" s="12">
        <v>25454</v>
      </c>
      <c r="C12" s="12">
        <v>3466</v>
      </c>
      <c r="D12" s="12">
        <v>510</v>
      </c>
      <c r="E12" s="12">
        <v>0</v>
      </c>
      <c r="F12" s="12">
        <v>16</v>
      </c>
      <c r="G12" s="12">
        <v>463</v>
      </c>
      <c r="H12" s="13">
        <f t="shared" si="0"/>
        <v>29909</v>
      </c>
      <c r="I12" s="17"/>
      <c r="J12" s="17"/>
      <c r="K12" s="17"/>
      <c r="M12" s="14"/>
      <c r="N12" s="14"/>
      <c r="O12" s="15"/>
      <c r="P12" s="15"/>
      <c r="Q12" s="15"/>
    </row>
    <row r="13" spans="1:17" ht="15.75">
      <c r="A13" s="11">
        <v>2009</v>
      </c>
      <c r="B13" s="12">
        <v>26149</v>
      </c>
      <c r="C13" s="12">
        <v>3474</v>
      </c>
      <c r="D13" s="12">
        <v>507</v>
      </c>
      <c r="E13" s="12">
        <v>210</v>
      </c>
      <c r="F13" s="12">
        <v>17</v>
      </c>
      <c r="G13" s="18">
        <v>305</v>
      </c>
      <c r="H13" s="13">
        <f t="shared" si="0"/>
        <v>30662</v>
      </c>
      <c r="I13" s="17"/>
      <c r="K13" s="17"/>
      <c r="M13" s="14"/>
      <c r="N13" s="14"/>
      <c r="O13" s="15"/>
      <c r="P13" s="15"/>
      <c r="Q13" s="15"/>
    </row>
    <row r="14" spans="1:17" ht="15.75">
      <c r="A14" s="11">
        <v>2010</v>
      </c>
      <c r="B14" s="12">
        <v>25906</v>
      </c>
      <c r="C14" s="12">
        <v>3484</v>
      </c>
      <c r="D14" s="19">
        <v>679</v>
      </c>
      <c r="E14" s="12">
        <v>215</v>
      </c>
      <c r="F14" s="12">
        <v>15</v>
      </c>
      <c r="G14" s="20"/>
      <c r="H14" s="13">
        <f t="shared" si="0"/>
        <v>30299</v>
      </c>
      <c r="I14" s="17"/>
      <c r="K14" s="17"/>
      <c r="M14" s="14"/>
      <c r="N14" s="14"/>
      <c r="O14" s="15"/>
      <c r="P14" s="15"/>
      <c r="Q14" s="15"/>
    </row>
    <row r="15" spans="1:17" ht="15.75">
      <c r="A15" s="11">
        <v>2011</v>
      </c>
      <c r="B15" s="12">
        <v>26694</v>
      </c>
      <c r="C15" s="12">
        <v>3926</v>
      </c>
      <c r="D15" s="19">
        <v>678</v>
      </c>
      <c r="E15" s="12">
        <v>218</v>
      </c>
      <c r="F15" s="12">
        <v>15</v>
      </c>
      <c r="G15" s="20"/>
      <c r="H15" s="13">
        <f t="shared" si="0"/>
        <v>31531</v>
      </c>
      <c r="I15" s="17"/>
      <c r="K15" s="17"/>
      <c r="M15" s="14"/>
      <c r="N15" s="14"/>
      <c r="O15" s="15"/>
      <c r="P15" s="15"/>
      <c r="Q15" s="15"/>
    </row>
    <row r="16" spans="1:17" ht="15.75">
      <c r="A16" s="11">
        <v>2012</v>
      </c>
      <c r="B16" s="12">
        <v>27476</v>
      </c>
      <c r="C16" s="12">
        <v>4053</v>
      </c>
      <c r="D16" s="19">
        <v>614</v>
      </c>
      <c r="E16" s="12">
        <v>221</v>
      </c>
      <c r="F16" s="12">
        <v>0</v>
      </c>
      <c r="G16" s="21">
        <v>201</v>
      </c>
      <c r="H16" s="13">
        <f t="shared" si="0"/>
        <v>32565</v>
      </c>
      <c r="I16" s="17"/>
      <c r="K16" s="17"/>
      <c r="L16" s="17"/>
      <c r="M16" s="14"/>
      <c r="N16" s="14"/>
      <c r="O16" s="15"/>
      <c r="P16" s="15"/>
      <c r="Q16" s="15"/>
    </row>
    <row r="17" spans="1:17" ht="15.75">
      <c r="A17" s="11">
        <v>2013</v>
      </c>
      <c r="B17" s="12">
        <v>28128</v>
      </c>
      <c r="C17" s="12">
        <v>4197</v>
      </c>
      <c r="D17" s="22">
        <v>470</v>
      </c>
      <c r="E17" s="12">
        <v>268</v>
      </c>
      <c r="F17" s="12">
        <v>0</v>
      </c>
      <c r="G17" s="21">
        <v>203</v>
      </c>
      <c r="H17" s="13">
        <f t="shared" si="0"/>
        <v>33266</v>
      </c>
      <c r="I17" s="23"/>
      <c r="J17" s="23"/>
      <c r="K17" s="23"/>
      <c r="L17" s="23"/>
      <c r="M17" s="14"/>
      <c r="N17" s="14"/>
      <c r="O17" s="15"/>
      <c r="P17" s="15"/>
      <c r="Q17" s="15"/>
    </row>
    <row r="18" spans="1:17" ht="15.75">
      <c r="A18" s="11">
        <v>2014</v>
      </c>
      <c r="B18" s="12">
        <v>28727</v>
      </c>
      <c r="C18" s="12">
        <v>4409</v>
      </c>
      <c r="D18" s="12">
        <v>484</v>
      </c>
      <c r="E18" s="12">
        <v>267</v>
      </c>
      <c r="F18" s="12">
        <v>0</v>
      </c>
      <c r="G18" s="21">
        <v>204</v>
      </c>
      <c r="H18" s="13">
        <f t="shared" si="0"/>
        <v>34091</v>
      </c>
      <c r="K18" s="23"/>
      <c r="M18" s="14"/>
      <c r="N18" s="14"/>
      <c r="O18" s="15"/>
      <c r="P18" s="15"/>
      <c r="Q18" s="15"/>
    </row>
    <row r="19" spans="1:17" ht="15.75">
      <c r="A19" s="11">
        <v>2015</v>
      </c>
      <c r="B19" s="12">
        <v>29422</v>
      </c>
      <c r="C19" s="12">
        <v>4720</v>
      </c>
      <c r="D19" s="12">
        <v>511</v>
      </c>
      <c r="E19" s="12">
        <v>267</v>
      </c>
      <c r="F19" s="12">
        <v>0</v>
      </c>
      <c r="G19" s="21">
        <v>211</v>
      </c>
      <c r="H19" s="13">
        <f t="shared" si="0"/>
        <v>35131</v>
      </c>
      <c r="K19" s="23"/>
      <c r="M19" s="14"/>
      <c r="N19" s="14"/>
      <c r="O19" s="15"/>
      <c r="P19" s="15"/>
      <c r="Q19" s="15"/>
    </row>
    <row r="20" spans="1:17" ht="15.75">
      <c r="A20" s="11">
        <v>2016</v>
      </c>
      <c r="B20" s="12">
        <v>30386</v>
      </c>
      <c r="C20" s="12">
        <v>4964</v>
      </c>
      <c r="D20" s="12">
        <v>517</v>
      </c>
      <c r="E20" s="12">
        <v>270</v>
      </c>
      <c r="F20" s="12">
        <v>0</v>
      </c>
      <c r="G20" s="21">
        <v>220</v>
      </c>
      <c r="H20" s="13">
        <f t="shared" si="0"/>
        <v>36357</v>
      </c>
      <c r="I20" s="24"/>
      <c r="K20" s="23"/>
      <c r="M20" s="24"/>
      <c r="N20" s="24"/>
      <c r="O20" s="15"/>
      <c r="P20" s="15"/>
      <c r="Q20" s="15"/>
    </row>
    <row r="21" spans="1:17" ht="15.75">
      <c r="A21" s="11">
        <v>2017</v>
      </c>
      <c r="B21" s="12">
        <v>31419</v>
      </c>
      <c r="C21" s="12">
        <v>5264</v>
      </c>
      <c r="D21" s="12">
        <v>524</v>
      </c>
      <c r="E21" s="12">
        <v>275</v>
      </c>
      <c r="F21" s="12">
        <v>0</v>
      </c>
      <c r="G21" s="21">
        <v>230</v>
      </c>
      <c r="H21" s="13">
        <f>SUM(B21:G21)</f>
        <v>37712</v>
      </c>
      <c r="I21" s="24"/>
      <c r="K21" s="23"/>
      <c r="M21" s="24"/>
      <c r="N21" s="24"/>
      <c r="O21" s="15"/>
      <c r="P21" s="15"/>
      <c r="Q21" s="15"/>
    </row>
    <row r="22" spans="1:17" ht="15.75">
      <c r="A22" s="11">
        <v>2018</v>
      </c>
      <c r="B22" s="12">
        <v>32278</v>
      </c>
      <c r="C22" s="12">
        <v>5498</v>
      </c>
      <c r="D22" s="12">
        <v>532</v>
      </c>
      <c r="E22" s="12">
        <v>275</v>
      </c>
      <c r="F22" s="12">
        <v>0</v>
      </c>
      <c r="G22" s="21">
        <v>237</v>
      </c>
      <c r="H22" s="13">
        <f t="shared" ref="H22:H25" si="1">SUM(B22:G22)</f>
        <v>38820</v>
      </c>
      <c r="I22" s="24"/>
      <c r="K22" s="23"/>
      <c r="M22" s="24"/>
      <c r="N22" s="24"/>
      <c r="O22" s="15"/>
      <c r="P22" s="15"/>
      <c r="Q22" s="15"/>
    </row>
    <row r="23" spans="1:17" ht="15.75">
      <c r="A23" s="11">
        <v>2019</v>
      </c>
      <c r="B23" s="25">
        <f>(B22+B24)/2</f>
        <v>33371</v>
      </c>
      <c r="C23" s="25">
        <f t="shared" ref="C23:E23" si="2">(C22+C24)/2</f>
        <v>5773</v>
      </c>
      <c r="D23" s="25">
        <f t="shared" si="2"/>
        <v>668</v>
      </c>
      <c r="E23" s="25">
        <f t="shared" si="2"/>
        <v>281</v>
      </c>
      <c r="F23" s="12">
        <v>0</v>
      </c>
      <c r="G23" s="26"/>
      <c r="H23" s="25">
        <f t="shared" si="1"/>
        <v>40093</v>
      </c>
      <c r="I23" s="24"/>
      <c r="J23" s="24"/>
      <c r="K23" s="24"/>
      <c r="L23" s="24"/>
      <c r="M23" s="24"/>
      <c r="N23" s="24"/>
      <c r="O23" s="24"/>
      <c r="P23" s="24"/>
      <c r="Q23" s="24"/>
    </row>
    <row r="24" spans="1:17" ht="15.75">
      <c r="A24" s="11">
        <v>2020</v>
      </c>
      <c r="B24" s="12">
        <v>34464</v>
      </c>
      <c r="C24" s="12">
        <v>6048</v>
      </c>
      <c r="D24" s="12">
        <v>804</v>
      </c>
      <c r="E24" s="12">
        <v>287</v>
      </c>
      <c r="F24" s="12">
        <v>0</v>
      </c>
      <c r="G24" s="12"/>
      <c r="H24" s="12">
        <f t="shared" si="1"/>
        <v>41603</v>
      </c>
      <c r="I24" s="24"/>
      <c r="J24" s="24"/>
      <c r="K24" s="24"/>
      <c r="L24" s="24"/>
      <c r="M24" s="24"/>
      <c r="N24" s="24"/>
      <c r="O24" s="24"/>
      <c r="P24" s="24"/>
      <c r="Q24" s="24"/>
    </row>
    <row r="25" spans="1:17" ht="15.75">
      <c r="A25" s="11">
        <v>2021</v>
      </c>
      <c r="B25" s="17">
        <v>35543</v>
      </c>
      <c r="C25" s="17">
        <v>6274</v>
      </c>
      <c r="D25" s="17">
        <v>833</v>
      </c>
      <c r="E25" s="17">
        <v>290</v>
      </c>
      <c r="F25" s="22">
        <v>0</v>
      </c>
      <c r="H25" s="13">
        <f t="shared" si="1"/>
        <v>42940</v>
      </c>
    </row>
    <row r="26" spans="1:17">
      <c r="B26" s="17"/>
      <c r="C26" s="17"/>
      <c r="D26" s="17"/>
      <c r="E26" s="17"/>
    </row>
    <row r="27" spans="1:17">
      <c r="B27" s="17"/>
      <c r="C27" s="17"/>
      <c r="D27" s="17"/>
      <c r="E27" s="17"/>
    </row>
    <row r="28" spans="1:17">
      <c r="B28" s="17"/>
      <c r="C28" s="17"/>
      <c r="D28" s="17"/>
      <c r="E28" s="17"/>
    </row>
    <row r="29" spans="1:17">
      <c r="A29" s="27"/>
      <c r="B29" s="14"/>
      <c r="C29" s="14"/>
      <c r="D29" s="14"/>
      <c r="E29" s="14"/>
      <c r="F29" s="14"/>
      <c r="G29" s="14"/>
      <c r="H29" s="14"/>
    </row>
    <row r="30" spans="1:17">
      <c r="A30" s="27"/>
      <c r="B30" s="28"/>
      <c r="C30" s="28"/>
      <c r="D30" s="28"/>
      <c r="E30" s="28"/>
      <c r="F30" s="28"/>
      <c r="G30" s="28"/>
      <c r="H30" s="28"/>
      <c r="I30" s="29"/>
      <c r="J30" s="29"/>
      <c r="K30" s="30"/>
      <c r="L30" s="30"/>
    </row>
    <row r="31" spans="1:17">
      <c r="A31" s="27"/>
      <c r="B31" s="28"/>
      <c r="C31" s="28"/>
      <c r="D31" s="28"/>
      <c r="E31" s="28"/>
      <c r="F31" s="28"/>
      <c r="G31" s="28"/>
      <c r="H31" s="28"/>
      <c r="I31" s="29"/>
      <c r="J31" s="29"/>
      <c r="K31" s="30"/>
      <c r="L31" s="30"/>
    </row>
    <row r="32" spans="1:17">
      <c r="A32" s="27"/>
      <c r="B32" s="28"/>
      <c r="C32" s="28"/>
      <c r="D32" s="28"/>
      <c r="E32" s="28"/>
      <c r="F32" s="28"/>
      <c r="G32" s="28"/>
      <c r="H32" s="28"/>
      <c r="I32" s="29"/>
      <c r="J32" s="29"/>
      <c r="K32" s="30"/>
      <c r="L32" s="30"/>
    </row>
    <row r="33" spans="1:26" ht="18.75">
      <c r="C33" s="2" t="s">
        <v>14</v>
      </c>
      <c r="P33" s="31"/>
      <c r="Q33" s="31"/>
      <c r="R33" s="31"/>
      <c r="S33" s="31"/>
      <c r="T33" s="32"/>
      <c r="U33" s="32"/>
      <c r="V33" s="32"/>
      <c r="W33" s="32"/>
      <c r="X33" s="32"/>
      <c r="Y33" s="30"/>
      <c r="Z33" s="30"/>
    </row>
    <row r="34" spans="1:26">
      <c r="B34" s="33" t="s">
        <v>15</v>
      </c>
      <c r="D34" s="14"/>
      <c r="E34" s="34"/>
      <c r="F34" s="33"/>
      <c r="G34" s="33"/>
      <c r="H34" s="33"/>
      <c r="P34" s="31"/>
      <c r="Q34" s="31"/>
      <c r="R34" s="31"/>
      <c r="S34" s="31"/>
      <c r="T34" s="32"/>
      <c r="U34" s="32"/>
      <c r="V34" s="32"/>
      <c r="W34" s="32"/>
      <c r="X34" s="32"/>
      <c r="Y34" s="30"/>
      <c r="Z34" s="30"/>
    </row>
    <row r="35" spans="1:26">
      <c r="A35" s="35" t="s">
        <v>3</v>
      </c>
      <c r="B35" s="5" t="s">
        <v>4</v>
      </c>
      <c r="C35" s="6" t="s">
        <v>16</v>
      </c>
      <c r="D35" s="5" t="s">
        <v>6</v>
      </c>
      <c r="E35" s="5" t="s">
        <v>7</v>
      </c>
      <c r="F35" s="6" t="s">
        <v>8</v>
      </c>
      <c r="G35" s="7"/>
      <c r="H35" s="36" t="s">
        <v>12</v>
      </c>
      <c r="I35" s="37" t="s">
        <v>13</v>
      </c>
      <c r="P35" s="31"/>
      <c r="Q35" s="31"/>
      <c r="R35" s="31"/>
      <c r="S35" s="31"/>
      <c r="T35" s="38"/>
      <c r="U35" s="38"/>
      <c r="V35" s="38"/>
      <c r="W35" s="38"/>
      <c r="X35" s="38"/>
      <c r="Y35" s="30"/>
      <c r="Z35" s="30"/>
    </row>
    <row r="36" spans="1:26" ht="15.75">
      <c r="A36" s="11">
        <v>2000</v>
      </c>
      <c r="B36" s="39">
        <v>52.197000000000003</v>
      </c>
      <c r="C36" s="39">
        <v>75.525999999999996</v>
      </c>
      <c r="D36" s="39">
        <v>18.337</v>
      </c>
      <c r="E36" s="39">
        <v>0.371</v>
      </c>
      <c r="F36" s="39">
        <v>20.052</v>
      </c>
      <c r="G36" s="40"/>
      <c r="H36" s="41">
        <f>SUM(B36:F36)</f>
        <v>166.483</v>
      </c>
      <c r="P36" s="42"/>
      <c r="Q36" s="42"/>
      <c r="R36" s="42"/>
      <c r="S36" s="42"/>
      <c r="T36" s="43"/>
      <c r="U36" s="43"/>
      <c r="V36" s="43"/>
      <c r="W36" s="43"/>
      <c r="X36" s="43"/>
      <c r="Y36" s="30"/>
      <c r="Z36" s="30"/>
    </row>
    <row r="37" spans="1:26" ht="15.75">
      <c r="A37" s="11">
        <v>2001</v>
      </c>
      <c r="B37" s="39">
        <v>54.91</v>
      </c>
      <c r="C37" s="39">
        <v>72.966999999999999</v>
      </c>
      <c r="D37" s="39">
        <v>20.466999999999999</v>
      </c>
      <c r="E37" s="39">
        <v>0.53100000000000003</v>
      </c>
      <c r="F37" s="39">
        <v>23.318000000000001</v>
      </c>
      <c r="G37" s="40"/>
      <c r="H37" s="41">
        <f t="shared" ref="H37:H57" si="3">SUM(B37:F37)</f>
        <v>172.19300000000001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>
      <c r="A38" s="11">
        <v>2002</v>
      </c>
      <c r="B38" s="39">
        <v>58.606000000000002</v>
      </c>
      <c r="C38" s="39">
        <v>77.436000000000007</v>
      </c>
      <c r="D38" s="39">
        <v>20.553999999999998</v>
      </c>
      <c r="E38" s="39">
        <v>0.57199999999999995</v>
      </c>
      <c r="F38" s="39">
        <v>21.614999999999998</v>
      </c>
      <c r="G38" s="40"/>
      <c r="H38" s="41">
        <f t="shared" si="3"/>
        <v>178.78300000000002</v>
      </c>
      <c r="P38" s="30"/>
      <c r="Q38" s="30"/>
      <c r="R38" s="30"/>
      <c r="S38" s="30"/>
      <c r="T38" s="30"/>
      <c r="U38" s="30"/>
      <c r="V38" s="30"/>
      <c r="W38" s="30"/>
      <c r="X38" s="30"/>
    </row>
    <row r="39" spans="1:26" ht="15.75">
      <c r="A39" s="11">
        <v>2003</v>
      </c>
      <c r="B39" s="39">
        <v>62.597000000000001</v>
      </c>
      <c r="C39" s="39">
        <v>80.322000000000003</v>
      </c>
      <c r="D39" s="39">
        <v>24.155000000000001</v>
      </c>
      <c r="E39" s="39">
        <v>0.57599999999999996</v>
      </c>
      <c r="F39" s="39">
        <v>25.327000000000002</v>
      </c>
      <c r="G39" s="40"/>
      <c r="H39" s="41">
        <f t="shared" si="3"/>
        <v>192.977</v>
      </c>
      <c r="P39" s="44"/>
      <c r="Q39" s="44"/>
      <c r="R39" s="44"/>
      <c r="S39" s="44"/>
      <c r="T39" s="44"/>
      <c r="U39" s="44"/>
      <c r="V39" s="44"/>
      <c r="W39" s="30"/>
      <c r="X39" s="30"/>
    </row>
    <row r="40" spans="1:26" ht="15.75">
      <c r="A40" s="11">
        <v>2004</v>
      </c>
      <c r="B40" s="39">
        <v>64.793000000000006</v>
      </c>
      <c r="C40" s="39">
        <v>80.66</v>
      </c>
      <c r="D40" s="39">
        <v>23.23</v>
      </c>
      <c r="E40" s="39">
        <v>0.67400000000000004</v>
      </c>
      <c r="F40" s="39">
        <v>23.509</v>
      </c>
      <c r="G40" s="40"/>
      <c r="H40" s="41">
        <f t="shared" si="3"/>
        <v>192.86599999999999</v>
      </c>
      <c r="P40" s="31"/>
      <c r="Q40" s="31"/>
      <c r="R40" s="31"/>
      <c r="S40" s="31"/>
      <c r="T40" s="31"/>
      <c r="U40" s="31"/>
      <c r="V40" s="31"/>
      <c r="W40" s="30"/>
      <c r="X40" s="30"/>
    </row>
    <row r="41" spans="1:26" ht="15.75">
      <c r="A41" s="11">
        <v>2005</v>
      </c>
      <c r="B41" s="39">
        <v>67.132999999999996</v>
      </c>
      <c r="C41" s="39">
        <v>81.962999999999994</v>
      </c>
      <c r="D41" s="39">
        <v>26.064</v>
      </c>
      <c r="E41" s="39">
        <v>0.59699999999999998</v>
      </c>
      <c r="F41" s="39">
        <v>24.302</v>
      </c>
      <c r="G41" s="40"/>
      <c r="H41" s="41">
        <f t="shared" si="3"/>
        <v>200.059</v>
      </c>
      <c r="P41" s="31"/>
      <c r="Q41" s="31"/>
      <c r="R41" s="31"/>
      <c r="S41" s="31"/>
      <c r="T41" s="31"/>
      <c r="U41" s="31"/>
      <c r="V41" s="31"/>
      <c r="W41" s="30"/>
      <c r="X41" s="30"/>
    </row>
    <row r="42" spans="1:26" ht="15.75">
      <c r="A42" s="11">
        <v>2006</v>
      </c>
      <c r="B42" s="39">
        <v>70.818044999999998</v>
      </c>
      <c r="C42" s="39">
        <v>91.285056000000012</v>
      </c>
      <c r="D42" s="39">
        <v>29.420312999999997</v>
      </c>
      <c r="E42" s="39">
        <v>0.86653999999999998</v>
      </c>
      <c r="F42" s="39">
        <v>25.14348</v>
      </c>
      <c r="G42" s="40"/>
      <c r="H42" s="41">
        <f t="shared" si="3"/>
        <v>217.533434</v>
      </c>
      <c r="P42" s="31"/>
      <c r="Q42" s="31"/>
      <c r="R42" s="31"/>
      <c r="S42" s="31"/>
      <c r="T42" s="31"/>
      <c r="U42" s="31"/>
      <c r="V42" s="31"/>
      <c r="W42" s="30"/>
      <c r="X42" s="30"/>
    </row>
    <row r="43" spans="1:26" ht="15.75">
      <c r="A43" s="11">
        <v>2007</v>
      </c>
      <c r="B43" s="39">
        <v>77.670431000000008</v>
      </c>
      <c r="C43" s="39">
        <v>101.002606</v>
      </c>
      <c r="D43" s="39">
        <v>30.823</v>
      </c>
      <c r="E43" s="39">
        <v>0.85251199999999994</v>
      </c>
      <c r="F43" s="39">
        <v>22.940322999999999</v>
      </c>
      <c r="G43" s="40"/>
      <c r="H43" s="41">
        <f t="shared" si="3"/>
        <v>233.28887200000003</v>
      </c>
      <c r="P43" s="31"/>
      <c r="Q43" s="31"/>
      <c r="R43" s="31"/>
      <c r="S43" s="31"/>
      <c r="T43" s="31"/>
      <c r="U43" s="31"/>
      <c r="V43" s="31"/>
      <c r="W43" s="30"/>
      <c r="X43" s="30"/>
    </row>
    <row r="44" spans="1:26" ht="15.75">
      <c r="A44" s="11">
        <v>2008</v>
      </c>
      <c r="B44" s="39">
        <v>75.426000000000002</v>
      </c>
      <c r="C44" s="39">
        <v>102.253</v>
      </c>
      <c r="D44" s="39">
        <v>32.284999999999997</v>
      </c>
      <c r="E44" s="39">
        <v>0.81399999999999995</v>
      </c>
      <c r="F44" s="39">
        <v>22.52</v>
      </c>
      <c r="G44" s="40"/>
      <c r="H44" s="41">
        <f t="shared" si="3"/>
        <v>233.298</v>
      </c>
      <c r="L44" s="23"/>
      <c r="Q44" s="32"/>
      <c r="R44" s="32"/>
      <c r="S44" s="32"/>
      <c r="T44" s="32"/>
      <c r="U44" s="38"/>
      <c r="V44" s="38"/>
      <c r="W44" s="30"/>
      <c r="X44" s="30"/>
    </row>
    <row r="45" spans="1:26" ht="15.75">
      <c r="A45" s="11">
        <v>2009</v>
      </c>
      <c r="B45" s="39">
        <v>75.968999999999994</v>
      </c>
      <c r="C45" s="39">
        <v>106.005</v>
      </c>
      <c r="D45" s="39">
        <v>32.951000000000001</v>
      </c>
      <c r="E45" s="39">
        <v>1.032</v>
      </c>
      <c r="F45" s="39">
        <v>22.733000000000001</v>
      </c>
      <c r="G45" s="40"/>
      <c r="H45" s="41">
        <f t="shared" si="3"/>
        <v>238.69</v>
      </c>
      <c r="Q45" s="32"/>
      <c r="R45" s="32"/>
      <c r="S45" s="32"/>
      <c r="T45" s="32"/>
      <c r="U45" s="38"/>
      <c r="V45" s="38"/>
      <c r="W45" s="30"/>
      <c r="X45" s="30"/>
    </row>
    <row r="46" spans="1:26" ht="15.75">
      <c r="A46" s="11">
        <v>2010</v>
      </c>
      <c r="B46" s="39">
        <v>81.721000000000004</v>
      </c>
      <c r="C46" s="45">
        <v>118.387</v>
      </c>
      <c r="D46" s="39">
        <v>35.494999999999997</v>
      </c>
      <c r="E46" s="39">
        <v>1.133</v>
      </c>
      <c r="F46" s="39">
        <v>23.588000000000001</v>
      </c>
      <c r="G46" s="46"/>
      <c r="H46" s="41">
        <f t="shared" si="3"/>
        <v>260.32400000000001</v>
      </c>
      <c r="Q46" s="32"/>
      <c r="R46" s="32"/>
      <c r="S46" s="32"/>
      <c r="T46" s="32"/>
      <c r="U46" s="38"/>
      <c r="V46" s="38"/>
      <c r="W46" s="30"/>
      <c r="X46" s="30"/>
    </row>
    <row r="47" spans="1:26" ht="15.75">
      <c r="A47" s="11">
        <v>2011</v>
      </c>
      <c r="B47" s="39">
        <v>84.044355999999993</v>
      </c>
      <c r="C47" s="45">
        <v>137.194751</v>
      </c>
      <c r="D47" s="39">
        <v>33.544133000000002</v>
      </c>
      <c r="E47" s="47">
        <v>1.0756749999999999</v>
      </c>
      <c r="F47" s="39">
        <v>23.923252999999999</v>
      </c>
      <c r="G47" s="40"/>
      <c r="H47" s="41">
        <f t="shared" si="3"/>
        <v>279.78216799999996</v>
      </c>
      <c r="J47" s="48"/>
      <c r="K47" s="48"/>
      <c r="L47" s="49"/>
      <c r="Q47" s="32"/>
      <c r="R47" s="32"/>
      <c r="S47" s="32"/>
      <c r="T47" s="32"/>
      <c r="U47" s="38"/>
      <c r="V47" s="38"/>
      <c r="W47" s="30"/>
      <c r="X47" s="30"/>
    </row>
    <row r="48" spans="1:26" ht="15.75">
      <c r="A48" s="11">
        <v>2012</v>
      </c>
      <c r="B48" s="47">
        <v>86.2</v>
      </c>
      <c r="C48" s="50">
        <v>165.41</v>
      </c>
      <c r="D48" s="51">
        <v>37.01</v>
      </c>
      <c r="E48" s="47">
        <v>1.1399999999999999</v>
      </c>
      <c r="F48" s="40">
        <v>0</v>
      </c>
      <c r="G48" s="40"/>
      <c r="H48" s="41">
        <f t="shared" si="3"/>
        <v>289.76</v>
      </c>
      <c r="J48" s="3"/>
      <c r="K48" s="3"/>
      <c r="L48" s="52"/>
      <c r="Q48" s="32"/>
      <c r="R48" s="32"/>
      <c r="S48" s="32"/>
      <c r="T48" s="32"/>
      <c r="U48" s="38"/>
      <c r="V48" s="38"/>
      <c r="W48" s="30"/>
      <c r="X48" s="30"/>
    </row>
    <row r="49" spans="1:24" ht="15.75">
      <c r="A49" s="11">
        <v>2013</v>
      </c>
      <c r="B49" s="47">
        <v>89.02</v>
      </c>
      <c r="C49" s="50">
        <v>176.86</v>
      </c>
      <c r="D49" s="51">
        <v>39.700000000000003</v>
      </c>
      <c r="E49" s="47">
        <v>1.24</v>
      </c>
      <c r="F49" s="40">
        <v>0</v>
      </c>
      <c r="G49" s="40"/>
      <c r="H49" s="41">
        <f t="shared" si="3"/>
        <v>306.82</v>
      </c>
      <c r="J49" s="3"/>
      <c r="K49" s="3"/>
      <c r="L49" s="52"/>
      <c r="Q49" s="53"/>
      <c r="R49" s="54"/>
      <c r="S49" s="54"/>
      <c r="T49" s="54"/>
      <c r="U49" s="54"/>
      <c r="V49" s="54"/>
      <c r="W49" s="30"/>
      <c r="X49" s="30"/>
    </row>
    <row r="50" spans="1:24" ht="15.75">
      <c r="A50" s="11">
        <v>2014</v>
      </c>
      <c r="B50" s="47">
        <v>93.43</v>
      </c>
      <c r="C50" s="50">
        <v>181.67</v>
      </c>
      <c r="D50" s="51">
        <v>36.24</v>
      </c>
      <c r="E50" s="47">
        <v>1.22</v>
      </c>
      <c r="F50" s="40">
        <v>0</v>
      </c>
      <c r="G50" s="40"/>
      <c r="H50" s="41">
        <f t="shared" si="3"/>
        <v>312.56000000000006</v>
      </c>
      <c r="I50" s="23"/>
      <c r="J50" s="23"/>
      <c r="K50" s="23"/>
      <c r="L50" s="23"/>
      <c r="M50" s="23"/>
      <c r="Q50" s="30"/>
      <c r="R50" s="30"/>
      <c r="S50" s="30"/>
      <c r="T50" s="30"/>
      <c r="U50" s="30"/>
      <c r="V50" s="30"/>
      <c r="W50" s="30"/>
      <c r="X50" s="30"/>
    </row>
    <row r="51" spans="1:24" ht="15.75">
      <c r="A51" s="11">
        <v>2015</v>
      </c>
      <c r="B51" s="47">
        <v>98.35</v>
      </c>
      <c r="C51" s="50">
        <v>187.28</v>
      </c>
      <c r="D51" s="51">
        <v>37.4</v>
      </c>
      <c r="E51" s="47">
        <v>1.1200000000000001</v>
      </c>
      <c r="F51" s="40">
        <v>0</v>
      </c>
      <c r="G51" s="40"/>
      <c r="H51" s="41">
        <f t="shared" si="3"/>
        <v>324.14999999999998</v>
      </c>
      <c r="I51" s="23"/>
      <c r="J51" s="23"/>
      <c r="K51" s="23"/>
      <c r="L51" s="23"/>
      <c r="M51" s="23"/>
    </row>
    <row r="52" spans="1:24" ht="15.75">
      <c r="A52" s="11">
        <v>2016</v>
      </c>
      <c r="B52" s="47">
        <v>111.82</v>
      </c>
      <c r="C52" s="50">
        <v>208.71</v>
      </c>
      <c r="D52" s="51">
        <v>43.99</v>
      </c>
      <c r="E52" s="47">
        <v>1.36</v>
      </c>
      <c r="F52" s="40">
        <v>0</v>
      </c>
      <c r="G52" s="40"/>
      <c r="H52" s="41">
        <f t="shared" si="3"/>
        <v>365.88</v>
      </c>
      <c r="I52" s="23"/>
      <c r="J52" s="23"/>
      <c r="K52" s="23"/>
      <c r="L52" s="23"/>
      <c r="M52" s="23"/>
      <c r="N52" s="15"/>
    </row>
    <row r="53" spans="1:24" ht="15.75">
      <c r="A53" s="11">
        <v>2017</v>
      </c>
      <c r="B53" s="47">
        <v>119.72</v>
      </c>
      <c r="C53" s="50">
        <v>213.4</v>
      </c>
      <c r="D53" s="51">
        <v>47.2</v>
      </c>
      <c r="E53" s="47">
        <v>1.17</v>
      </c>
      <c r="F53" s="40">
        <v>0</v>
      </c>
      <c r="G53" s="40"/>
      <c r="H53" s="41">
        <f t="shared" si="3"/>
        <v>381.49</v>
      </c>
      <c r="I53" s="23"/>
      <c r="J53" s="23"/>
      <c r="K53" s="23"/>
      <c r="L53" s="23"/>
      <c r="M53" s="23"/>
      <c r="N53" s="15"/>
    </row>
    <row r="54" spans="1:24" ht="15.75">
      <c r="A54" s="11">
        <v>2018</v>
      </c>
      <c r="B54" s="47">
        <v>126.29</v>
      </c>
      <c r="C54" s="50">
        <v>212.3</v>
      </c>
      <c r="D54" s="51">
        <v>46.349999999999994</v>
      </c>
      <c r="E54" s="47">
        <v>1.06</v>
      </c>
      <c r="F54" s="40">
        <v>0</v>
      </c>
      <c r="G54" s="40"/>
      <c r="H54" s="41">
        <f t="shared" si="3"/>
        <v>386.00000000000006</v>
      </c>
      <c r="I54" s="23"/>
      <c r="J54" s="23"/>
      <c r="K54" s="23"/>
      <c r="L54" s="23"/>
      <c r="M54" s="23"/>
      <c r="N54" s="15"/>
    </row>
    <row r="55" spans="1:24" ht="15.75">
      <c r="A55" s="11">
        <v>2019</v>
      </c>
      <c r="B55" s="47">
        <v>134.53860244000001</v>
      </c>
      <c r="C55" s="50">
        <v>217.30911884</v>
      </c>
      <c r="D55" s="39">
        <v>47.326193000000004</v>
      </c>
      <c r="E55" s="47">
        <v>1.1443190000000001</v>
      </c>
      <c r="F55" s="40">
        <v>0</v>
      </c>
      <c r="G55" s="40"/>
      <c r="H55" s="41">
        <f t="shared" si="3"/>
        <v>400.31823327999996</v>
      </c>
      <c r="L55" s="55"/>
      <c r="M55" s="55"/>
      <c r="N55" s="15"/>
    </row>
    <row r="56" spans="1:24" ht="15.75">
      <c r="A56" s="11">
        <v>2020</v>
      </c>
      <c r="B56" s="39">
        <v>140.994698</v>
      </c>
      <c r="C56" s="45">
        <v>210.14006599999999</v>
      </c>
      <c r="D56" s="39">
        <v>49.804751000000003</v>
      </c>
      <c r="E56" s="39">
        <v>1.0816749999999999</v>
      </c>
      <c r="F56" s="40">
        <v>0</v>
      </c>
      <c r="G56" s="40"/>
      <c r="H56" s="41">
        <f t="shared" si="3"/>
        <v>402.02119000000005</v>
      </c>
      <c r="I56" s="30"/>
      <c r="J56" s="30"/>
      <c r="K56" s="30"/>
      <c r="L56" s="30"/>
      <c r="M56" s="30"/>
    </row>
    <row r="57" spans="1:24" ht="15.75">
      <c r="A57" s="11">
        <v>2021</v>
      </c>
      <c r="B57" s="47">
        <v>138.74536900000001</v>
      </c>
      <c r="C57" s="47">
        <v>207.32941750000001</v>
      </c>
      <c r="D57" s="47">
        <v>54.470160999999997</v>
      </c>
      <c r="E57" s="47">
        <v>1.0194369999999999</v>
      </c>
      <c r="F57" s="40">
        <v>0</v>
      </c>
      <c r="G57" s="40"/>
      <c r="H57" s="41">
        <f t="shared" si="3"/>
        <v>401.56438450000002</v>
      </c>
      <c r="I57" s="30"/>
      <c r="J57" s="30"/>
      <c r="K57" s="30"/>
      <c r="L57" s="30"/>
      <c r="M57" s="30"/>
    </row>
    <row r="58" spans="1:24" ht="15.75">
      <c r="A58" s="11"/>
      <c r="B58" s="56"/>
      <c r="C58" s="56"/>
      <c r="D58" s="56"/>
      <c r="E58" s="57">
        <f>SUM(E46:E57)/12</f>
        <v>1.1470088333333333</v>
      </c>
      <c r="F58" s="26"/>
      <c r="G58" s="26"/>
      <c r="H58" s="58"/>
      <c r="I58" s="30"/>
      <c r="J58" s="30"/>
      <c r="K58" s="30"/>
      <c r="L58" s="30"/>
      <c r="M58" s="30"/>
    </row>
    <row r="59" spans="1:24">
      <c r="D59" s="15" t="s">
        <v>17</v>
      </c>
      <c r="I59" s="30"/>
      <c r="J59" s="30"/>
      <c r="K59" s="30"/>
      <c r="L59" s="30"/>
      <c r="M59" s="30"/>
    </row>
    <row r="60" spans="1:24">
      <c r="B60" s="59" t="s">
        <v>18</v>
      </c>
      <c r="C60" s="60"/>
      <c r="D60" s="61"/>
      <c r="E60" s="59" t="s">
        <v>19</v>
      </c>
      <c r="F60" s="60"/>
      <c r="G60" s="61"/>
      <c r="I60" s="17"/>
      <c r="J60" s="17"/>
      <c r="K60" s="17"/>
      <c r="L60" s="17"/>
      <c r="M60" s="17"/>
      <c r="N60" s="17"/>
    </row>
    <row r="61" spans="1:24">
      <c r="B61" s="62" t="s">
        <v>15</v>
      </c>
      <c r="C61" s="63" t="s">
        <v>20</v>
      </c>
      <c r="D61" s="64" t="s">
        <v>21</v>
      </c>
      <c r="E61" s="62" t="s">
        <v>15</v>
      </c>
      <c r="F61" s="63" t="s">
        <v>20</v>
      </c>
      <c r="G61" s="64" t="s">
        <v>21</v>
      </c>
      <c r="I61" s="17"/>
      <c r="J61" s="17"/>
      <c r="K61" s="17"/>
      <c r="L61" s="17"/>
      <c r="M61" s="17"/>
    </row>
    <row r="62" spans="1:24">
      <c r="B62" s="65" t="s">
        <v>22</v>
      </c>
      <c r="C62" s="26"/>
      <c r="D62" s="66" t="s">
        <v>23</v>
      </c>
      <c r="E62" s="65" t="s">
        <v>22</v>
      </c>
      <c r="F62" s="67"/>
      <c r="G62" s="68" t="s">
        <v>23</v>
      </c>
      <c r="I62" s="17"/>
      <c r="J62" s="17"/>
      <c r="K62" s="17"/>
      <c r="L62" s="17"/>
      <c r="M62" s="17"/>
    </row>
    <row r="63" spans="1:24" ht="15.75">
      <c r="A63" s="11">
        <v>2000</v>
      </c>
      <c r="B63" s="69">
        <v>52.197000000000003</v>
      </c>
      <c r="C63" s="12">
        <v>18587</v>
      </c>
      <c r="D63" s="70">
        <f>B63*1000000/C63</f>
        <v>2808.2530801097541</v>
      </c>
      <c r="E63" s="69">
        <v>75.525999999999996</v>
      </c>
      <c r="F63" s="12">
        <v>1855</v>
      </c>
      <c r="G63" s="71">
        <f>E63*1000000/F63</f>
        <v>40714.824797843663</v>
      </c>
      <c r="I63" s="17"/>
      <c r="J63" s="17"/>
      <c r="K63" s="17"/>
      <c r="L63" s="17"/>
      <c r="M63" s="17"/>
    </row>
    <row r="64" spans="1:24" ht="15.75">
      <c r="A64" s="11">
        <v>2001</v>
      </c>
      <c r="B64" s="69">
        <v>54.91</v>
      </c>
      <c r="C64" s="12">
        <v>20394</v>
      </c>
      <c r="D64" s="70">
        <f t="shared" ref="D64:D83" si="4">B64*1000000/C64</f>
        <v>2692.458566244974</v>
      </c>
      <c r="E64" s="69">
        <v>72.966999999999999</v>
      </c>
      <c r="F64" s="12">
        <v>2169</v>
      </c>
      <c r="G64" s="71">
        <f t="shared" ref="G64:G83" si="5">E64*1000000/F64</f>
        <v>33640.848317196862</v>
      </c>
      <c r="I64" s="17"/>
      <c r="J64" s="17"/>
      <c r="K64" s="17"/>
      <c r="L64" s="17"/>
      <c r="M64" s="17"/>
      <c r="N64" s="17"/>
    </row>
    <row r="65" spans="1:14" ht="15.75">
      <c r="A65" s="11">
        <v>2002</v>
      </c>
      <c r="B65" s="69">
        <v>58.606000000000002</v>
      </c>
      <c r="C65" s="12">
        <v>21438</v>
      </c>
      <c r="D65" s="70">
        <f t="shared" si="4"/>
        <v>2733.7438193861367</v>
      </c>
      <c r="E65" s="69">
        <v>77.436000000000007</v>
      </c>
      <c r="F65" s="12">
        <v>2383</v>
      </c>
      <c r="G65" s="71">
        <f t="shared" si="5"/>
        <v>32495.174150230803</v>
      </c>
      <c r="I65" s="17"/>
      <c r="J65" s="17"/>
      <c r="K65" s="17"/>
      <c r="L65" s="17"/>
      <c r="M65" s="17"/>
      <c r="N65" s="17"/>
    </row>
    <row r="66" spans="1:14" ht="15.75">
      <c r="A66" s="11">
        <v>2003</v>
      </c>
      <c r="B66" s="69">
        <v>62.597000000000001</v>
      </c>
      <c r="C66" s="12">
        <v>21961</v>
      </c>
      <c r="D66" s="70">
        <f t="shared" si="4"/>
        <v>2850.3711124265742</v>
      </c>
      <c r="E66" s="69">
        <v>80.322000000000003</v>
      </c>
      <c r="F66" s="12">
        <v>2497</v>
      </c>
      <c r="G66" s="71">
        <f t="shared" si="5"/>
        <v>32167.40088105727</v>
      </c>
      <c r="I66" s="30"/>
      <c r="J66" s="30"/>
      <c r="K66" s="30"/>
      <c r="L66" s="30"/>
      <c r="M66" s="30"/>
    </row>
    <row r="67" spans="1:14" ht="15.75">
      <c r="A67" s="11">
        <v>2004</v>
      </c>
      <c r="B67" s="69">
        <v>64.793000000000006</v>
      </c>
      <c r="C67" s="12">
        <v>23443</v>
      </c>
      <c r="D67" s="70">
        <f t="shared" si="4"/>
        <v>2763.8527492215162</v>
      </c>
      <c r="E67" s="69">
        <v>80.66</v>
      </c>
      <c r="F67" s="12">
        <v>2795</v>
      </c>
      <c r="G67" s="71">
        <f t="shared" si="5"/>
        <v>28858.676207513417</v>
      </c>
      <c r="I67" s="26"/>
      <c r="J67" s="26"/>
      <c r="K67" s="72"/>
      <c r="L67" s="73"/>
    </row>
    <row r="68" spans="1:14" ht="15.75">
      <c r="A68" s="11">
        <v>2005</v>
      </c>
      <c r="B68" s="69">
        <v>67.132999999999996</v>
      </c>
      <c r="C68" s="12">
        <v>23846</v>
      </c>
      <c r="D68" s="70">
        <f t="shared" si="4"/>
        <v>2815.2730017613017</v>
      </c>
      <c r="E68" s="69">
        <v>81.962999999999994</v>
      </c>
      <c r="F68" s="12">
        <v>2893</v>
      </c>
      <c r="G68" s="71">
        <f t="shared" si="5"/>
        <v>28331.489802972694</v>
      </c>
      <c r="I68" s="26"/>
      <c r="J68" s="26"/>
      <c r="K68" s="72"/>
      <c r="L68" s="73"/>
    </row>
    <row r="69" spans="1:14" ht="15.75">
      <c r="A69" s="11">
        <v>2006</v>
      </c>
      <c r="B69" s="69">
        <v>70.818044999999998</v>
      </c>
      <c r="C69" s="12">
        <v>24321</v>
      </c>
      <c r="D69" s="70">
        <f t="shared" si="4"/>
        <v>2911.8064635500186</v>
      </c>
      <c r="E69" s="69">
        <v>91.285056000000012</v>
      </c>
      <c r="F69" s="12">
        <v>3013</v>
      </c>
      <c r="G69" s="71">
        <f t="shared" si="5"/>
        <v>30297.064719548627</v>
      </c>
      <c r="I69" s="74"/>
      <c r="J69" s="26"/>
      <c r="K69" s="72"/>
      <c r="L69" s="73"/>
    </row>
    <row r="70" spans="1:14" ht="15.75">
      <c r="A70" s="11">
        <v>2007</v>
      </c>
      <c r="B70" s="69">
        <v>77.670431000000008</v>
      </c>
      <c r="C70" s="12">
        <v>25585</v>
      </c>
      <c r="D70" s="70">
        <f t="shared" si="4"/>
        <v>3035.7799882743802</v>
      </c>
      <c r="E70" s="69">
        <v>101.002606</v>
      </c>
      <c r="F70" s="12">
        <v>3274</v>
      </c>
      <c r="G70" s="71">
        <f t="shared" si="5"/>
        <v>30849.910201588271</v>
      </c>
    </row>
    <row r="71" spans="1:14" ht="15.75">
      <c r="A71" s="11">
        <v>2008</v>
      </c>
      <c r="B71" s="69">
        <v>75.426000000000002</v>
      </c>
      <c r="C71" s="12">
        <v>25454</v>
      </c>
      <c r="D71" s="70">
        <f t="shared" si="4"/>
        <v>2963.2277834525025</v>
      </c>
      <c r="E71" s="69">
        <v>102.253</v>
      </c>
      <c r="F71" s="12">
        <v>3466</v>
      </c>
      <c r="G71" s="71">
        <f t="shared" si="5"/>
        <v>29501.731102135025</v>
      </c>
    </row>
    <row r="72" spans="1:14" ht="15.75">
      <c r="A72" s="11">
        <v>2009</v>
      </c>
      <c r="B72" s="69">
        <v>75.968999999999994</v>
      </c>
      <c r="C72" s="12">
        <v>26149</v>
      </c>
      <c r="D72" s="70">
        <f t="shared" si="4"/>
        <v>2905.2353818501665</v>
      </c>
      <c r="E72" s="69">
        <v>106.005</v>
      </c>
      <c r="F72" s="12">
        <v>3474</v>
      </c>
      <c r="G72" s="71">
        <f t="shared" si="5"/>
        <v>30513.816925734023</v>
      </c>
    </row>
    <row r="73" spans="1:14" ht="15.75">
      <c r="A73" s="11">
        <v>2010</v>
      </c>
      <c r="B73" s="69">
        <v>81.721000000000004</v>
      </c>
      <c r="C73" s="12">
        <v>25906</v>
      </c>
      <c r="D73" s="70">
        <f t="shared" si="4"/>
        <v>3154.5201883733498</v>
      </c>
      <c r="E73" s="69">
        <v>118.387</v>
      </c>
      <c r="F73" s="12">
        <v>3484</v>
      </c>
      <c r="G73" s="71">
        <f t="shared" si="5"/>
        <v>33980.195177956375</v>
      </c>
    </row>
    <row r="74" spans="1:14" ht="15.75">
      <c r="A74" s="11">
        <v>2011</v>
      </c>
      <c r="B74" s="69">
        <v>84.044355999999993</v>
      </c>
      <c r="C74" s="12">
        <v>26694</v>
      </c>
      <c r="D74" s="70">
        <f t="shared" si="4"/>
        <v>3148.4362028920355</v>
      </c>
      <c r="E74" s="69">
        <v>137.194751</v>
      </c>
      <c r="F74" s="12">
        <v>3926</v>
      </c>
      <c r="G74" s="71">
        <f t="shared" si="5"/>
        <v>34945.173458991339</v>
      </c>
    </row>
    <row r="75" spans="1:14" ht="15.75">
      <c r="A75" s="11">
        <v>2012</v>
      </c>
      <c r="B75" s="75">
        <v>86.2</v>
      </c>
      <c r="C75" s="12">
        <v>27476</v>
      </c>
      <c r="D75" s="70">
        <f t="shared" si="4"/>
        <v>3137.2834473722523</v>
      </c>
      <c r="E75" s="75">
        <v>165.41</v>
      </c>
      <c r="F75" s="12">
        <v>4053</v>
      </c>
      <c r="G75" s="71">
        <f t="shared" si="5"/>
        <v>40811.744386873921</v>
      </c>
    </row>
    <row r="76" spans="1:14" ht="15.75">
      <c r="A76" s="11">
        <v>2013</v>
      </c>
      <c r="B76" s="75">
        <v>89.02</v>
      </c>
      <c r="C76" s="12">
        <v>28128</v>
      </c>
      <c r="D76" s="70">
        <f t="shared" si="4"/>
        <v>3164.8179749715587</v>
      </c>
      <c r="E76" s="75">
        <v>176.86</v>
      </c>
      <c r="F76" s="12">
        <v>4197</v>
      </c>
      <c r="G76" s="71">
        <f t="shared" si="5"/>
        <v>42139.623540624256</v>
      </c>
    </row>
    <row r="77" spans="1:14" ht="15.75">
      <c r="A77" s="11">
        <v>2014</v>
      </c>
      <c r="B77" s="76">
        <v>93.43</v>
      </c>
      <c r="C77" s="12">
        <v>28727</v>
      </c>
      <c r="D77" s="70">
        <f t="shared" si="4"/>
        <v>3252.3410032373727</v>
      </c>
      <c r="E77" s="76">
        <v>181.67</v>
      </c>
      <c r="F77" s="12">
        <v>4409</v>
      </c>
      <c r="G77" s="71">
        <f t="shared" si="5"/>
        <v>41204.354728963481</v>
      </c>
    </row>
    <row r="78" spans="1:14" ht="15.75">
      <c r="A78" s="11">
        <v>2015</v>
      </c>
      <c r="B78" s="75">
        <v>98.35</v>
      </c>
      <c r="C78" s="12">
        <v>29422</v>
      </c>
      <c r="D78" s="70">
        <f t="shared" si="4"/>
        <v>3342.7367276187888</v>
      </c>
      <c r="E78" s="75">
        <v>187.28</v>
      </c>
      <c r="F78" s="12">
        <v>4720</v>
      </c>
      <c r="G78" s="71">
        <f t="shared" si="5"/>
        <v>39677.966101694918</v>
      </c>
    </row>
    <row r="79" spans="1:14" ht="15.75">
      <c r="A79" s="11">
        <v>2016</v>
      </c>
      <c r="B79" s="75">
        <v>111.82</v>
      </c>
      <c r="C79" s="12">
        <v>30386</v>
      </c>
      <c r="D79" s="70">
        <f t="shared" si="4"/>
        <v>3679.9842032514975</v>
      </c>
      <c r="E79" s="76">
        <v>208.71</v>
      </c>
      <c r="F79" s="12">
        <v>4964</v>
      </c>
      <c r="G79" s="71">
        <f t="shared" si="5"/>
        <v>42044.721998388399</v>
      </c>
    </row>
    <row r="80" spans="1:14" ht="15.75">
      <c r="A80" s="11">
        <v>2017</v>
      </c>
      <c r="B80" s="75">
        <v>119.72</v>
      </c>
      <c r="C80" s="12">
        <v>31419</v>
      </c>
      <c r="D80" s="70">
        <f t="shared" si="4"/>
        <v>3810.4331773767467</v>
      </c>
      <c r="E80" s="75">
        <v>213.4</v>
      </c>
      <c r="F80" s="12">
        <v>5264</v>
      </c>
      <c r="G80" s="71">
        <f t="shared" si="5"/>
        <v>40539.513677811548</v>
      </c>
    </row>
    <row r="81" spans="1:10" ht="15.75">
      <c r="A81" s="11">
        <v>2018</v>
      </c>
      <c r="B81" s="75">
        <v>126.29</v>
      </c>
      <c r="C81" s="12">
        <v>32278</v>
      </c>
      <c r="D81" s="70">
        <f t="shared" si="4"/>
        <v>3912.5720304851602</v>
      </c>
      <c r="E81" s="76">
        <v>212.3</v>
      </c>
      <c r="F81" s="12">
        <v>5498</v>
      </c>
      <c r="G81" s="71">
        <f t="shared" si="5"/>
        <v>38614.041469625321</v>
      </c>
      <c r="H81" s="77"/>
    </row>
    <row r="82" spans="1:10" ht="15.75">
      <c r="A82" s="11">
        <v>2019</v>
      </c>
      <c r="B82" s="75">
        <v>134.53860244000001</v>
      </c>
      <c r="C82" s="26"/>
      <c r="D82" s="78"/>
      <c r="E82" s="79"/>
      <c r="F82" s="26"/>
      <c r="G82" s="78"/>
    </row>
    <row r="83" spans="1:10" ht="15.75">
      <c r="A83" s="11">
        <v>2020</v>
      </c>
      <c r="B83" s="75">
        <v>140.994698</v>
      </c>
      <c r="C83" s="12">
        <v>34464</v>
      </c>
      <c r="D83" s="70">
        <f t="shared" si="4"/>
        <v>4091.0717850510678</v>
      </c>
      <c r="E83" s="80">
        <v>210.14006599999999</v>
      </c>
      <c r="F83" s="81">
        <v>6048</v>
      </c>
      <c r="G83" s="71">
        <f t="shared" si="5"/>
        <v>34745.381283068782</v>
      </c>
    </row>
    <row r="84" spans="1:10" ht="15.75">
      <c r="A84" s="11">
        <v>2021</v>
      </c>
      <c r="H84" s="29"/>
      <c r="I84" s="29"/>
      <c r="J84" s="29"/>
    </row>
    <row r="85" spans="1:10" ht="15.75">
      <c r="A85" s="11">
        <v>2022</v>
      </c>
      <c r="H85" s="30"/>
      <c r="I85" s="30"/>
      <c r="J85" s="30"/>
    </row>
    <row r="86" spans="1:10">
      <c r="H86" s="30"/>
      <c r="I86" s="30"/>
      <c r="J86" s="30"/>
    </row>
    <row r="87" spans="1:10">
      <c r="H87" s="30"/>
      <c r="I87" s="82"/>
      <c r="J87" s="30"/>
    </row>
    <row r="88" spans="1:10">
      <c r="H88" s="30"/>
      <c r="I88" s="82"/>
      <c r="J88" s="30"/>
    </row>
    <row r="89" spans="1:10">
      <c r="H89" s="30"/>
      <c r="I89" s="82"/>
      <c r="J89" s="30"/>
    </row>
    <row r="90" spans="1:10">
      <c r="H90" s="30"/>
      <c r="I90" s="82"/>
      <c r="J90" s="30"/>
    </row>
    <row r="91" spans="1:10">
      <c r="H91" s="30"/>
      <c r="I91" s="82"/>
      <c r="J91" s="30"/>
    </row>
    <row r="92" spans="1:10">
      <c r="H92" s="30"/>
      <c r="I92" s="30"/>
      <c r="J92" s="30"/>
    </row>
    <row r="93" spans="1:10">
      <c r="H93" s="83"/>
      <c r="I93" s="83"/>
      <c r="J93" s="8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2023-02-03T05:24:01Z</dcterms:created>
  <dcterms:modified xsi:type="dcterms:W3CDTF">2023-02-03T05:33:45Z</dcterms:modified>
</cp:coreProperties>
</file>